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hidden" name="Data" sheetId="2" r:id="rId5"/>
    <sheet state="visible" name="Log Sheet" sheetId="3" r:id="rId6"/>
    <sheet state="visible" name="Historical Market Data" sheetId="4" r:id="rId7"/>
    <sheet state="hidden" name="PropertyTemplate" sheetId="5" r:id="rId8"/>
    <sheet state="visible" name="Comparison" sheetId="6" r:id="rId9"/>
    <sheet state="visible" name="Proposed Rate Comparison" sheetId="7" r:id="rId10"/>
    <sheet state="visible" name="SWOT Analysis" sheetId="8" r:id="rId11"/>
    <sheet state="visible" name="1047 Commonwealth" sheetId="9" r:id="rId12"/>
    <sheet state="visible" name="1330 Boylston" sheetId="10" r:id="rId13"/>
    <sheet state="visible" name="Van Ness" sheetId="11" r:id="rId14"/>
    <sheet state="visible" name="Bower" sheetId="12" r:id="rId15"/>
  </sheets>
  <definedNames/>
  <calcPr/>
</workbook>
</file>

<file path=xl/sharedStrings.xml><?xml version="1.0" encoding="utf-8"?>
<sst xmlns="http://schemas.openxmlformats.org/spreadsheetml/2006/main" count="2835" uniqueCount="455">
  <si>
    <t>MARKET SURVEY</t>
  </si>
  <si>
    <t>Property</t>
  </si>
  <si>
    <t>Management</t>
  </si>
  <si>
    <t>Product Type</t>
  </si>
  <si>
    <t>Year Built</t>
  </si>
  <si>
    <t>Rating</t>
  </si>
  <si>
    <t>Beds</t>
  </si>
  <si>
    <t>Occupancy</t>
  </si>
  <si>
    <t>Lease Launch Date</t>
  </si>
  <si>
    <t>Renewal Launch Date</t>
  </si>
  <si>
    <t>Pre-Lease</t>
  </si>
  <si>
    <t>Pre-Lease
Last Year</t>
  </si>
  <si>
    <t>Total Renewals</t>
  </si>
  <si>
    <t>Total New Leases</t>
  </si>
  <si>
    <t>Traffic: Weekly</t>
  </si>
  <si>
    <t>Market
Rent</t>
  </si>
  <si>
    <t>Concessions</t>
  </si>
  <si>
    <t>Effective
Rent</t>
  </si>
  <si>
    <t>Adjustments</t>
  </si>
  <si>
    <t>Bundled
Rent</t>
  </si>
  <si>
    <t>Bundled
Rent / SF</t>
  </si>
  <si>
    <t>Last Updated On</t>
  </si>
  <si>
    <t>Operating</t>
  </si>
  <si>
    <t>1047 Commonwealth</t>
  </si>
  <si>
    <t>1330 Boylston</t>
  </si>
  <si>
    <t>Van Ness</t>
  </si>
  <si>
    <t>Bower</t>
  </si>
  <si>
    <t>Subtotal: Operating</t>
  </si>
  <si>
    <t>New Construction</t>
  </si>
  <si>
    <t>Subtotal: New Construction</t>
  </si>
  <si>
    <t>TOTAL INCLUDING SUBJECT</t>
  </si>
  <si>
    <t>TOTAL EXCLUDING SUBJECT</t>
  </si>
  <si>
    <t>Subject Property</t>
  </si>
  <si>
    <t>Operational</t>
  </si>
  <si>
    <t>Undergoing Renovations</t>
  </si>
  <si>
    <t>Charts Data</t>
  </si>
  <si>
    <t>Week</t>
  </si>
  <si>
    <t>Adj Rate</t>
  </si>
  <si>
    <t>P-L %</t>
  </si>
  <si>
    <t>% Delta</t>
  </si>
  <si>
    <t>Comparing</t>
  </si>
  <si>
    <t xml:space="preserve">to </t>
  </si>
  <si>
    <t>Most</t>
  </si>
  <si>
    <t>2nd Most</t>
  </si>
  <si>
    <t>Comp</t>
  </si>
  <si>
    <t>This Week</t>
  </si>
  <si>
    <t>Recent</t>
  </si>
  <si>
    <t>Leases</t>
  </si>
  <si>
    <t>Traffic</t>
  </si>
  <si>
    <t>Market Avg</t>
  </si>
  <si>
    <t>LW</t>
  </si>
  <si>
    <t>LW x 6</t>
  </si>
  <si>
    <t>Leases Val</t>
  </si>
  <si>
    <t>DateCol</t>
  </si>
  <si>
    <t>'!B35</t>
  </si>
  <si>
    <t>A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</si>
  <si>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</si>
  <si>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</si>
  <si>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</si>
  <si>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</si>
  <si>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</si>
  <si>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</si>
  <si>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</si>
  <si>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</si>
  <si>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</si>
  <si>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</si>
  <si>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</si>
  <si>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</si>
  <si>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</si>
  <si>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</si>
  <si>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</si>
  <si>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</si>
  <si>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</si>
  <si>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</si>
  <si>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</si>
  <si>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Pre Lease</t>
  </si>
  <si>
    <t>'!B27</t>
  </si>
  <si>
    <t>Lease Info</t>
  </si>
  <si>
    <t>LOG SHEET</t>
  </si>
  <si>
    <t>'!B25</t>
  </si>
  <si>
    <t>'!B28</t>
  </si>
  <si>
    <t>'!B29</t>
  </si>
  <si>
    <t>'!B30</t>
  </si>
  <si>
    <t>Log Week</t>
  </si>
  <si>
    <t>Market Rent</t>
  </si>
  <si>
    <t>Concessions*</t>
  </si>
  <si>
    <t>Effective Rent*</t>
  </si>
  <si>
    <t>Additional Monthly Expenses</t>
  </si>
  <si>
    <t>Bundled Rent*</t>
  </si>
  <si>
    <t>'!B32</t>
  </si>
  <si>
    <t>Date</t>
  </si>
  <si>
    <t>Version</t>
  </si>
  <si>
    <t>Updated Date</t>
  </si>
  <si>
    <t>Name</t>
  </si>
  <si>
    <t>Pre-Lease %</t>
  </si>
  <si>
    <t>Occupancy%</t>
  </si>
  <si>
    <t>Weekly Traffic</t>
  </si>
  <si>
    <t>Unit Type</t>
  </si>
  <si>
    <t>Count</t>
  </si>
  <si>
    <t>SF / Bed</t>
  </si>
  <si>
    <t>Available</t>
  </si>
  <si>
    <t>Per Bed</t>
  </si>
  <si>
    <t>Per SF</t>
  </si>
  <si>
    <t xml:space="preserve">Gift Card </t>
  </si>
  <si>
    <t>One-Time Rent</t>
  </si>
  <si>
    <t>Monthly Rent</t>
  </si>
  <si>
    <t>Furniture</t>
  </si>
  <si>
    <t>TV</t>
  </si>
  <si>
    <t>Elec/Gas</t>
  </si>
  <si>
    <t>Water</t>
  </si>
  <si>
    <t>Cable &amp; Internet</t>
  </si>
  <si>
    <t>Trash &amp; Valet</t>
  </si>
  <si>
    <t>Parking</t>
  </si>
  <si>
    <t>Market</t>
  </si>
  <si>
    <t>Studio</t>
  </si>
  <si>
    <t>N/A</t>
  </si>
  <si>
    <t>1 Bedroom</t>
  </si>
  <si>
    <t>2 Bedroom</t>
  </si>
  <si>
    <t>3 Bedroom</t>
  </si>
  <si>
    <t>4 Bedroom</t>
  </si>
  <si>
    <t>5 Bedroom</t>
  </si>
  <si>
    <t>6 Bedroom</t>
  </si>
  <si>
    <t>HISTORICAL MARKET DATA</t>
  </si>
  <si>
    <t>Log Date</t>
  </si>
  <si>
    <t>Reporting Cycle</t>
  </si>
  <si>
    <t>Current Occupancy %</t>
  </si>
  <si>
    <t>Last Year Occupancy %</t>
  </si>
  <si>
    <t>Current Pre-Lease %</t>
  </si>
  <si>
    <t>Last Year Pre-Lease %</t>
  </si>
  <si>
    <t>Total Leases : Weekly</t>
  </si>
  <si>
    <t>Current Incentive</t>
  </si>
  <si>
    <t>Incentive Amount</t>
  </si>
  <si>
    <t>Data Last Updated</t>
  </si>
  <si>
    <t>Property Summary</t>
  </si>
  <si>
    <t>Property Amenities</t>
  </si>
  <si>
    <t>Unit Amenities</t>
  </si>
  <si>
    <t>Insert Property Photo</t>
  </si>
  <si>
    <t>Common Area Rating</t>
  </si>
  <si>
    <t>Unit Rating</t>
  </si>
  <si>
    <t>Website</t>
  </si>
  <si>
    <t>University Shuttle</t>
  </si>
  <si>
    <t>Unit Levels</t>
  </si>
  <si>
    <t>Address</t>
  </si>
  <si>
    <t>Private Shuttle</t>
  </si>
  <si>
    <t>Private Bathrooms</t>
  </si>
  <si>
    <t>Limited Access Gates</t>
  </si>
  <si>
    <t>Walk-in Closets</t>
  </si>
  <si>
    <t>Phone Number</t>
  </si>
  <si>
    <t>Fitness Center</t>
  </si>
  <si>
    <t>Washer / Dryer in Unit</t>
  </si>
  <si>
    <t>Developer</t>
  </si>
  <si>
    <t>Computer Lounge</t>
  </si>
  <si>
    <t>Smart Home Technology</t>
  </si>
  <si>
    <t>Manager</t>
  </si>
  <si>
    <t>Game Room</t>
  </si>
  <si>
    <t>Smart Bedroom Locks</t>
  </si>
  <si>
    <t>Owner</t>
  </si>
  <si>
    <t>Spray Tanning</t>
  </si>
  <si>
    <t>Smart Unit Locks</t>
  </si>
  <si>
    <t>Property Type</t>
  </si>
  <si>
    <t>UV Tanning</t>
  </si>
  <si>
    <t>Energy Efficient Appliances</t>
  </si>
  <si>
    <t>Property Status</t>
  </si>
  <si>
    <t>Pool</t>
  </si>
  <si>
    <t>Stainless Steel Appliances</t>
  </si>
  <si>
    <t>Hot Tub</t>
  </si>
  <si>
    <t>Balconies</t>
  </si>
  <si>
    <t>Property Rating</t>
  </si>
  <si>
    <t>24hr Package System</t>
  </si>
  <si>
    <t>Patios</t>
  </si>
  <si>
    <t>Comp Status</t>
  </si>
  <si>
    <t>EV Charging Stations</t>
  </si>
  <si>
    <t>Backyards</t>
  </si>
  <si>
    <t>Year Built / Renovated</t>
  </si>
  <si>
    <t>Car Sharing Services</t>
  </si>
  <si>
    <t>Most Recent Sale</t>
  </si>
  <si>
    <t>Smart Vending</t>
  </si>
  <si>
    <t>Included in Rent</t>
  </si>
  <si>
    <t>No</t>
  </si>
  <si>
    <t>Distance From Campus</t>
  </si>
  <si>
    <t>0 Miles</t>
  </si>
  <si>
    <t>Mini Market</t>
  </si>
  <si>
    <t>Rentable Rate (if not included)</t>
  </si>
  <si>
    <t>Notes</t>
  </si>
  <si>
    <t>Movie Theatre</t>
  </si>
  <si>
    <t>Bedroom</t>
  </si>
  <si>
    <t>Leasing Special Notes</t>
  </si>
  <si>
    <t>Leasing Summary</t>
  </si>
  <si>
    <t>Co-Working/Study Spaces</t>
  </si>
  <si>
    <t>Common Area</t>
  </si>
  <si>
    <t>Monday-Sunday</t>
  </si>
  <si>
    <t>Free Printing</t>
  </si>
  <si>
    <t>Coffee Bar</t>
  </si>
  <si>
    <t>Retail</t>
  </si>
  <si>
    <t>Current Occupancy</t>
  </si>
  <si>
    <t>Sauna/Spa</t>
  </si>
  <si>
    <t>Other Premiums</t>
  </si>
  <si>
    <t>Last Year Occupancy</t>
  </si>
  <si>
    <t>Cycling/Yoga Studio</t>
  </si>
  <si>
    <t>Floor Premiums</t>
  </si>
  <si>
    <t>Current Pre-Lease</t>
  </si>
  <si>
    <t>Rentable Guest Suite</t>
  </si>
  <si>
    <t>Poolside</t>
  </si>
  <si>
    <t>Last Year Pre-Lease</t>
  </si>
  <si>
    <t>Wellness Classes</t>
  </si>
  <si>
    <t>Top Floor</t>
  </si>
  <si>
    <t>24hr Concierge</t>
  </si>
  <si>
    <t>View Premiums</t>
  </si>
  <si>
    <t>Outdoor Grill Area</t>
  </si>
  <si>
    <t>Other</t>
  </si>
  <si>
    <t>Property Notes/Operational Changes</t>
  </si>
  <si>
    <t>Total Leases: Weekly</t>
  </si>
  <si>
    <t>Sand Volleyball Court</t>
  </si>
  <si>
    <t>Basketball Court</t>
  </si>
  <si>
    <t>Utilities Summary</t>
  </si>
  <si>
    <t>None</t>
  </si>
  <si>
    <t>Pets Allowed</t>
  </si>
  <si>
    <t>All Inclusive</t>
  </si>
  <si>
    <t>Cap</t>
  </si>
  <si>
    <t>Allowance</t>
  </si>
  <si>
    <t>Amount</t>
  </si>
  <si>
    <t>Per Unit/Bed</t>
  </si>
  <si>
    <t>Dog Wash</t>
  </si>
  <si>
    <t>Electricity</t>
  </si>
  <si>
    <t>Dog Park</t>
  </si>
  <si>
    <t>Gas</t>
  </si>
  <si>
    <t>Short Term Leases</t>
  </si>
  <si>
    <t>Other Utilities</t>
  </si>
  <si>
    <t>Included</t>
  </si>
  <si>
    <t>Office Hours</t>
  </si>
  <si>
    <t>5 Month Term Available</t>
  </si>
  <si>
    <t>Required</t>
  </si>
  <si>
    <t>Cable/Satellite</t>
  </si>
  <si>
    <t>Yes</t>
  </si>
  <si>
    <t>Monday</t>
  </si>
  <si>
    <t>9:00 – 5:00</t>
  </si>
  <si>
    <t>5 Month Term Premium</t>
  </si>
  <si>
    <t>Surface</t>
  </si>
  <si>
    <t>Internet</t>
  </si>
  <si>
    <t>Tuesday</t>
  </si>
  <si>
    <t>5 Month Term Quantity</t>
  </si>
  <si>
    <t>Reserved</t>
  </si>
  <si>
    <t>Trash Service</t>
  </si>
  <si>
    <t>Wednesday</t>
  </si>
  <si>
    <t>10 Month Term Available</t>
  </si>
  <si>
    <t>Covered</t>
  </si>
  <si>
    <t>Valet Trash</t>
  </si>
  <si>
    <t>Thursday</t>
  </si>
  <si>
    <t>10 Month Term Premium</t>
  </si>
  <si>
    <t>Garage</t>
  </si>
  <si>
    <t>Recycling</t>
  </si>
  <si>
    <t>Friday</t>
  </si>
  <si>
    <t>10 Month Term Quantity</t>
  </si>
  <si>
    <t>Saturday</t>
  </si>
  <si>
    <t>Sunday</t>
  </si>
  <si>
    <t>Fees</t>
  </si>
  <si>
    <t>Frequency</t>
  </si>
  <si>
    <t>Application Fee</t>
  </si>
  <si>
    <t>Monthly</t>
  </si>
  <si>
    <t>Administration Fee</t>
  </si>
  <si>
    <t>Fee Structure</t>
  </si>
  <si>
    <t>Both Fees Waived</t>
  </si>
  <si>
    <t>Utility Set Up Fee</t>
  </si>
  <si>
    <t>Utility Deposit</t>
  </si>
  <si>
    <t>Amenity Fee</t>
  </si>
  <si>
    <t>Common Area Fee</t>
  </si>
  <si>
    <t>Smart Home Fee</t>
  </si>
  <si>
    <t>Restoration Fee</t>
  </si>
  <si>
    <t>Security Deposit</t>
  </si>
  <si>
    <t>Pet Fee</t>
  </si>
  <si>
    <t>Pet Deposit</t>
  </si>
  <si>
    <t>Pet Rent</t>
  </si>
  <si>
    <t>Rents by Floorplan *</t>
  </si>
  <si>
    <t>Effective Rent</t>
  </si>
  <si>
    <t>Bundled Rent</t>
  </si>
  <si>
    <t>Floorplan Type</t>
  </si>
  <si>
    <t>Description</t>
  </si>
  <si>
    <t>Bed</t>
  </si>
  <si>
    <t>Bath</t>
  </si>
  <si>
    <t>A1</t>
  </si>
  <si>
    <t>B1</t>
  </si>
  <si>
    <t>B2</t>
  </si>
  <si>
    <t>D1</t>
  </si>
  <si>
    <t>Property Average</t>
  </si>
  <si>
    <t>Average Rents by Unit Type *</t>
  </si>
  <si>
    <t>* Assumes a 12-month lease term</t>
  </si>
  <si>
    <t>Floorplans Sorted by Market Rent</t>
  </si>
  <si>
    <t>Market Rent / SF</t>
  </si>
  <si>
    <t>Effective Rent / SF</t>
  </si>
  <si>
    <t>B15</t>
  </si>
  <si>
    <t>F235</t>
  </si>
  <si>
    <t>G235</t>
  </si>
  <si>
    <t>I235</t>
  </si>
  <si>
    <t>J235</t>
  </si>
  <si>
    <t>N235</t>
  </si>
  <si>
    <t>O235</t>
  </si>
  <si>
    <t>W235</t>
  </si>
  <si>
    <t>X235</t>
  </si>
  <si>
    <t>F236</t>
  </si>
  <si>
    <t>G236</t>
  </si>
  <si>
    <t>I236</t>
  </si>
  <si>
    <t>J236</t>
  </si>
  <si>
    <t>N236</t>
  </si>
  <si>
    <t>O236</t>
  </si>
  <si>
    <t>W236</t>
  </si>
  <si>
    <t>X236</t>
  </si>
  <si>
    <t>F237</t>
  </si>
  <si>
    <t>G237</t>
  </si>
  <si>
    <t>I237</t>
  </si>
  <si>
    <t>J237</t>
  </si>
  <si>
    <t>N237</t>
  </si>
  <si>
    <t>O237</t>
  </si>
  <si>
    <t>W237</t>
  </si>
  <si>
    <t>X237</t>
  </si>
  <si>
    <t>F238</t>
  </si>
  <si>
    <t>G238</t>
  </si>
  <si>
    <t>I238</t>
  </si>
  <si>
    <t>J238</t>
  </si>
  <si>
    <t>N238</t>
  </si>
  <si>
    <t>O238</t>
  </si>
  <si>
    <t>W238</t>
  </si>
  <si>
    <t>X238</t>
  </si>
  <si>
    <t>F239</t>
  </si>
  <si>
    <t>G239</t>
  </si>
  <si>
    <t>I239</t>
  </si>
  <si>
    <t>J239</t>
  </si>
  <si>
    <t>N239</t>
  </si>
  <si>
    <t>O239</t>
  </si>
  <si>
    <t>W239</t>
  </si>
  <si>
    <t>X239</t>
  </si>
  <si>
    <t>F240</t>
  </si>
  <si>
    <t>G240</t>
  </si>
  <si>
    <t>I240</t>
  </si>
  <si>
    <t>J240</t>
  </si>
  <si>
    <t>N240</t>
  </si>
  <si>
    <t>O240</t>
  </si>
  <si>
    <t>W240</t>
  </si>
  <si>
    <t>X240</t>
  </si>
  <si>
    <t>A235:A241</t>
  </si>
  <si>
    <t>F241</t>
  </si>
  <si>
    <t>G241</t>
  </si>
  <si>
    <t>I241</t>
  </si>
  <si>
    <t>J241</t>
  </si>
  <si>
    <t>N241</t>
  </si>
  <si>
    <t>O241</t>
  </si>
  <si>
    <t>W241</t>
  </si>
  <si>
    <t>X241</t>
  </si>
  <si>
    <t>Total</t>
  </si>
  <si>
    <t>Gift Card</t>
  </si>
  <si>
    <t>One-Time Concession</t>
  </si>
  <si>
    <t>Bundled Rent / SF</t>
  </si>
  <si>
    <t>'!A235:A241</t>
  </si>
  <si>
    <t>'!F235:F241</t>
  </si>
  <si>
    <t>'!G235:G241</t>
  </si>
  <si>
    <t>'!I235:I241</t>
  </si>
  <si>
    <t>'!N235:N241</t>
  </si>
  <si>
    <t>'!W235:W241</t>
  </si>
  <si>
    <t>Dean Reno (Subject Property)</t>
  </si>
  <si>
    <t>Strengths</t>
  </si>
  <si>
    <t>Weaknesses</t>
  </si>
  <si>
    <t>Opportunities</t>
  </si>
  <si>
    <t>Threats</t>
  </si>
  <si>
    <t>http://www.1047commonwealth.com/</t>
  </si>
  <si>
    <t>1047 Commonwealth Ave, Boston, MA 02215</t>
  </si>
  <si>
    <t>617-500-6481</t>
  </si>
  <si>
    <t>BPDA</t>
  </si>
  <si>
    <t>GMH Communities</t>
  </si>
  <si>
    <t>AGC + GMH Communities</t>
  </si>
  <si>
    <t>Student</t>
  </si>
  <si>
    <t>Mid-Rise</t>
  </si>
  <si>
    <t>0.1 Miles</t>
  </si>
  <si>
    <t>New Lease Launch 11/27</t>
  </si>
  <si>
    <t>Saturday-Friday</t>
  </si>
  <si>
    <t>Per Unit</t>
  </si>
  <si>
    <t>9:00 – 6:00</t>
  </si>
  <si>
    <t>10:00 – 5:00</t>
  </si>
  <si>
    <t>S1</t>
  </si>
  <si>
    <t>S2</t>
  </si>
  <si>
    <t/>
  </si>
  <si>
    <t>S3</t>
  </si>
  <si>
    <t>S4</t>
  </si>
  <si>
    <t>S5</t>
  </si>
  <si>
    <t>S6</t>
  </si>
  <si>
    <t>S7</t>
  </si>
  <si>
    <t>S8</t>
  </si>
  <si>
    <t>S9</t>
  </si>
  <si>
    <t>S10</t>
  </si>
  <si>
    <t>S11 - Affordable</t>
  </si>
  <si>
    <t>1330 Boylston St, Boston, MA 02215</t>
  </si>
  <si>
    <t>Varies</t>
  </si>
  <si>
    <t>(617) 267-1330</t>
  </si>
  <si>
    <t>Samuels and Associates</t>
  </si>
  <si>
    <t>Conventional</t>
  </si>
  <si>
    <t>High-Rise</t>
  </si>
  <si>
    <t>Tier 2</t>
  </si>
  <si>
    <t>n/a</t>
  </si>
  <si>
    <t>1 mile</t>
  </si>
  <si>
    <t>$250 resident refferal program</t>
  </si>
  <si>
    <t>$50 Cat, $100 Dog</t>
  </si>
  <si>
    <t>1a</t>
  </si>
  <si>
    <t>1e</t>
  </si>
  <si>
    <t>1f</t>
  </si>
  <si>
    <t>1g</t>
  </si>
  <si>
    <t>1h</t>
  </si>
  <si>
    <t>1j</t>
  </si>
  <si>
    <t>1k</t>
  </si>
  <si>
    <t>2b</t>
  </si>
  <si>
    <t>2c</t>
  </si>
  <si>
    <t>2d</t>
  </si>
  <si>
    <t>1335 Boylston St, Boston, MA, 02215</t>
  </si>
  <si>
    <t>617-424-1335</t>
  </si>
  <si>
    <t>Samuels And Associates</t>
  </si>
  <si>
    <t>1 Miles</t>
  </si>
  <si>
    <t>S3a</t>
  </si>
  <si>
    <t>S3b</t>
  </si>
  <si>
    <t>A1a</t>
  </si>
  <si>
    <t>A1b</t>
  </si>
  <si>
    <t>A1c</t>
  </si>
  <si>
    <t>A1g</t>
  </si>
  <si>
    <t>A2b</t>
  </si>
  <si>
    <t>A3</t>
  </si>
  <si>
    <t>B1a</t>
  </si>
  <si>
    <t>B2a</t>
  </si>
  <si>
    <t>B2b</t>
  </si>
  <si>
    <t>771 Beacon St Apartment 775, Boston, MA 02215</t>
  </si>
  <si>
    <t>(617) 341-9700</t>
  </si>
  <si>
    <t>The Green Cities Company</t>
  </si>
  <si>
    <t>Greystar</t>
  </si>
  <si>
    <t>0.2 miles</t>
  </si>
  <si>
    <t>$1000 off first month for a studio if you move in January 2024</t>
  </si>
  <si>
    <t>a1</t>
  </si>
  <si>
    <t>a3</t>
  </si>
  <si>
    <t>e2</t>
  </si>
  <si>
    <t>e8</t>
  </si>
  <si>
    <t>e7</t>
  </si>
  <si>
    <t>e10</t>
  </si>
  <si>
    <t>e6</t>
  </si>
  <si>
    <t>e9</t>
  </si>
  <si>
    <t>e11</t>
  </si>
  <si>
    <t>f1</t>
  </si>
  <si>
    <t>f5</t>
  </si>
  <si>
    <t>f3</t>
  </si>
  <si>
    <t>g2</t>
  </si>
  <si>
    <t>f2</t>
  </si>
  <si>
    <t>f4</t>
  </si>
  <si>
    <t>c1 + den</t>
  </si>
  <si>
    <t>g3 + den</t>
  </si>
  <si>
    <t>c2 + den</t>
  </si>
  <si>
    <t>h2</t>
  </si>
  <si>
    <t>h3</t>
  </si>
  <si>
    <t>d1</t>
  </si>
  <si>
    <t>d2</t>
  </si>
  <si>
    <t>d3</t>
  </si>
  <si>
    <t>h4</t>
  </si>
  <si>
    <t>d2 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</si>
</sst>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&quot;Last logged on&quot;\ m/d/yyyy"/>
    <numFmt numFmtId="165" formatCode="&quot;Summary as of&quot;\ mmmm\ dd\,\ yyyy"/>
    <numFmt numFmtId="166" formatCode="[$-409]mmm\-yy"/>
    <numFmt numFmtId="167" formatCode="0.0%"/>
    <numFmt numFmtId="168" formatCode="&quot;$&quot;#,##0"/>
    <numFmt numFmtId="169" formatCode="&quot;$&quot;#,##0.00"/>
    <numFmt numFmtId="170" formatCode="m/d/yy"/>
    <numFmt numFmtId="171" formatCode="&quot;Week of&quot;\ mm/dd/yy"/>
    <numFmt numFmtId="172" formatCode="&quot;Week of &quot;mmmm\ dd\,\ yyyy"/>
    <numFmt numFmtId="173" formatCode="[&lt;=9999999]###\-####;\(###\)\ ###\-####"/>
    <numFmt numFmtId="174" formatCode="#,##0.0"/>
  </numFmts>
  <fonts count="33">
    <font>
      <sz val="11.0"/>
      <color theme="1"/>
      <name val="Calibri"/>
      <scheme val="minor"/>
    </font>
    <font>
      <b/>
      <sz val="16.0"/>
      <color rgb="FF333F48"/>
      <name val="Arial"/>
    </font>
    <font>
      <i/>
      <sz val="10.0"/>
      <color theme="1"/>
      <name val="Arial"/>
    </font>
    <font>
      <sz val="10.0"/>
      <color theme="1"/>
      <name val="Arial"/>
    </font>
    <font>
      <sz val="10.0"/>
      <color theme="0"/>
      <name val="Arial"/>
    </font>
    <font>
      <b/>
      <sz val="11.0"/>
      <color theme="1"/>
      <name val="Arial"/>
    </font>
    <font/>
    <font>
      <b/>
      <sz val="10.0"/>
      <color theme="0"/>
      <name val="Arial"/>
    </font>
    <font>
      <b/>
      <sz val="10.0"/>
      <color theme="1"/>
      <name val="Arial"/>
    </font>
    <font>
      <sz val="10.0"/>
      <color rgb="FF0C0C0C"/>
      <name val="Arial"/>
    </font>
    <font>
      <color theme="1"/>
      <name val="Calibri"/>
    </font>
    <font>
      <sz val="11.0"/>
      <color theme="1"/>
      <name val="Calibri"/>
    </font>
    <font>
      <b/>
      <sz val="16.0"/>
      <color theme="1"/>
      <name val="Calibri"/>
    </font>
    <font>
      <u/>
      <sz val="10.0"/>
      <color theme="1"/>
      <name val="Arial"/>
    </font>
    <font>
      <sz val="16.0"/>
      <color rgb="FF333F48"/>
      <name val="Arial"/>
    </font>
    <font>
      <sz val="10.0"/>
      <color rgb="FF333F48"/>
      <name val="Arial"/>
    </font>
    <font>
      <b/>
      <sz val="16.0"/>
      <color theme="0"/>
      <name val="Arial"/>
    </font>
    <font>
      <b/>
      <sz val="11.0"/>
      <color theme="0"/>
      <name val="Arial"/>
    </font>
    <font>
      <sz val="11.0"/>
      <color theme="1"/>
      <name val="Arial"/>
    </font>
    <font>
      <sz val="11.0"/>
      <color theme="0"/>
      <name val="Arial"/>
    </font>
    <font>
      <u/>
      <sz val="11.0"/>
      <color theme="10"/>
      <name val="Calibri"/>
    </font>
    <font>
      <sz val="10.0"/>
      <color rgb="FF0000FF"/>
      <name val="Arial"/>
    </font>
    <font>
      <b/>
      <sz val="10.0"/>
      <color rgb="FF0000FF"/>
      <name val="Arial"/>
    </font>
    <font>
      <b/>
      <sz val="11.0"/>
      <color theme="0"/>
      <name val="Calibri"/>
    </font>
    <font>
      <b/>
      <sz val="9.0"/>
      <color theme="0"/>
      <name val="Arial"/>
    </font>
    <font>
      <sz val="10.0"/>
      <color rgb="FF44546A"/>
      <name val="Arial"/>
    </font>
    <font>
      <i/>
      <sz val="10.0"/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  <font>
      <b/>
      <sz val="12.0"/>
      <color rgb="FF000000"/>
      <name val="Arial"/>
    </font>
    <font>
      <b/>
      <sz val="16.0"/>
      <color rgb="FF000000"/>
      <name val="Arial"/>
    </font>
    <font>
      <sz val="10.0"/>
      <color theme="0"/>
      <name val="Airal"/>
    </font>
    <font>
      <sz val="10.0"/>
      <color theme="1"/>
      <name val="Airal"/>
    </font>
  </fonts>
  <fills count="12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0E2B4C"/>
        <bgColor rgb="FF0E2B4C"/>
      </patternFill>
    </fill>
    <fill>
      <patternFill patternType="solid">
        <fgColor rgb="FF1B75BB"/>
        <bgColor rgb="FF1B75BB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rgb="FF9CC2E5"/>
        <bgColor rgb="FF9CC2E5"/>
      </patternFill>
    </fill>
  </fills>
  <borders count="67">
    <border/>
    <border>
      <left style="thin">
        <color rgb="FFA5A5A5"/>
      </left>
    </border>
    <border>
      <bottom style="medium">
        <color rgb="FF2E75B5"/>
      </bottom>
    </border>
    <border>
      <left/>
      <right/>
      <top style="medium">
        <color rgb="FF2E75B5"/>
      </top>
      <bottom style="medium">
        <color rgb="FF000000"/>
      </bottom>
    </border>
    <border>
      <left/>
      <right/>
      <top/>
      <bottom style="thin">
        <color rgb="FF000000"/>
      </bottom>
    </border>
    <border>
      <top style="thin">
        <color rgb="FF000000"/>
      </top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333F48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/>
      <top style="hair">
        <color rgb="FF000000"/>
      </top>
      <bottom style="hair">
        <color rgb="FF000000"/>
      </bottom>
    </border>
    <border>
      <left style="hair">
        <color rgb="FF000000"/>
      </left>
      <right/>
      <top/>
      <bottom/>
    </border>
    <border>
      <left/>
      <right style="hair">
        <color rgb="FF000000"/>
      </right>
      <top style="hair">
        <color rgb="FF000000"/>
      </top>
      <bottom/>
    </border>
    <border>
      <right style="hair">
        <color rgb="FF000000"/>
      </right>
    </border>
    <border>
      <left/>
      <right style="hair">
        <color rgb="FF000000"/>
      </right>
      <top/>
      <bottom/>
    </border>
    <border>
      <left/>
      <top/>
      <bottom/>
    </border>
    <border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right/>
      <top/>
      <bottom/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 style="thin">
        <color rgb="FF000000"/>
      </bottom>
    </border>
    <border>
      <left style="hair">
        <color rgb="FF000000"/>
      </left>
      <right/>
      <top style="thin">
        <color rgb="FF000000"/>
      </top>
      <bottom/>
    </border>
    <border>
      <left/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/>
      <top/>
      <bottom style="thin">
        <color rgb="FF000000"/>
      </bottom>
    </border>
    <border>
      <left/>
      <right style="hair">
        <color rgb="FF000000"/>
      </right>
      <top/>
      <bottom style="thin">
        <color rgb="FF000000"/>
      </bottom>
    </border>
    <border>
      <left/>
      <right style="dotted">
        <color rgb="FF000000"/>
      </right>
      <top style="thin">
        <color rgb="FF000000"/>
      </top>
      <bottom/>
    </border>
    <border>
      <left style="hair">
        <color rgb="FF000000"/>
      </left>
      <top style="thin">
        <color rgb="FF000000"/>
      </top>
    </border>
    <border>
      <right style="hair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left style="hair">
        <color rgb="FF000000"/>
      </left>
    </border>
    <border>
      <right style="dotted">
        <color rgb="FF000000"/>
      </right>
    </border>
    <border>
      <left style="hair">
        <color rgb="FF000000"/>
      </left>
      <right/>
      <top style="thin">
        <color rgb="FF000000"/>
      </top>
      <bottom style="thin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</border>
    <border>
      <right style="hair">
        <color rgb="FF000000"/>
      </right>
      <top style="medium">
        <color rgb="FF000000"/>
      </top>
    </border>
    <border>
      <left style="hair">
        <color rgb="FF000000"/>
      </left>
      <right style="hair">
        <color rgb="FF000000"/>
      </right>
      <top/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164" xfId="0" applyAlignment="1" applyBorder="1" applyFont="1" applyNumberFormat="1">
      <alignment horizontal="center"/>
    </xf>
    <xf borderId="0" fillId="0" fontId="3" numFmtId="0" xfId="0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2" fillId="0" fontId="5" numFmtId="165" xfId="0" applyAlignment="1" applyBorder="1" applyFont="1" applyNumberFormat="1">
      <alignment horizontal="center" vertical="center"/>
    </xf>
    <xf borderId="2" fillId="0" fontId="6" numFmtId="0" xfId="0" applyBorder="1" applyFont="1"/>
    <xf borderId="0" fillId="0" fontId="4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3" fillId="2" fontId="7" numFmtId="0" xfId="0" applyAlignment="1" applyBorder="1" applyFill="1" applyFont="1">
      <alignment horizontal="center" shrinkToFit="0" vertical="center" wrapText="1"/>
    </xf>
    <xf borderId="0" fillId="0" fontId="2" numFmtId="164" xfId="0" applyAlignment="1" applyFont="1" applyNumberFormat="1">
      <alignment vertical="center"/>
    </xf>
    <xf borderId="4" fillId="3" fontId="8" numFmtId="0" xfId="0" applyAlignment="1" applyBorder="1" applyFill="1" applyFont="1">
      <alignment horizontal="left"/>
    </xf>
    <xf borderId="4" fillId="3" fontId="3" numFmtId="0" xfId="0" applyAlignment="1" applyBorder="1" applyFont="1">
      <alignment horizontal="left"/>
    </xf>
    <xf borderId="4" fillId="3" fontId="3" numFmtId="0" xfId="0" applyAlignment="1" applyBorder="1" applyFont="1">
      <alignment horizontal="right"/>
    </xf>
    <xf borderId="4" fillId="3" fontId="8" numFmtId="0" xfId="0" applyAlignment="1" applyBorder="1" applyFont="1">
      <alignment horizontal="right"/>
    </xf>
    <xf borderId="0" fillId="0" fontId="3" numFmtId="0" xfId="0" applyAlignment="1" applyFont="1">
      <alignment horizontal="center"/>
    </xf>
    <xf borderId="0" fillId="0" fontId="3" numFmtId="166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3" numFmtId="1" xfId="0" applyAlignment="1" applyFont="1" applyNumberFormat="1">
      <alignment horizontal="right"/>
    </xf>
    <xf borderId="0" fillId="0" fontId="3" numFmtId="167" xfId="0" applyAlignment="1" applyFont="1" applyNumberFormat="1">
      <alignment horizontal="right"/>
    </xf>
    <xf borderId="0" fillId="0" fontId="3" numFmtId="14" xfId="0" applyAlignment="1" applyFont="1" applyNumberFormat="1">
      <alignment horizontal="right"/>
    </xf>
    <xf borderId="0" fillId="0" fontId="8" numFmtId="167" xfId="0" applyAlignment="1" applyFont="1" applyNumberFormat="1">
      <alignment horizontal="right"/>
    </xf>
    <xf borderId="0" fillId="0" fontId="3" numFmtId="168" xfId="0" applyAlignment="1" applyFont="1" applyNumberFormat="1">
      <alignment horizontal="right"/>
    </xf>
    <xf borderId="0" fillId="0" fontId="3" numFmtId="169" xfId="0" applyAlignment="1" applyFont="1" applyNumberFormat="1">
      <alignment horizontal="right"/>
    </xf>
    <xf borderId="0" fillId="0" fontId="3" numFmtId="170" xfId="0" applyAlignment="1" applyFont="1" applyNumberFormat="1">
      <alignment horizontal="center"/>
    </xf>
    <xf borderId="0" fillId="0" fontId="9" numFmtId="0" xfId="0" applyFont="1"/>
    <xf borderId="5" fillId="0" fontId="8" numFmtId="0" xfId="0" applyBorder="1" applyFont="1"/>
    <xf borderId="5" fillId="0" fontId="3" numFmtId="0" xfId="0" applyBorder="1" applyFont="1"/>
    <xf borderId="5" fillId="0" fontId="3" numFmtId="1" xfId="0" applyAlignment="1" applyBorder="1" applyFont="1" applyNumberFormat="1">
      <alignment horizontal="center"/>
    </xf>
    <xf borderId="5" fillId="0" fontId="3" numFmtId="3" xfId="0" applyAlignment="1" applyBorder="1" applyFont="1" applyNumberFormat="1">
      <alignment horizontal="right"/>
    </xf>
    <xf borderId="5" fillId="0" fontId="3" numFmtId="167" xfId="0" applyAlignment="1" applyBorder="1" applyFont="1" applyNumberFormat="1">
      <alignment horizontal="right"/>
    </xf>
    <xf borderId="5" fillId="0" fontId="8" numFmtId="167" xfId="0" applyAlignment="1" applyBorder="1" applyFont="1" applyNumberFormat="1">
      <alignment horizontal="right"/>
    </xf>
    <xf borderId="5" fillId="0" fontId="3" numFmtId="1" xfId="0" applyAlignment="1" applyBorder="1" applyFont="1" applyNumberFormat="1">
      <alignment horizontal="right"/>
    </xf>
    <xf borderId="5" fillId="0" fontId="3" numFmtId="168" xfId="0" applyAlignment="1" applyBorder="1" applyFont="1" applyNumberFormat="1">
      <alignment horizontal="right"/>
    </xf>
    <xf borderId="5" fillId="0" fontId="3" numFmtId="169" xfId="0" applyAlignment="1" applyBorder="1" applyFont="1" applyNumberFormat="1">
      <alignment horizontal="right"/>
    </xf>
    <xf borderId="5" fillId="0" fontId="4" numFmtId="0" xfId="0" applyBorder="1" applyFont="1"/>
    <xf borderId="0" fillId="0" fontId="8" numFmtId="0" xfId="0" applyAlignment="1" applyFont="1">
      <alignment horizontal="right"/>
    </xf>
    <xf borderId="0" fillId="0" fontId="4" numFmtId="167" xfId="0" applyAlignment="1" applyFont="1" applyNumberFormat="1">
      <alignment horizontal="left"/>
    </xf>
    <xf borderId="6" fillId="3" fontId="8" numFmtId="0" xfId="0" applyAlignment="1" applyBorder="1" applyFont="1">
      <alignment horizontal="left"/>
    </xf>
    <xf borderId="6" fillId="3" fontId="3" numFmtId="0" xfId="0" applyAlignment="1" applyBorder="1" applyFont="1">
      <alignment horizontal="left"/>
    </xf>
    <xf borderId="6" fillId="3" fontId="3" numFmtId="0" xfId="0" applyAlignment="1" applyBorder="1" applyFont="1">
      <alignment horizontal="right"/>
    </xf>
    <xf borderId="6" fillId="3" fontId="8" numFmtId="0" xfId="0" applyAlignment="1" applyBorder="1" applyFont="1">
      <alignment horizontal="right"/>
    </xf>
    <xf borderId="0" fillId="0" fontId="9" numFmtId="0" xfId="0" applyAlignment="1" applyFont="1">
      <alignment horizontal="center"/>
    </xf>
    <xf borderId="0" fillId="0" fontId="3" numFmtId="171" xfId="0" applyAlignment="1" applyFont="1" applyNumberFormat="1">
      <alignment horizontal="left"/>
    </xf>
    <xf borderId="0" fillId="0" fontId="3" numFmtId="2" xfId="0" applyAlignment="1" applyFont="1" applyNumberFormat="1">
      <alignment horizontal="right"/>
    </xf>
    <xf borderId="7" fillId="0" fontId="8" numFmtId="0" xfId="0" applyBorder="1" applyFont="1"/>
    <xf borderId="8" fillId="0" fontId="8" numFmtId="0" xfId="0" applyBorder="1" applyFont="1"/>
    <xf borderId="8" fillId="0" fontId="8" numFmtId="1" xfId="0" applyAlignment="1" applyBorder="1" applyFont="1" applyNumberFormat="1">
      <alignment horizontal="center"/>
    </xf>
    <xf borderId="8" fillId="0" fontId="8" numFmtId="3" xfId="0" applyAlignment="1" applyBorder="1" applyFont="1" applyNumberFormat="1">
      <alignment horizontal="right"/>
    </xf>
    <xf borderId="8" fillId="0" fontId="8" numFmtId="167" xfId="0" applyAlignment="1" applyBorder="1" applyFont="1" applyNumberFormat="1">
      <alignment horizontal="right"/>
    </xf>
    <xf borderId="8" fillId="0" fontId="8" numFmtId="1" xfId="0" applyAlignment="1" applyBorder="1" applyFont="1" applyNumberFormat="1">
      <alignment horizontal="right"/>
    </xf>
    <xf borderId="8" fillId="0" fontId="8" numFmtId="168" xfId="0" applyAlignment="1" applyBorder="1" applyFont="1" applyNumberFormat="1">
      <alignment horizontal="right"/>
    </xf>
    <xf borderId="9" fillId="0" fontId="8" numFmtId="169" xfId="0" applyAlignment="1" applyBorder="1" applyFont="1" applyNumberFormat="1">
      <alignment horizontal="right"/>
    </xf>
    <xf borderId="0" fillId="0" fontId="4" numFmtId="171" xfId="0" applyAlignment="1" applyFont="1" applyNumberFormat="1">
      <alignment horizontal="left"/>
    </xf>
    <xf borderId="0" fillId="0" fontId="8" numFmtId="0" xfId="0" applyFont="1"/>
    <xf borderId="0" fillId="0" fontId="8" numFmtId="1" xfId="0" applyAlignment="1" applyFont="1" applyNumberFormat="1">
      <alignment horizontal="center"/>
    </xf>
    <xf borderId="0" fillId="0" fontId="8" numFmtId="3" xfId="0" applyAlignment="1" applyFont="1" applyNumberFormat="1">
      <alignment horizontal="right"/>
    </xf>
    <xf borderId="0" fillId="0" fontId="8" numFmtId="1" xfId="0" applyAlignment="1" applyFont="1" applyNumberFormat="1">
      <alignment horizontal="right"/>
    </xf>
    <xf borderId="0" fillId="0" fontId="8" numFmtId="168" xfId="0" applyAlignment="1" applyFont="1" applyNumberFormat="1">
      <alignment horizontal="right"/>
    </xf>
    <xf borderId="0" fillId="0" fontId="8" numFmtId="169" xfId="0" applyAlignment="1" applyFont="1" applyNumberFormat="1">
      <alignment horizontal="right"/>
    </xf>
    <xf borderId="7" fillId="0" fontId="8" numFmtId="1" xfId="0" applyAlignment="1" applyBorder="1" applyFont="1" applyNumberFormat="1">
      <alignment horizontal="left"/>
    </xf>
    <xf borderId="8" fillId="0" fontId="8" numFmtId="1" xfId="0" applyAlignment="1" applyBorder="1" applyFont="1" applyNumberFormat="1">
      <alignment horizontal="left"/>
    </xf>
    <xf borderId="0" fillId="0" fontId="4" numFmtId="0" xfId="0" applyAlignment="1" applyFont="1">
      <alignment horizontal="right"/>
    </xf>
    <xf borderId="0" fillId="0" fontId="4" numFmtId="1" xfId="0" applyAlignment="1" applyFont="1" applyNumberFormat="1">
      <alignment horizontal="right"/>
    </xf>
    <xf borderId="0" fillId="0" fontId="4" numFmtId="14" xfId="0" applyAlignment="1" applyFont="1" applyNumberFormat="1">
      <alignment horizontal="right"/>
    </xf>
    <xf borderId="0" fillId="0" fontId="3" numFmtId="1" xfId="0" applyAlignment="1" applyFont="1" applyNumberFormat="1">
      <alignment horizontal="left"/>
    </xf>
    <xf borderId="0" fillId="0" fontId="4" numFmtId="1" xfId="0" applyAlignment="1" applyFont="1" applyNumberFormat="1">
      <alignment horizontal="left"/>
    </xf>
    <xf borderId="0" fillId="0" fontId="3" numFmtId="14" xfId="0" applyAlignment="1" applyFont="1" applyNumberFormat="1">
      <alignment horizontal="left"/>
    </xf>
    <xf borderId="0" fillId="0" fontId="2" numFmtId="0" xfId="0" applyFont="1"/>
    <xf borderId="0" fillId="0" fontId="3" numFmtId="167" xfId="0" applyFont="1" applyNumberFormat="1"/>
    <xf borderId="0" fillId="0" fontId="3" numFmtId="1" xfId="0" applyFont="1" applyNumberFormat="1"/>
    <xf borderId="0" fillId="0" fontId="3" numFmtId="168" xfId="0" applyFont="1" applyNumberFormat="1"/>
    <xf borderId="0" fillId="0" fontId="3" numFmtId="169" xfId="0" applyFont="1" applyNumberFormat="1"/>
    <xf borderId="0" fillId="0" fontId="10" numFmtId="0" xfId="0" applyFont="1"/>
    <xf borderId="0" fillId="0" fontId="11" numFmtId="0" xfId="0" applyFont="1"/>
    <xf borderId="0" fillId="0" fontId="12" numFmtId="0" xfId="0" applyAlignment="1" applyFont="1">
      <alignment horizontal="center"/>
    </xf>
    <xf borderId="0" fillId="0" fontId="8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3" numFmtId="9" xfId="0" applyAlignment="1" applyFont="1" applyNumberFormat="1">
      <alignment horizontal="right"/>
    </xf>
    <xf borderId="0" fillId="0" fontId="3" numFmtId="3" xfId="0" applyAlignment="1" applyFont="1" applyNumberFormat="1">
      <alignment horizontal="right"/>
    </xf>
    <xf borderId="0" fillId="0" fontId="3" numFmtId="3" xfId="0" applyAlignment="1" applyFont="1" applyNumberFormat="1">
      <alignment horizontal="left"/>
    </xf>
    <xf borderId="0" fillId="0" fontId="3" numFmtId="10" xfId="0" applyAlignment="1" applyFont="1" applyNumberFormat="1">
      <alignment horizontal="right"/>
    </xf>
    <xf borderId="10" fillId="0" fontId="14" numFmtId="14" xfId="0" applyAlignment="1" applyBorder="1" applyFont="1" applyNumberFormat="1">
      <alignment horizontal="left" vertical="center"/>
    </xf>
    <xf borderId="10" fillId="0" fontId="15" numFmtId="1" xfId="0" applyAlignment="1" applyBorder="1" applyFont="1" applyNumberFormat="1">
      <alignment horizontal="center" vertical="center"/>
    </xf>
    <xf borderId="10" fillId="0" fontId="15" numFmtId="14" xfId="0" applyAlignment="1" applyBorder="1" applyFont="1" applyNumberFormat="1">
      <alignment horizontal="left" vertical="center"/>
    </xf>
    <xf borderId="10" fillId="0" fontId="15" numFmtId="0" xfId="0" applyAlignment="1" applyBorder="1" applyFont="1">
      <alignment horizontal="left" vertical="center"/>
    </xf>
    <xf borderId="10" fillId="0" fontId="15" numFmtId="167" xfId="0" applyAlignment="1" applyBorder="1" applyFont="1" applyNumberFormat="1">
      <alignment horizontal="center" vertical="center"/>
    </xf>
    <xf borderId="10" fillId="0" fontId="15" numFmtId="1" xfId="0" applyAlignment="1" applyBorder="1" applyFont="1" applyNumberFormat="1">
      <alignment horizontal="right" vertical="center"/>
    </xf>
    <xf borderId="10" fillId="0" fontId="15" numFmtId="0" xfId="0" applyAlignment="1" applyBorder="1" applyFont="1">
      <alignment horizontal="right" vertical="center"/>
    </xf>
    <xf borderId="10" fillId="0" fontId="15" numFmtId="1" xfId="0" applyAlignment="1" applyBorder="1" applyFont="1" applyNumberFormat="1">
      <alignment horizontal="left" vertical="center"/>
    </xf>
    <xf borderId="10" fillId="0" fontId="15" numFmtId="3" xfId="0" applyAlignment="1" applyBorder="1" applyFont="1" applyNumberFormat="1">
      <alignment horizontal="right" vertical="center"/>
    </xf>
    <xf borderId="10" fillId="0" fontId="15" numFmtId="168" xfId="0" applyAlignment="1" applyBorder="1" applyFont="1" applyNumberFormat="1">
      <alignment horizontal="left" vertical="center"/>
    </xf>
    <xf borderId="10" fillId="0" fontId="15" numFmtId="169" xfId="0" applyAlignment="1" applyBorder="1" applyFont="1" applyNumberFormat="1">
      <alignment horizontal="left" vertical="center"/>
    </xf>
    <xf borderId="10" fillId="0" fontId="15" numFmtId="168" xfId="0" applyAlignment="1" applyBorder="1" applyFont="1" applyNumberFormat="1">
      <alignment horizontal="right" vertical="center"/>
    </xf>
    <xf borderId="10" fillId="0" fontId="14" numFmtId="172" xfId="0" applyAlignment="1" applyBorder="1" applyFont="1" applyNumberFormat="1">
      <alignment horizontal="right" vertical="center"/>
    </xf>
    <xf borderId="10" fillId="0" fontId="6" numFmtId="0" xfId="0" applyBorder="1" applyFont="1"/>
    <xf borderId="6" fillId="4" fontId="4" numFmtId="0" xfId="0" applyBorder="1" applyFill="1" applyFont="1"/>
    <xf borderId="0" fillId="0" fontId="14" numFmtId="172" xfId="0" applyAlignment="1" applyFont="1" applyNumberFormat="1">
      <alignment horizontal="right" vertical="center"/>
    </xf>
    <xf quotePrefix="1" borderId="0" fillId="0" fontId="4" numFmtId="0" xfId="0" applyFont="1"/>
    <xf borderId="0" fillId="0" fontId="4" numFmtId="14" xfId="0" applyAlignment="1" applyFont="1" applyNumberFormat="1">
      <alignment horizontal="left"/>
    </xf>
    <xf borderId="0" fillId="0" fontId="4" numFmtId="1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" xfId="0" applyFont="1" applyNumberFormat="1"/>
    <xf borderId="0" fillId="0" fontId="4" numFmtId="168" xfId="0" applyFont="1" applyNumberFormat="1"/>
    <xf borderId="0" fillId="0" fontId="4" numFmtId="169" xfId="0" applyFont="1" applyNumberFormat="1"/>
    <xf quotePrefix="1" borderId="0" fillId="0" fontId="4" numFmtId="0" xfId="0" applyAlignment="1" applyFont="1">
      <alignment horizontal="center"/>
    </xf>
    <xf borderId="6" fillId="5" fontId="16" numFmtId="0" xfId="0" applyAlignment="1" applyBorder="1" applyFill="1" applyFont="1">
      <alignment vertical="center"/>
    </xf>
    <xf borderId="6" fillId="5" fontId="7" numFmtId="0" xfId="0" applyBorder="1" applyFont="1"/>
    <xf borderId="6" fillId="4" fontId="7" numFmtId="0" xfId="0" applyBorder="1" applyFont="1"/>
    <xf borderId="11" fillId="5" fontId="17" numFmtId="0" xfId="0" applyAlignment="1" applyBorder="1" applyFont="1">
      <alignment horizontal="center" vertical="center"/>
    </xf>
    <xf borderId="12" fillId="0" fontId="6" numFmtId="0" xfId="0" applyBorder="1" applyFont="1"/>
    <xf borderId="13" fillId="0" fontId="6" numFmtId="0" xfId="0" applyBorder="1" applyFont="1"/>
    <xf borderId="14" fillId="5" fontId="17" numFmtId="0" xfId="0" applyAlignment="1" applyBorder="1" applyFont="1">
      <alignment horizontal="center" vertical="center"/>
    </xf>
    <xf borderId="15" fillId="4" fontId="7" numFmtId="0" xfId="0" applyAlignment="1" applyBorder="1" applyFont="1">
      <alignment horizontal="center"/>
    </xf>
    <xf borderId="6" fillId="6" fontId="7" numFmtId="0" xfId="0" applyAlignment="1" applyBorder="1" applyFill="1" applyFont="1">
      <alignment horizontal="center" shrinkToFit="0" vertical="center" wrapText="1"/>
    </xf>
    <xf borderId="16" fillId="6" fontId="7" numFmtId="0" xfId="0" applyAlignment="1" applyBorder="1" applyFont="1">
      <alignment horizontal="center" shrinkToFit="0" vertical="center" wrapText="1"/>
    </xf>
    <xf borderId="6" fillId="6" fontId="7" numFmtId="0" xfId="0" applyAlignment="1" applyBorder="1" applyFont="1">
      <alignment horizontal="left" shrinkToFit="0" vertical="center" wrapText="1"/>
    </xf>
    <xf borderId="6" fillId="4" fontId="7" numFmtId="0" xfId="0" applyAlignment="1" applyBorder="1" applyFont="1">
      <alignment horizontal="center" shrinkToFit="0" vertical="center" wrapText="1"/>
    </xf>
    <xf borderId="17" fillId="0" fontId="3" numFmtId="1" xfId="0" applyAlignment="1" applyBorder="1" applyFont="1" applyNumberFormat="1">
      <alignment horizontal="center"/>
    </xf>
    <xf borderId="0" fillId="0" fontId="3" numFmtId="167" xfId="0" applyAlignment="1" applyFont="1" applyNumberFormat="1">
      <alignment horizontal="center"/>
    </xf>
    <xf borderId="17" fillId="0" fontId="3" numFmtId="0" xfId="0" applyAlignment="1" applyBorder="1" applyFont="1">
      <alignment horizontal="right"/>
    </xf>
    <xf borderId="17" fillId="0" fontId="3" numFmtId="169" xfId="0" applyAlignment="1" applyBorder="1" applyFont="1" applyNumberFormat="1">
      <alignment horizontal="right"/>
    </xf>
    <xf borderId="17" fillId="0" fontId="3" numFmtId="168" xfId="0" applyAlignment="1" applyBorder="1" applyFont="1" applyNumberFormat="1">
      <alignment horizontal="right"/>
    </xf>
    <xf borderId="6" fillId="7" fontId="3" numFmtId="0" xfId="0" applyAlignment="1" applyBorder="1" applyFill="1" applyFont="1">
      <alignment horizontal="left"/>
    </xf>
    <xf borderId="6" fillId="8" fontId="3" numFmtId="14" xfId="0" applyAlignment="1" applyBorder="1" applyFill="1" applyFont="1" applyNumberFormat="1">
      <alignment horizontal="left"/>
    </xf>
    <xf borderId="18" fillId="8" fontId="3" numFmtId="1" xfId="0" applyAlignment="1" applyBorder="1" applyFont="1" applyNumberFormat="1">
      <alignment horizontal="center"/>
    </xf>
    <xf borderId="6" fillId="8" fontId="3" numFmtId="0" xfId="0" applyBorder="1" applyFont="1"/>
    <xf borderId="6" fillId="8" fontId="3" numFmtId="167" xfId="0" applyAlignment="1" applyBorder="1" applyFont="1" applyNumberFormat="1">
      <alignment horizontal="center"/>
    </xf>
    <xf borderId="6" fillId="8" fontId="3" numFmtId="1" xfId="0" applyAlignment="1" applyBorder="1" applyFont="1" applyNumberFormat="1">
      <alignment horizontal="right"/>
    </xf>
    <xf borderId="6" fillId="8" fontId="3" numFmtId="1" xfId="0" applyBorder="1" applyFont="1" applyNumberFormat="1"/>
    <xf borderId="6" fillId="8" fontId="3" numFmtId="0" xfId="0" applyAlignment="1" applyBorder="1" applyFont="1">
      <alignment horizontal="right"/>
    </xf>
    <xf borderId="6" fillId="8" fontId="3" numFmtId="168" xfId="0" applyBorder="1" applyFont="1" applyNumberFormat="1"/>
    <xf borderId="6" fillId="8" fontId="3" numFmtId="169" xfId="0" applyBorder="1" applyFont="1" applyNumberFormat="1"/>
    <xf borderId="18" fillId="8" fontId="3" numFmtId="169" xfId="0" applyBorder="1" applyFont="1" applyNumberFormat="1"/>
    <xf borderId="18" fillId="8" fontId="3" numFmtId="0" xfId="0" applyAlignment="1" applyBorder="1" applyFont="1">
      <alignment horizontal="right"/>
    </xf>
    <xf borderId="18" fillId="8" fontId="3" numFmtId="168" xfId="0" applyBorder="1" applyFont="1" applyNumberFormat="1"/>
    <xf borderId="10" fillId="0" fontId="15" numFmtId="14" xfId="0" applyAlignment="1" applyBorder="1" applyFont="1" applyNumberFormat="1">
      <alignment horizontal="center" vertical="center"/>
    </xf>
    <xf borderId="10" fillId="0" fontId="15" numFmtId="10" xfId="0" applyAlignment="1" applyBorder="1" applyFont="1" applyNumberFormat="1">
      <alignment horizontal="center" vertical="center"/>
    </xf>
    <xf borderId="0" fillId="0" fontId="18" numFmtId="0" xfId="0" applyFont="1"/>
    <xf borderId="0" fillId="0" fontId="19" numFmtId="14" xfId="0" applyFont="1" applyNumberFormat="1"/>
    <xf borderId="0" fillId="0" fontId="3" numFmtId="1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18" numFmtId="0" xfId="0" applyAlignment="1" applyFont="1">
      <alignment horizontal="center"/>
    </xf>
    <xf borderId="19" fillId="5" fontId="16" numFmtId="0" xfId="0" applyAlignment="1" applyBorder="1" applyFont="1">
      <alignment horizontal="center"/>
    </xf>
    <xf borderId="20" fillId="0" fontId="6" numFmtId="0" xfId="0" applyBorder="1" applyFont="1"/>
    <xf borderId="4" fillId="6" fontId="7" numFmtId="0" xfId="0" applyAlignment="1" applyBorder="1" applyFont="1">
      <alignment horizontal="center" shrinkToFit="0" vertical="center" wrapText="1"/>
    </xf>
    <xf borderId="4" fillId="6" fontId="7" numFmtId="10" xfId="0" applyAlignment="1" applyBorder="1" applyFont="1" applyNumberFormat="1">
      <alignment horizontal="center" shrinkToFit="0" vertical="center" wrapText="1"/>
    </xf>
    <xf borderId="0" fillId="0" fontId="18" numFmtId="10" xfId="0" applyAlignment="1" applyFont="1" applyNumberFormat="1">
      <alignment horizontal="center"/>
    </xf>
    <xf borderId="10" fillId="0" fontId="14" numFmtId="0" xfId="0" applyAlignment="1" applyBorder="1" applyFont="1">
      <alignment horizontal="left"/>
    </xf>
    <xf borderId="10" fillId="0" fontId="14" numFmtId="0" xfId="0" applyAlignment="1" applyBorder="1" applyFont="1">
      <alignment horizontal="left" vertical="center"/>
    </xf>
    <xf borderId="10" fillId="0" fontId="14" numFmtId="0" xfId="0" applyAlignment="1" applyBorder="1" applyFont="1">
      <alignment horizontal="right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  <xf borderId="21" fillId="5" fontId="7" numFmtId="0" xfId="0" applyBorder="1" applyFont="1"/>
    <xf borderId="0" fillId="0" fontId="8" numFmtId="0" xfId="0" applyAlignment="1" applyFont="1">
      <alignment horizontal="center" vertical="center"/>
    </xf>
    <xf borderId="22" fillId="0" fontId="3" numFmtId="0" xfId="0" applyAlignment="1" applyBorder="1" applyFont="1">
      <alignment horizontal="left"/>
    </xf>
    <xf borderId="23" fillId="0" fontId="3" numFmtId="0" xfId="0" applyAlignment="1" applyBorder="1" applyFont="1">
      <alignment horizontal="left"/>
    </xf>
    <xf borderId="23" fillId="0" fontId="3" numFmtId="0" xfId="0" applyAlignment="1" applyBorder="1" applyFont="1">
      <alignment horizontal="right"/>
    </xf>
    <xf borderId="0" fillId="0" fontId="3" numFmtId="14" xfId="0" applyFont="1" applyNumberFormat="1"/>
    <xf borderId="23" fillId="0" fontId="20" numFmtId="0" xfId="0" applyAlignment="1" applyBorder="1" applyFont="1">
      <alignment horizontal="left"/>
    </xf>
    <xf borderId="0" fillId="0" fontId="3" numFmtId="173" xfId="0" applyAlignment="1" applyFont="1" applyNumberFormat="1">
      <alignment horizontal="center"/>
    </xf>
    <xf borderId="22" fillId="0" fontId="3" numFmtId="0" xfId="0" applyBorder="1" applyFont="1"/>
    <xf borderId="23" fillId="0" fontId="3" numFmtId="173" xfId="0" applyAlignment="1" applyBorder="1" applyFont="1" applyNumberFormat="1">
      <alignment horizontal="left"/>
    </xf>
    <xf borderId="23" fillId="0" fontId="3" numFmtId="166" xfId="0" applyAlignment="1" applyBorder="1" applyFont="1" applyNumberFormat="1">
      <alignment horizontal="left"/>
    </xf>
    <xf borderId="0" fillId="0" fontId="3" numFmtId="1" xfId="0" applyAlignment="1" applyFont="1" applyNumberFormat="1">
      <alignment horizontal="center"/>
    </xf>
    <xf borderId="23" fillId="0" fontId="3" numFmtId="1" xfId="0" applyAlignment="1" applyBorder="1" applyFont="1" applyNumberFormat="1">
      <alignment horizontal="left"/>
    </xf>
    <xf borderId="24" fillId="6" fontId="7" numFmtId="0" xfId="0" applyAlignment="1" applyBorder="1" applyFont="1">
      <alignment horizontal="left"/>
    </xf>
    <xf borderId="4" fillId="6" fontId="4" numFmtId="0" xfId="0" applyAlignment="1" applyBorder="1" applyFont="1">
      <alignment horizontal="left"/>
    </xf>
    <xf borderId="4" fillId="6" fontId="4" numFmtId="0" xfId="0" applyAlignment="1" applyBorder="1" applyFont="1">
      <alignment horizontal="right"/>
    </xf>
    <xf borderId="25" fillId="6" fontId="4" numFmtId="0" xfId="0" applyAlignment="1" applyBorder="1" applyFont="1">
      <alignment horizontal="right"/>
    </xf>
    <xf borderId="23" fillId="0" fontId="21" numFmtId="0" xfId="0" applyAlignment="1" applyBorder="1" applyFont="1">
      <alignment horizontal="center"/>
    </xf>
    <xf borderId="0" fillId="0" fontId="21" numFmtId="168" xfId="0" applyAlignment="1" applyFont="1" applyNumberFormat="1">
      <alignment horizontal="center"/>
    </xf>
    <xf borderId="0" fillId="0" fontId="21" numFmtId="0" xfId="0" applyFont="1"/>
    <xf borderId="26" fillId="0" fontId="3" numFmtId="0" xfId="0" applyAlignment="1" applyBorder="1" applyFont="1">
      <alignment horizontal="left"/>
    </xf>
    <xf borderId="27" fillId="0" fontId="3" numFmtId="0" xfId="0" applyAlignment="1" applyBorder="1" applyFont="1">
      <alignment horizontal="left"/>
    </xf>
    <xf borderId="23" fillId="0" fontId="21" numFmtId="168" xfId="0" applyAlignment="1" applyBorder="1" applyFont="1" applyNumberFormat="1">
      <alignment horizontal="center"/>
    </xf>
    <xf borderId="0" fillId="0" fontId="4" numFmtId="3" xfId="0" applyAlignment="1" applyFont="1" applyNumberFormat="1">
      <alignment horizontal="center"/>
    </xf>
    <xf borderId="28" fillId="5" fontId="7" numFmtId="0" xfId="0" applyBorder="1" applyFont="1"/>
    <xf borderId="29" fillId="6" fontId="7" numFmtId="0" xfId="0" applyBorder="1" applyFont="1"/>
    <xf borderId="30" fillId="0" fontId="6" numFmtId="0" xfId="0" applyBorder="1" applyFont="1"/>
    <xf borderId="31" fillId="0" fontId="6" numFmtId="0" xfId="0" applyBorder="1" applyFont="1"/>
    <xf borderId="32" fillId="0" fontId="3" numFmtId="0" xfId="0" applyAlignment="1" applyBorder="1" applyFont="1">
      <alignment shrinkToFit="0" wrapText="1"/>
    </xf>
    <xf borderId="8" fillId="0" fontId="6" numFmtId="0" xfId="0" applyBorder="1" applyFont="1"/>
    <xf borderId="33" fillId="0" fontId="6" numFmtId="0" xfId="0" applyBorder="1" applyFont="1"/>
    <xf borderId="34" fillId="9" fontId="22" numFmtId="14" xfId="0" applyAlignment="1" applyBorder="1" applyFill="1" applyFont="1" applyNumberFormat="1">
      <alignment horizontal="left"/>
    </xf>
    <xf borderId="0" fillId="0" fontId="21" numFmtId="167" xfId="0" applyAlignment="1" applyFont="1" applyNumberFormat="1">
      <alignment horizontal="center"/>
    </xf>
    <xf borderId="34" fillId="9" fontId="22" numFmtId="167" xfId="0" applyAlignment="1" applyBorder="1" applyFont="1" applyNumberFormat="1">
      <alignment horizontal="left"/>
    </xf>
    <xf borderId="23" fillId="0" fontId="3" numFmtId="167" xfId="0" applyAlignment="1" applyBorder="1" applyFont="1" applyNumberFormat="1">
      <alignment horizontal="left"/>
    </xf>
    <xf borderId="0" fillId="0" fontId="21" numFmtId="1" xfId="0" applyAlignment="1" applyFont="1" applyNumberFormat="1">
      <alignment horizontal="center"/>
    </xf>
    <xf borderId="34" fillId="9" fontId="22" numFmtId="1" xfId="0" applyAlignment="1" applyBorder="1" applyFont="1" applyNumberFormat="1">
      <alignment horizontal="left"/>
    </xf>
    <xf borderId="35" fillId="0" fontId="3" numFmtId="0" xfId="0" applyAlignment="1" applyBorder="1" applyFont="1">
      <alignment horizontal="left"/>
    </xf>
    <xf borderId="35" fillId="0" fontId="3" numFmtId="169" xfId="0" applyBorder="1" applyFont="1" applyNumberFormat="1"/>
    <xf borderId="27" fillId="0" fontId="21" numFmtId="168" xfId="0" applyAlignment="1" applyBorder="1" applyFont="1" applyNumberFormat="1">
      <alignment horizontal="center"/>
    </xf>
    <xf borderId="0" fillId="0" fontId="21" numFmtId="14" xfId="0" applyAlignment="1" applyFont="1" applyNumberFormat="1">
      <alignment horizontal="center"/>
    </xf>
    <xf borderId="6" fillId="5" fontId="23" numFmtId="0" xfId="0" applyAlignment="1" applyBorder="1" applyFont="1">
      <alignment horizontal="center"/>
    </xf>
    <xf borderId="34" fillId="9" fontId="22" numFmtId="0" xfId="0" applyAlignment="1" applyBorder="1" applyFont="1">
      <alignment horizontal="left"/>
    </xf>
    <xf borderId="24" fillId="6" fontId="7" numFmtId="0" xfId="0" applyBorder="1" applyFont="1"/>
    <xf borderId="4" fillId="6" fontId="24" numFmtId="0" xfId="0" applyAlignment="1" applyBorder="1" applyFont="1">
      <alignment horizontal="right"/>
    </xf>
    <xf borderId="4" fillId="6" fontId="24" numFmtId="0" xfId="0" applyAlignment="1" applyBorder="1" applyFont="1">
      <alignment horizontal="center"/>
    </xf>
    <xf borderId="4" fillId="6" fontId="24" numFmtId="0" xfId="0" applyBorder="1" applyFont="1"/>
    <xf borderId="25" fillId="6" fontId="24" numFmtId="0" xfId="0" applyAlignment="1" applyBorder="1" applyFont="1">
      <alignment horizontal="left"/>
    </xf>
    <xf borderId="34" fillId="9" fontId="22" numFmtId="168" xfId="0" applyAlignment="1" applyBorder="1" applyFont="1" applyNumberFormat="1">
      <alignment horizontal="left"/>
    </xf>
    <xf borderId="0" fillId="0" fontId="3" numFmtId="168" xfId="0" applyAlignment="1" applyFont="1" applyNumberFormat="1">
      <alignment horizontal="center"/>
    </xf>
    <xf borderId="23" fillId="0" fontId="3" numFmtId="0" xfId="0" applyAlignment="1" applyBorder="1" applyFont="1">
      <alignment horizontal="center"/>
    </xf>
    <xf borderId="36" fillId="9" fontId="22" numFmtId="14" xfId="0" applyAlignment="1" applyBorder="1" applyFont="1" applyNumberFormat="1">
      <alignment horizontal="left"/>
    </xf>
    <xf borderId="27" fillId="0" fontId="3" numFmtId="0" xfId="0" applyAlignment="1" applyBorder="1" applyFont="1">
      <alignment horizontal="right"/>
    </xf>
    <xf borderId="0" fillId="0" fontId="21" numFmtId="14" xfId="0" applyAlignment="1" applyFont="1" applyNumberFormat="1">
      <alignment horizontal="left"/>
    </xf>
    <xf borderId="4" fillId="6" fontId="7" numFmtId="0" xfId="0" applyBorder="1" applyFont="1"/>
    <xf borderId="25" fillId="6" fontId="7" numFmtId="0" xfId="0" applyAlignment="1" applyBorder="1" applyFont="1">
      <alignment horizontal="center"/>
    </xf>
    <xf borderId="23" fillId="0" fontId="21" numFmtId="0" xfId="0" applyAlignment="1" applyBorder="1" applyFont="1">
      <alignment horizontal="left"/>
    </xf>
    <xf borderId="25" fillId="6" fontId="7" numFmtId="0" xfId="0" applyBorder="1" applyFont="1"/>
    <xf borderId="0" fillId="0" fontId="25" numFmtId="0" xfId="0" applyFont="1"/>
    <xf borderId="32" fillId="0" fontId="3" numFmtId="0" xfId="0" applyAlignment="1" applyBorder="1" applyFont="1">
      <alignment horizontal="left" shrinkToFit="0" wrapText="1"/>
    </xf>
    <xf borderId="8" fillId="0" fontId="3" numFmtId="0" xfId="0" applyAlignment="1" applyBorder="1" applyFont="1">
      <alignment horizontal="left" shrinkToFit="0" wrapText="1"/>
    </xf>
    <xf borderId="8" fillId="0" fontId="3" numFmtId="0" xfId="0" applyAlignment="1" applyBorder="1" applyFont="1">
      <alignment shrinkToFit="0" wrapText="1"/>
    </xf>
    <xf borderId="33" fillId="0" fontId="3" numFmtId="0" xfId="0" applyAlignment="1" applyBorder="1" applyFont="1">
      <alignment shrinkToFit="0" wrapText="1"/>
    </xf>
    <xf borderId="23" fillId="0" fontId="21" numFmtId="168" xfId="0" applyAlignment="1" applyBorder="1" applyFont="1" applyNumberFormat="1">
      <alignment horizontal="left"/>
    </xf>
    <xf borderId="5" fillId="0" fontId="21" numFmtId="0" xfId="0" applyAlignment="1" applyBorder="1" applyFont="1">
      <alignment horizontal="center"/>
    </xf>
    <xf borderId="0" fillId="0" fontId="21" numFmtId="0" xfId="0" applyAlignment="1" applyFont="1">
      <alignment horizontal="center"/>
    </xf>
    <xf borderId="26" fillId="0" fontId="3" numFmtId="0" xfId="0" applyBorder="1" applyFont="1"/>
    <xf borderId="35" fillId="0" fontId="3" numFmtId="0" xfId="0" applyAlignment="1" applyBorder="1" applyFont="1">
      <alignment horizontal="center"/>
    </xf>
    <xf borderId="35" fillId="0" fontId="21" numFmtId="168" xfId="0" applyAlignment="1" applyBorder="1" applyFont="1" applyNumberFormat="1">
      <alignment horizontal="center"/>
    </xf>
    <xf borderId="35" fillId="0" fontId="3" numFmtId="168" xfId="0" applyAlignment="1" applyBorder="1" applyFont="1" applyNumberFormat="1">
      <alignment horizontal="center"/>
    </xf>
    <xf borderId="27" fillId="0" fontId="3" numFmtId="168" xfId="0" applyAlignment="1" applyBorder="1" applyFont="1" applyNumberFormat="1">
      <alignment horizontal="center"/>
    </xf>
    <xf borderId="27" fillId="0" fontId="21" numFmtId="0" xfId="0" applyAlignment="1" applyBorder="1" applyFont="1">
      <alignment horizontal="left"/>
    </xf>
    <xf borderId="35" fillId="0" fontId="21" numFmtId="0" xfId="0" applyAlignment="1" applyBorder="1" applyFont="1">
      <alignment horizontal="center"/>
    </xf>
    <xf borderId="37" fillId="0" fontId="3" numFmtId="0" xfId="0" applyAlignment="1" applyBorder="1" applyFont="1">
      <alignment horizontal="left" shrinkToFit="0" wrapText="1"/>
    </xf>
    <xf borderId="38" fillId="0" fontId="6" numFmtId="0" xfId="0" applyBorder="1" applyFont="1"/>
    <xf borderId="38" fillId="0" fontId="3" numFmtId="0" xfId="0" applyAlignment="1" applyBorder="1" applyFont="1">
      <alignment horizontal="left" shrinkToFit="0" wrapText="1"/>
    </xf>
    <xf borderId="38" fillId="0" fontId="3" numFmtId="0" xfId="0" applyAlignment="1" applyBorder="1" applyFont="1">
      <alignment shrinkToFit="0" wrapText="1"/>
    </xf>
    <xf borderId="39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21" numFmtId="168" xfId="0" applyAlignment="1" applyFont="1" applyNumberFormat="1">
      <alignment horizontal="left"/>
    </xf>
    <xf borderId="6" fillId="9" fontId="22" numFmtId="0" xfId="0" applyAlignment="1" applyBorder="1" applyFont="1">
      <alignment horizontal="left"/>
    </xf>
    <xf borderId="35" fillId="0" fontId="21" numFmtId="168" xfId="0" applyAlignment="1" applyBorder="1" applyFont="1" applyNumberFormat="1">
      <alignment horizontal="left"/>
    </xf>
    <xf borderId="0" fillId="0" fontId="3" numFmtId="168" xfId="0" applyAlignment="1" applyFont="1" applyNumberFormat="1">
      <alignment horizontal="left"/>
    </xf>
    <xf borderId="0" fillId="0" fontId="3" numFmtId="167" xfId="0" applyAlignment="1" applyFont="1" applyNumberFormat="1">
      <alignment horizontal="left"/>
    </xf>
    <xf borderId="0" fillId="0" fontId="21" numFmtId="168" xfId="0" applyAlignment="1" applyFont="1" applyNumberFormat="1">
      <alignment horizontal="right"/>
    </xf>
    <xf borderId="40" fillId="6" fontId="7" numFmtId="0" xfId="0" applyAlignment="1" applyBorder="1" applyFont="1">
      <alignment horizontal="center"/>
    </xf>
    <xf borderId="4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41" fillId="3" fontId="3" numFmtId="0" xfId="0" applyAlignment="1" applyBorder="1" applyFont="1">
      <alignment horizontal="center" shrinkToFit="0" wrapText="1"/>
    </xf>
    <xf borderId="42" fillId="3" fontId="3" numFmtId="0" xfId="0" applyAlignment="1" applyBorder="1" applyFont="1">
      <alignment horizontal="center" shrinkToFit="0" wrapText="1"/>
    </xf>
    <xf borderId="43" fillId="3" fontId="3" numFmtId="0" xfId="0" applyAlignment="1" applyBorder="1" applyFont="1">
      <alignment horizontal="right" shrinkToFit="0" wrapText="1"/>
    </xf>
    <xf borderId="4" fillId="3" fontId="3" numFmtId="0" xfId="0" applyAlignment="1" applyBorder="1" applyFont="1">
      <alignment horizontal="right" shrinkToFit="0" wrapText="1"/>
    </xf>
    <xf borderId="44" fillId="3" fontId="3" numFmtId="0" xfId="0" applyAlignment="1" applyBorder="1" applyFont="1">
      <alignment horizontal="right" shrinkToFit="0" wrapText="1"/>
    </xf>
    <xf borderId="16" fillId="3" fontId="3" numFmtId="0" xfId="0" applyAlignment="1" applyBorder="1" applyFont="1">
      <alignment horizontal="right" shrinkToFit="0" wrapText="1"/>
    </xf>
    <xf borderId="45" fillId="3" fontId="3" numFmtId="0" xfId="0" applyAlignment="1" applyBorder="1" applyFont="1">
      <alignment horizontal="right" shrinkToFit="0" wrapText="1"/>
    </xf>
    <xf borderId="0" fillId="0" fontId="3" numFmtId="49" xfId="0" applyAlignment="1" applyFont="1" applyNumberFormat="1">
      <alignment horizontal="left"/>
    </xf>
    <xf borderId="0" fillId="0" fontId="3" numFmtId="3" xfId="0" applyAlignment="1" applyFont="1" applyNumberFormat="1">
      <alignment horizontal="center"/>
    </xf>
    <xf borderId="0" fillId="0" fontId="3" numFmtId="174" xfId="0" applyAlignment="1" applyFont="1" applyNumberFormat="1">
      <alignment horizontal="center"/>
    </xf>
    <xf borderId="0" fillId="0" fontId="21" numFmtId="3" xfId="0" applyAlignment="1" applyFont="1" applyNumberFormat="1">
      <alignment horizontal="center"/>
    </xf>
    <xf borderId="46" fillId="0" fontId="21" numFmtId="168" xfId="0" applyAlignment="1" applyBorder="1" applyFont="1" applyNumberFormat="1">
      <alignment horizontal="right"/>
    </xf>
    <xf borderId="47" fillId="0" fontId="3" numFmtId="169" xfId="0" applyAlignment="1" applyBorder="1" applyFont="1" applyNumberFormat="1">
      <alignment horizontal="right"/>
    </xf>
    <xf borderId="17" fillId="0" fontId="21" numFmtId="168" xfId="0" applyAlignment="1" applyBorder="1" applyFont="1" applyNumberFormat="1">
      <alignment horizontal="right"/>
    </xf>
    <xf borderId="46" fillId="0" fontId="3" numFmtId="168" xfId="0" applyAlignment="1" applyBorder="1" applyFont="1" applyNumberFormat="1">
      <alignment horizontal="right"/>
    </xf>
    <xf borderId="48" fillId="0" fontId="3" numFmtId="169" xfId="0" applyAlignment="1" applyBorder="1" applyFont="1" applyNumberFormat="1">
      <alignment horizontal="right"/>
    </xf>
    <xf borderId="17" fillId="0" fontId="21" numFmtId="3" xfId="0" applyAlignment="1" applyBorder="1" applyFont="1" applyNumberFormat="1">
      <alignment horizontal="center"/>
    </xf>
    <xf borderId="49" fillId="0" fontId="21" numFmtId="168" xfId="0" applyAlignment="1" applyBorder="1" applyFont="1" applyNumberFormat="1">
      <alignment horizontal="right"/>
    </xf>
    <xf borderId="49" fillId="0" fontId="3" numFmtId="168" xfId="0" applyAlignment="1" applyBorder="1" applyFont="1" applyNumberFormat="1">
      <alignment horizontal="right"/>
    </xf>
    <xf borderId="50" fillId="0" fontId="3" numFmtId="169" xfId="0" applyAlignment="1" applyBorder="1" applyFont="1" applyNumberFormat="1">
      <alignment horizontal="right"/>
    </xf>
    <xf borderId="5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center"/>
    </xf>
    <xf borderId="5" fillId="0" fontId="3" numFmtId="3" xfId="0" applyAlignment="1" applyBorder="1" applyFont="1" applyNumberFormat="1">
      <alignment horizontal="center"/>
    </xf>
    <xf borderId="47" fillId="0" fontId="3" numFmtId="3" xfId="0" applyAlignment="1" applyBorder="1" applyFont="1" applyNumberFormat="1">
      <alignment horizontal="center"/>
    </xf>
    <xf borderId="47" fillId="0" fontId="3" numFmtId="168" xfId="0" applyAlignment="1" applyBorder="1" applyFont="1" applyNumberFormat="1">
      <alignment horizontal="right"/>
    </xf>
    <xf borderId="51" fillId="3" fontId="3" numFmtId="0" xfId="0" applyAlignment="1" applyBorder="1" applyFont="1">
      <alignment horizontal="center" shrinkToFit="0" wrapText="1"/>
    </xf>
    <xf borderId="4" fillId="3" fontId="3" numFmtId="0" xfId="0" applyAlignment="1" applyBorder="1" applyFont="1">
      <alignment horizontal="center" shrinkToFit="0" wrapText="1"/>
    </xf>
    <xf borderId="52" fillId="3" fontId="3" numFmtId="0" xfId="0" applyAlignment="1" applyBorder="1" applyFont="1">
      <alignment horizontal="right" shrinkToFit="0" wrapText="1"/>
    </xf>
    <xf borderId="42" fillId="3" fontId="3" numFmtId="0" xfId="0" applyAlignment="1" applyBorder="1" applyFont="1">
      <alignment horizontal="right" shrinkToFit="0" wrapText="1"/>
    </xf>
    <xf borderId="0" fillId="0" fontId="4" numFmtId="14" xfId="0" applyFont="1" applyNumberFormat="1"/>
    <xf borderId="53" fillId="0" fontId="3" numFmtId="169" xfId="0" applyAlignment="1" applyBorder="1" applyFont="1" applyNumberFormat="1">
      <alignment horizontal="right"/>
    </xf>
    <xf borderId="5" fillId="0" fontId="4" numFmtId="0" xfId="0" applyAlignment="1" applyBorder="1" applyFont="1">
      <alignment horizontal="left"/>
    </xf>
    <xf borderId="5" fillId="0" fontId="4" numFmtId="1" xfId="0" applyAlignment="1" applyBorder="1" applyFont="1" applyNumberFormat="1">
      <alignment horizontal="center"/>
    </xf>
    <xf borderId="5" fillId="0" fontId="4" numFmtId="167" xfId="0" applyAlignment="1" applyBorder="1" applyFont="1" applyNumberFormat="1">
      <alignment horizontal="center"/>
    </xf>
    <xf borderId="0" fillId="0" fontId="3" numFmtId="169" xfId="0" applyAlignment="1" applyFont="1" applyNumberFormat="1">
      <alignment horizontal="center"/>
    </xf>
    <xf borderId="0" fillId="0" fontId="26" numFmtId="14" xfId="0" applyAlignment="1" applyFont="1" applyNumberFormat="1">
      <alignment horizontal="left"/>
    </xf>
    <xf borderId="0" fillId="0" fontId="27" numFmtId="0" xfId="0" applyFont="1"/>
    <xf borderId="0" fillId="0" fontId="28" numFmtId="1" xfId="0" applyAlignment="1" applyFont="1" applyNumberFormat="1">
      <alignment horizontal="center" vertical="center"/>
    </xf>
    <xf borderId="2" fillId="0" fontId="5" numFmtId="165" xfId="0" applyAlignment="1" applyBorder="1" applyFont="1" applyNumberFormat="1">
      <alignment horizontal="center" vertical="top"/>
    </xf>
    <xf borderId="0" fillId="0" fontId="16" numFmtId="0" xfId="0" applyAlignment="1" applyFont="1">
      <alignment horizontal="center"/>
    </xf>
    <xf borderId="0" fillId="0" fontId="29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49" fillId="0" fontId="3" numFmtId="3" xfId="0" applyAlignment="1" applyBorder="1" applyFont="1" applyNumberFormat="1">
      <alignment horizontal="right" shrinkToFit="0" wrapText="1"/>
    </xf>
    <xf borderId="17" fillId="0" fontId="3" numFmtId="3" xfId="0" applyAlignment="1" applyBorder="1" applyFont="1" applyNumberFormat="1">
      <alignment horizontal="right" shrinkToFit="0" wrapText="1"/>
    </xf>
    <xf borderId="54" fillId="0" fontId="3" numFmtId="3" xfId="0" applyAlignment="1" applyBorder="1" applyFont="1" applyNumberFormat="1">
      <alignment horizontal="right" shrinkToFit="0" wrapText="1"/>
    </xf>
    <xf borderId="0" fillId="0" fontId="3" numFmtId="3" xfId="0" applyAlignment="1" applyFont="1" applyNumberFormat="1">
      <alignment horizontal="right" shrinkToFit="0" wrapText="1"/>
    </xf>
    <xf borderId="55" fillId="0" fontId="3" numFmtId="0" xfId="0" applyAlignment="1" applyBorder="1" applyFont="1">
      <alignment horizontal="right" shrinkToFit="0" wrapText="1"/>
    </xf>
    <xf borderId="17" fillId="0" fontId="3" numFmtId="0" xfId="0" applyAlignment="1" applyBorder="1" applyFont="1">
      <alignment horizontal="right" shrinkToFit="0" wrapText="1"/>
    </xf>
    <xf borderId="4" fillId="10" fontId="27" numFmtId="0" xfId="0" applyAlignment="1" applyBorder="1" applyFill="1" applyFont="1">
      <alignment horizontal="left" shrinkToFit="0" wrapText="1"/>
    </xf>
    <xf borderId="4" fillId="10" fontId="27" numFmtId="1" xfId="0" applyAlignment="1" applyBorder="1" applyFont="1" applyNumberFormat="1">
      <alignment horizontal="center" shrinkToFit="0" wrapText="1"/>
    </xf>
    <xf borderId="43" fillId="10" fontId="27" numFmtId="3" xfId="0" applyAlignment="1" applyBorder="1" applyFont="1" applyNumberFormat="1">
      <alignment horizontal="right" shrinkToFit="0" wrapText="1"/>
    </xf>
    <xf borderId="44" fillId="10" fontId="27" numFmtId="3" xfId="0" applyAlignment="1" applyBorder="1" applyFont="1" applyNumberFormat="1">
      <alignment horizontal="right" shrinkToFit="0" wrapText="1"/>
    </xf>
    <xf borderId="56" fillId="10" fontId="27" numFmtId="3" xfId="0" applyAlignment="1" applyBorder="1" applyFont="1" applyNumberFormat="1">
      <alignment horizontal="right" shrinkToFit="0" wrapText="1"/>
    </xf>
    <xf borderId="4" fillId="10" fontId="27" numFmtId="3" xfId="0" applyAlignment="1" applyBorder="1" applyFont="1" applyNumberFormat="1">
      <alignment horizontal="right" shrinkToFit="0" wrapText="1"/>
    </xf>
    <xf borderId="44" fillId="10" fontId="27" numFmtId="2" xfId="0" applyAlignment="1" applyBorder="1" applyFont="1" applyNumberFormat="1">
      <alignment horizontal="right" shrinkToFit="0" wrapText="1"/>
    </xf>
    <xf borderId="0" fillId="0" fontId="27" numFmtId="0" xfId="0" applyAlignment="1" applyFont="1">
      <alignment horizontal="left"/>
    </xf>
    <xf borderId="49" fillId="0" fontId="27" numFmtId="168" xfId="0" applyAlignment="1" applyBorder="1" applyFont="1" applyNumberFormat="1">
      <alignment horizontal="right"/>
    </xf>
    <xf borderId="17" fillId="0" fontId="27" numFmtId="168" xfId="0" applyAlignment="1" applyBorder="1" applyFont="1" applyNumberFormat="1">
      <alignment horizontal="right"/>
    </xf>
    <xf borderId="54" fillId="0" fontId="27" numFmtId="168" xfId="0" applyAlignment="1" applyBorder="1" applyFont="1" applyNumberFormat="1">
      <alignment horizontal="right"/>
    </xf>
    <xf borderId="0" fillId="0" fontId="27" numFmtId="168" xfId="0" applyAlignment="1" applyFont="1" applyNumberFormat="1">
      <alignment horizontal="right"/>
    </xf>
    <xf borderId="17" fillId="0" fontId="27" numFmtId="169" xfId="0" applyAlignment="1" applyBorder="1" applyFont="1" applyNumberFormat="1">
      <alignment horizontal="right"/>
    </xf>
    <xf borderId="0" fillId="0" fontId="27" numFmtId="3" xfId="0" applyFont="1" applyNumberFormat="1"/>
    <xf borderId="0" fillId="0" fontId="27" numFmtId="1" xfId="0" applyFont="1" applyNumberFormat="1"/>
    <xf borderId="5" fillId="0" fontId="28" numFmtId="0" xfId="0" applyAlignment="1" applyBorder="1" applyFont="1">
      <alignment vertical="top"/>
    </xf>
    <xf borderId="5" fillId="0" fontId="8" numFmtId="1" xfId="0" applyAlignment="1" applyBorder="1" applyFont="1" applyNumberFormat="1">
      <alignment horizontal="center" vertical="top"/>
    </xf>
    <xf borderId="46" fillId="0" fontId="8" numFmtId="168" xfId="0" applyAlignment="1" applyBorder="1" applyFont="1" applyNumberFormat="1">
      <alignment horizontal="right" vertical="top"/>
    </xf>
    <xf borderId="47" fillId="0" fontId="8" numFmtId="169" xfId="0" applyAlignment="1" applyBorder="1" applyFont="1" applyNumberFormat="1">
      <alignment horizontal="right" vertical="top"/>
    </xf>
    <xf borderId="57" fillId="0" fontId="8" numFmtId="168" xfId="0" applyAlignment="1" applyBorder="1" applyFont="1" applyNumberFormat="1">
      <alignment horizontal="right" vertical="top"/>
    </xf>
    <xf borderId="0" fillId="0" fontId="27" numFmtId="0" xfId="0" applyAlignment="1" applyFont="1">
      <alignment vertical="top"/>
    </xf>
    <xf borderId="0" fillId="0" fontId="28" numFmtId="0" xfId="0" applyFont="1"/>
    <xf borderId="0" fillId="0" fontId="5" numFmtId="165" xfId="0" applyAlignment="1" applyFont="1" applyNumberFormat="1">
      <alignment horizontal="center" vertical="top"/>
    </xf>
    <xf borderId="0" fillId="0" fontId="16" numFmtId="1" xfId="0" applyAlignment="1" applyFont="1" applyNumberFormat="1">
      <alignment horizontal="center"/>
    </xf>
    <xf borderId="0" fillId="0" fontId="30" numFmtId="1" xfId="0" applyAlignment="1" applyFont="1" applyNumberFormat="1">
      <alignment horizontal="center"/>
    </xf>
    <xf borderId="0" fillId="0" fontId="27" numFmtId="0" xfId="0" applyAlignment="1" applyFont="1">
      <alignment horizontal="left" shrinkToFit="0" wrapText="1"/>
    </xf>
    <xf borderId="0" fillId="0" fontId="27" numFmtId="1" xfId="0" applyAlignment="1" applyFont="1" applyNumberFormat="1">
      <alignment horizontal="center" shrinkToFit="0" wrapText="1"/>
    </xf>
    <xf borderId="55" fillId="0" fontId="27" numFmtId="1" xfId="0" applyAlignment="1" applyBorder="1" applyFont="1" applyNumberFormat="1">
      <alignment horizontal="center" shrinkToFit="0" wrapText="1"/>
    </xf>
    <xf borderId="55" fillId="0" fontId="3" numFmtId="168" xfId="0" applyAlignment="1" applyBorder="1" applyFont="1" applyNumberFormat="1">
      <alignment horizontal="center"/>
    </xf>
    <xf borderId="55" fillId="0" fontId="21" numFmtId="168" xfId="0" applyAlignment="1" applyBorder="1" applyFont="1" applyNumberFormat="1">
      <alignment horizontal="center"/>
    </xf>
    <xf borderId="0" fillId="0" fontId="27" numFmtId="168" xfId="0" applyAlignment="1" applyFont="1" applyNumberFormat="1">
      <alignment horizontal="right" shrinkToFit="0" wrapText="1"/>
    </xf>
    <xf borderId="55" fillId="0" fontId="27" numFmtId="168" xfId="0" applyAlignment="1" applyBorder="1" applyFont="1" applyNumberFormat="1">
      <alignment horizontal="right" shrinkToFit="0" wrapText="1"/>
    </xf>
    <xf borderId="17" fillId="0" fontId="27" numFmtId="1" xfId="0" applyAlignment="1" applyBorder="1" applyFont="1" applyNumberFormat="1">
      <alignment horizontal="center" shrinkToFit="0" wrapText="1"/>
    </xf>
    <xf borderId="17" fillId="0" fontId="3" numFmtId="168" xfId="0" applyAlignment="1" applyBorder="1" applyFont="1" applyNumberFormat="1">
      <alignment horizontal="center"/>
    </xf>
    <xf borderId="17" fillId="0" fontId="21" numFmtId="168" xfId="0" applyAlignment="1" applyBorder="1" applyFont="1" applyNumberFormat="1">
      <alignment horizontal="center"/>
    </xf>
    <xf borderId="17" fillId="0" fontId="27" numFmtId="168" xfId="0" applyAlignment="1" applyBorder="1" applyFont="1" applyNumberFormat="1">
      <alignment horizontal="right" shrinkToFit="0" wrapText="1"/>
    </xf>
    <xf borderId="8" fillId="0" fontId="28" numFmtId="49" xfId="0" applyAlignment="1" applyBorder="1" applyFont="1" applyNumberFormat="1">
      <alignment horizontal="left" shrinkToFit="0" wrapText="1"/>
    </xf>
    <xf borderId="8" fillId="0" fontId="28" numFmtId="0" xfId="0" applyAlignment="1" applyBorder="1" applyFont="1">
      <alignment horizontal="left"/>
    </xf>
    <xf borderId="8" fillId="0" fontId="28" numFmtId="1" xfId="0" applyAlignment="1" applyBorder="1" applyFont="1" applyNumberFormat="1">
      <alignment horizontal="center"/>
    </xf>
    <xf borderId="8" fillId="0" fontId="28" numFmtId="168" xfId="0" applyAlignment="1" applyBorder="1" applyFont="1" applyNumberFormat="1">
      <alignment horizontal="center" shrinkToFit="0" wrapText="1"/>
    </xf>
    <xf borderId="8" fillId="0" fontId="28" numFmtId="169" xfId="0" applyAlignment="1" applyBorder="1" applyFont="1" applyNumberFormat="1">
      <alignment horizontal="center" shrinkToFit="0" wrapText="1"/>
    </xf>
    <xf borderId="8" fillId="0" fontId="28" numFmtId="168" xfId="0" applyAlignment="1" applyBorder="1" applyFont="1" applyNumberFormat="1">
      <alignment horizontal="right" shrinkToFit="0" wrapText="1"/>
    </xf>
    <xf borderId="8" fillId="0" fontId="28" numFmtId="169" xfId="0" applyAlignment="1" applyBorder="1" applyFont="1" applyNumberFormat="1">
      <alignment horizontal="right" shrinkToFit="0" wrapText="1"/>
    </xf>
    <xf borderId="9" fillId="0" fontId="28" numFmtId="169" xfId="0" applyAlignment="1" applyBorder="1" applyFont="1" applyNumberFormat="1">
      <alignment horizontal="right" shrinkToFit="0" wrapText="1"/>
    </xf>
    <xf borderId="0" fillId="0" fontId="28" numFmtId="49" xfId="0" applyAlignment="1" applyFont="1" applyNumberFormat="1">
      <alignment horizontal="left" shrinkToFit="0" wrapText="1"/>
    </xf>
    <xf borderId="0" fillId="0" fontId="28" numFmtId="0" xfId="0" applyAlignment="1" applyFont="1">
      <alignment horizontal="left"/>
    </xf>
    <xf borderId="0" fillId="0" fontId="28" numFmtId="1" xfId="0" applyAlignment="1" applyFont="1" applyNumberFormat="1">
      <alignment horizontal="center"/>
    </xf>
    <xf borderId="0" fillId="0" fontId="28" numFmtId="168" xfId="0" applyAlignment="1" applyFont="1" applyNumberFormat="1">
      <alignment horizontal="center" shrinkToFit="0" wrapText="1"/>
    </xf>
    <xf borderId="0" fillId="0" fontId="28" numFmtId="168" xfId="0" applyAlignment="1" applyFont="1" applyNumberFormat="1">
      <alignment horizontal="right" shrinkToFit="0" wrapText="1"/>
    </xf>
    <xf borderId="54" fillId="0" fontId="28" numFmtId="168" xfId="0" applyAlignment="1" applyBorder="1" applyFont="1" applyNumberFormat="1">
      <alignment horizontal="right" shrinkToFit="0" wrapText="1"/>
    </xf>
    <xf borderId="0" fillId="0" fontId="27" numFmtId="0" xfId="0" applyAlignment="1" applyFont="1">
      <alignment horizontal="center" shrinkToFit="0" wrapText="1"/>
    </xf>
    <xf borderId="54" fillId="0" fontId="27" numFmtId="3" xfId="0" applyAlignment="1" applyBorder="1" applyFont="1" applyNumberFormat="1">
      <alignment horizontal="right" shrinkToFit="0" wrapText="1"/>
    </xf>
    <xf borderId="0" fillId="0" fontId="27" numFmtId="3" xfId="0" applyAlignment="1" applyFont="1" applyNumberFormat="1">
      <alignment horizontal="right" shrinkToFit="0" wrapText="1"/>
    </xf>
    <xf quotePrefix="1" borderId="0" fillId="0" fontId="4" numFmtId="0" xfId="0" applyAlignment="1" applyFont="1">
      <alignment horizontal="left" shrinkToFit="0" wrapText="1"/>
    </xf>
    <xf borderId="0" fillId="0" fontId="4" numFmtId="3" xfId="0" applyAlignment="1" applyFont="1" applyNumberFormat="1">
      <alignment horizontal="right" shrinkToFit="0" wrapText="1"/>
    </xf>
    <xf quotePrefix="1" borderId="0" fillId="0" fontId="4" numFmtId="3" xfId="0" applyAlignment="1" applyFont="1" applyNumberFormat="1">
      <alignment horizontal="right" shrinkToFit="0" wrapText="1"/>
    </xf>
    <xf borderId="4" fillId="10" fontId="27" numFmtId="0" xfId="0" applyAlignment="1" applyBorder="1" applyFont="1">
      <alignment horizontal="center" shrinkToFit="0" wrapText="1"/>
    </xf>
    <xf borderId="5" fillId="0" fontId="28" numFmtId="0" xfId="0" applyAlignment="1" applyBorder="1" applyFont="1">
      <alignment horizontal="center" vertical="top"/>
    </xf>
    <xf borderId="0" fillId="0" fontId="27" numFmtId="0" xfId="0" applyAlignment="1" applyFont="1">
      <alignment horizontal="center"/>
    </xf>
    <xf borderId="58" fillId="2" fontId="31" numFmtId="0" xfId="0" applyAlignment="1" applyBorder="1" applyFont="1">
      <alignment horizontal="center" vertical="center"/>
    </xf>
    <xf borderId="59" fillId="0" fontId="6" numFmtId="0" xfId="0" applyBorder="1" applyFont="1"/>
    <xf borderId="60" fillId="11" fontId="32" numFmtId="0" xfId="0" applyAlignment="1" applyBorder="1" applyFill="1" applyFont="1">
      <alignment horizontal="center" vertical="center"/>
    </xf>
    <xf borderId="61" fillId="11" fontId="32" numFmtId="0" xfId="0" applyAlignment="1" applyBorder="1" applyFont="1">
      <alignment horizontal="center" vertical="center"/>
    </xf>
    <xf borderId="62" fillId="4" fontId="32" numFmtId="0" xfId="0" applyAlignment="1" applyBorder="1" applyFont="1">
      <alignment horizontal="center" shrinkToFit="0" wrapText="1"/>
    </xf>
    <xf borderId="63" fillId="4" fontId="32" numFmtId="0" xfId="0" applyAlignment="1" applyBorder="1" applyFont="1">
      <alignment horizontal="center" shrinkToFit="0" wrapText="1"/>
    </xf>
    <xf borderId="63" fillId="4" fontId="32" numFmtId="0" xfId="0" applyAlignment="1" applyBorder="1" applyFont="1">
      <alignment shrinkToFit="0" wrapText="1"/>
    </xf>
    <xf borderId="64" fillId="4" fontId="32" numFmtId="0" xfId="0" applyAlignment="1" applyBorder="1" applyFont="1">
      <alignment horizontal="center" shrinkToFit="0" wrapText="1"/>
    </xf>
    <xf borderId="64" fillId="4" fontId="32" numFmtId="0" xfId="0" applyAlignment="1" applyBorder="1" applyFont="1">
      <alignment shrinkToFit="0" wrapText="1"/>
    </xf>
    <xf borderId="65" fillId="4" fontId="32" numFmtId="0" xfId="0" applyAlignment="1" applyBorder="1" applyFont="1">
      <alignment shrinkToFit="0" wrapText="1"/>
    </xf>
    <xf borderId="66" fillId="4" fontId="32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solid">
          <fgColor rgb="FFFFE598"/>
          <bgColor rgb="FFFFE598"/>
        </patternFill>
      </fill>
      <border/>
    </dxf>
    <dxf>
      <font/>
      <fill>
        <patternFill patternType="solid">
          <fgColor rgb="FFFFD965"/>
          <bgColor rgb="FFFFD965"/>
        </patternFill>
      </fill>
      <border/>
    </dxf>
    <dxf>
      <font/>
      <fill>
        <patternFill patternType="none"/>
      </fill>
      <border>
        <top style="thin">
          <color rgb="FFC00000"/>
        </top>
      </border>
    </dxf>
    <dxf>
      <font/>
      <fill>
        <patternFill patternType="none"/>
      </fill>
      <border>
        <top style="thin">
          <color theme="9"/>
        </top>
      </border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Arial"/>
              </a:defRPr>
            </a:pPr>
            <a:r>
              <a:rPr b="0" i="0" sz="1400">
                <a:solidFill>
                  <a:srgbClr val="757575"/>
                </a:solidFill>
                <a:latin typeface="Arial"/>
              </a:rPr>
              <a:t>Market Velocity and Rates: Prior Six Weeks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Adjusted Rate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Data!$A$43:$A$48</c:f>
            </c:strRef>
          </c:cat>
          <c:val>
            <c:numRef>
              <c:f>Data!$B$43:$B$48</c:f>
              <c:numCache/>
            </c:numRef>
          </c:val>
        </c:ser>
        <c:axId val="417964293"/>
        <c:axId val="191685373"/>
      </c:barChart>
      <c:lineChart>
        <c:varyColors val="0"/>
        <c:ser>
          <c:idx val="1"/>
          <c:order val="1"/>
          <c:tx>
            <c:v>P-L %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Data!$A$43:$A$48</c:f>
            </c:strRef>
          </c:cat>
          <c:val>
            <c:numRef>
              <c:f>Data!$C$43:$C$48</c:f>
              <c:numCache/>
            </c:numRef>
          </c:val>
          <c:smooth val="0"/>
        </c:ser>
        <c:axId val="417964293"/>
        <c:axId val="191685373"/>
      </c:lineChart>
      <c:catAx>
        <c:axId val="4179642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91685373"/>
      </c:catAx>
      <c:valAx>
        <c:axId val="19168537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&quot;$&quot;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Arial"/>
              </a:defRPr>
            </a:pPr>
          </a:p>
        </c:txPr>
        <c:crossAx val="417964293"/>
      </c:valAx>
    </c:plotArea>
    <c:legend>
      <c:legendPos val="b"/>
      <c:layout>
        <c:manualLayout>
          <c:xMode val="edge"/>
          <c:yMode val="edge"/>
          <c:x val="0.7775699900783181"/>
          <c:y val="0.022855424321959736"/>
        </c:manualLayout>
      </c:layout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Arial"/>
              </a:defRPr>
            </a:pPr>
            <a:r>
              <a:rPr b="0" i="0" sz="1400">
                <a:solidFill>
                  <a:srgbClr val="757575"/>
                </a:solidFill>
                <a:latin typeface="Arial"/>
              </a:rPr>
              <a:t>Rate Adjustments: Prior Six Weeks</a:t>
            </a:r>
          </a:p>
        </c:rich>
      </c:tx>
      <c:overlay val="0"/>
    </c:title>
    <c:plotArea>
      <c:layout>
        <c:manualLayout>
          <c:xMode val="edge"/>
          <c:yMode val="edge"/>
          <c:x val="0.002450438435532052"/>
          <c:y val="0.14476192761619444"/>
          <c:w val="0.9942823103170919"/>
          <c:h val="0.6215536670895613"/>
        </c:manualLayout>
      </c:layout>
      <c:barChart>
        <c:barDir val="col"/>
        <c:ser>
          <c:idx val="0"/>
          <c:order val="0"/>
          <c:cat>
            <c:strRef>
              <c:f>Data!$A$58:$A$74</c:f>
            </c:strRef>
          </c:cat>
          <c:val>
            <c:numRef>
              <c:f>Data!$K$58:$K$64</c:f>
              <c:numCache/>
            </c:numRef>
          </c:val>
        </c:ser>
        <c:ser>
          <c:idx val="1"/>
          <c:order val="1"/>
          <c:cat>
            <c:strRef>
              <c:f>Data!$A$58:$A$74</c:f>
            </c:strRef>
          </c:cat>
          <c:val>
            <c:numRef>
              <c:f>Data!$J$58:$J$74</c:f>
              <c:numCache/>
            </c:numRef>
          </c:val>
        </c:ser>
        <c:axId val="900125398"/>
        <c:axId val="300613316"/>
      </c:barChart>
      <c:catAx>
        <c:axId val="9001253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300613316"/>
      </c:catAx>
      <c:valAx>
        <c:axId val="300613316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900125398"/>
      </c:valAx>
    </c:plotArea>
    <c:legend>
      <c:legendPos val="b"/>
      <c:layout>
        <c:manualLayout>
          <c:xMode val="edge"/>
          <c:yMode val="edge"/>
          <c:x val="0.8259152847371243"/>
          <c:y val="0.022855532532117702"/>
        </c:manualLayout>
      </c:layout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jp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jp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jp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108</xdr:row>
      <xdr:rowOff>0</xdr:rowOff>
    </xdr:from>
    <xdr:ext cx="19440525" cy="30765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88</xdr:row>
      <xdr:rowOff>0</xdr:rowOff>
    </xdr:from>
    <xdr:ext cx="19459575" cy="30765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190500</xdr:colOff>
      <xdr:row>0</xdr:row>
      <xdr:rowOff>733425</xdr:rowOff>
    </xdr:from>
    <xdr:ext cx="1371600" cy="3048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466725</xdr:colOff>
      <xdr:row>0</xdr:row>
      <xdr:rowOff>742950</xdr:rowOff>
    </xdr:from>
    <xdr:ext cx="1371600" cy="30480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3448050" cy="1228725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419100</xdr:colOff>
      <xdr:row>0</xdr:row>
      <xdr:rowOff>0</xdr:rowOff>
    </xdr:from>
    <xdr:ext cx="3476625" cy="1228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876300</xdr:colOff>
      <xdr:row>0</xdr:row>
      <xdr:rowOff>57150</xdr:rowOff>
    </xdr:from>
    <xdr:ext cx="3448050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219075</xdr:colOff>
      <xdr:row>0</xdr:row>
      <xdr:rowOff>0</xdr:rowOff>
    </xdr:from>
    <xdr:ext cx="341947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438525" cy="1228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438525" cy="1228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219075</xdr:colOff>
      <xdr:row>0</xdr:row>
      <xdr:rowOff>0</xdr:rowOff>
    </xdr:from>
    <xdr:ext cx="341947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</xdr:row>
      <xdr:rowOff>0</xdr:rowOff>
    </xdr:from>
    <xdr:ext cx="4133850" cy="2486025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219075</xdr:colOff>
      <xdr:row>0</xdr:row>
      <xdr:rowOff>0</xdr:rowOff>
    </xdr:from>
    <xdr:ext cx="341947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457200</xdr:colOff>
      <xdr:row>2</xdr:row>
      <xdr:rowOff>9525</xdr:rowOff>
    </xdr:from>
    <xdr:ext cx="3133725" cy="2552700"/>
    <xdr:pic>
      <xdr:nvPicPr>
        <xdr:cNvPr id="0" name="image5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219075</xdr:colOff>
      <xdr:row>0</xdr:row>
      <xdr:rowOff>0</xdr:rowOff>
    </xdr:from>
    <xdr:ext cx="341947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</xdr:row>
      <xdr:rowOff>228600</xdr:rowOff>
    </xdr:from>
    <xdr:ext cx="3971925" cy="2505075"/>
    <xdr:pic>
      <xdr:nvPicPr>
        <xdr:cNvPr id="0" name="image6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219075</xdr:colOff>
      <xdr:row>0</xdr:row>
      <xdr:rowOff>0</xdr:rowOff>
    </xdr:from>
    <xdr:ext cx="341947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485775</xdr:colOff>
      <xdr:row>2</xdr:row>
      <xdr:rowOff>47625</xdr:rowOff>
    </xdr:from>
    <xdr:ext cx="4057650" cy="2324100"/>
    <xdr:pic>
      <xdr:nvPicPr>
        <xdr:cNvPr id="0" name="image7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12.71"/>
    <col customWidth="1" min="2" max="2" width="19.43"/>
    <col customWidth="1" min="3" max="3" width="13.71"/>
    <col customWidth="1" min="4" max="4" width="18.29"/>
    <col customWidth="1" min="5" max="5" width="12.57"/>
    <col customWidth="1" min="6" max="6" width="11.29"/>
    <col customWidth="1" min="7" max="8" width="8.71"/>
    <col customWidth="1" min="9" max="9" width="11.71"/>
    <col customWidth="1" min="10" max="10" width="12.14"/>
    <col customWidth="1" min="11" max="12" width="11.71"/>
    <col customWidth="1" min="13" max="17" width="12.71"/>
    <col customWidth="1" min="18" max="18" width="12.86"/>
    <col customWidth="1" min="19" max="22" width="12.71"/>
    <col customWidth="1" min="23" max="23" width="11.71"/>
    <col customWidth="1" min="24" max="24" width="25.43"/>
    <col customWidth="1" min="25" max="25" width="9.29"/>
    <col customWidth="1" min="26" max="26" width="28.29"/>
    <col customWidth="1" min="27" max="27" width="18.57"/>
    <col customWidth="1" min="28" max="30" width="10.71"/>
    <col customWidth="1" min="31" max="31" width="8.29"/>
  </cols>
  <sheetData>
    <row r="1" ht="82.5" customHeight="1">
      <c r="A1" s="1" t="s">
        <v>0</v>
      </c>
      <c r="X1" s="2">
        <v>45247.0</v>
      </c>
      <c r="Y1" s="3"/>
      <c r="Z1" s="4"/>
      <c r="AA1" s="4"/>
      <c r="AB1" s="4"/>
      <c r="AC1" s="4"/>
      <c r="AD1" s="4"/>
      <c r="AE1" s="5"/>
    </row>
    <row r="2" ht="24.0" customHeight="1">
      <c r="A2" s="6">
        <f>TODAY()-WEEKDAY(TODAY(),2)</f>
        <v>45613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3"/>
      <c r="Y2" s="8"/>
      <c r="Z2" s="9"/>
      <c r="AA2" s="9"/>
      <c r="AB2" s="9"/>
      <c r="AC2" s="9"/>
      <c r="AD2" s="9"/>
      <c r="AE2" s="10"/>
    </row>
    <row r="3" ht="37.5" customHeight="1">
      <c r="A3" s="11" t="s">
        <v>1</v>
      </c>
      <c r="B3" s="11"/>
      <c r="C3" s="11" t="s">
        <v>2</v>
      </c>
      <c r="D3" s="11"/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1" t="s">
        <v>21</v>
      </c>
      <c r="X3" s="3"/>
      <c r="Y3" s="3"/>
      <c r="Z3" s="9"/>
      <c r="AA3" s="12"/>
      <c r="AB3" s="12"/>
      <c r="AC3" s="9"/>
      <c r="AD3" s="9"/>
      <c r="AE3" s="10"/>
    </row>
    <row r="4" ht="12.75" customHeight="1">
      <c r="A4" s="13" t="s">
        <v>22</v>
      </c>
      <c r="B4" s="14"/>
      <c r="C4" s="14"/>
      <c r="D4" s="15"/>
      <c r="E4" s="15"/>
      <c r="F4" s="15"/>
      <c r="G4" s="15"/>
      <c r="H4" s="15"/>
      <c r="I4" s="15"/>
      <c r="J4" s="15"/>
      <c r="K4" s="15"/>
      <c r="L4" s="16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3"/>
      <c r="Y4" s="3"/>
      <c r="Z4" s="9"/>
      <c r="AA4" s="9"/>
      <c r="AB4" s="9"/>
      <c r="AC4" s="9"/>
      <c r="AD4" s="9"/>
      <c r="AE4" s="10"/>
    </row>
    <row r="5" ht="12.75" customHeight="1">
      <c r="A5" s="3" t="s">
        <v>23</v>
      </c>
      <c r="B5" s="3"/>
      <c r="C5" s="3" t="str">
        <f t="shared" ref="C5:C51" si="1">IF(A5="","",INDIRECT("'"&amp;A5&amp;"'!$B$9"))</f>
        <v>BPDA</v>
      </c>
      <c r="D5" s="17"/>
      <c r="E5" s="18" t="str">
        <f t="shared" ref="E5:E51" si="2">IF(A5="","",INDIRECT("'"&amp;A5&amp;"'!$B$13"))</f>
        <v>Operational</v>
      </c>
      <c r="F5" s="17" t="str">
        <f t="shared" ref="F5:F51" si="3">IF(A5="","",INDIRECT("'"&amp;A5&amp;"'!$B$16"))</f>
        <v>Subject Property</v>
      </c>
      <c r="G5" s="19" t="str">
        <f t="shared" ref="G5:G51" si="4">IF(A5="","",INDIRECT("'"&amp;A5&amp;"'!$B$14"))</f>
        <v>Mid-Rise</v>
      </c>
      <c r="H5" s="20">
        <f t="shared" ref="H5:H51" si="5">IF(A5="","",INDIRECT("'"&amp;A5&amp;"'!$D$230"))</f>
        <v>183</v>
      </c>
      <c r="I5" s="21">
        <f t="shared" ref="I5:I51" si="6">IF(A5="","",INDIRECT("'"&amp;A5&amp;"'!$B$25"))</f>
        <v>0.9945</v>
      </c>
      <c r="J5" s="22">
        <f t="shared" ref="J5:J51" si="7">IF(A5="","",IF(INDIRECT("'"&amp;A5&amp;"'!$B$23")=0,"",INDIRECT("'"&amp;A5&amp;"'!$B$23")))</f>
        <v>45257</v>
      </c>
      <c r="K5" s="22">
        <f t="shared" ref="K5:K51" si="8">IF(A5="","",IF(INDIRECT("'"&amp;A5&amp;"'!$B$24")=0,"",INDIRECT("'"&amp;A5&amp;"'!$B$24")))</f>
        <v>45222</v>
      </c>
      <c r="L5" s="23">
        <f>IF(A5="","",INDIRECT("'"&amp;A5&amp;"'!$B$27"))</f>
        <v>0.388</v>
      </c>
      <c r="M5" s="21">
        <f>IF(A5="","",INDIRECT("'"&amp;A5&amp;"'!$B$28"))</f>
        <v>0</v>
      </c>
      <c r="N5" s="20">
        <f>IF(A5="","",INDIRECT("'"&amp;A5&amp;"'!$B$29"))</f>
        <v>51</v>
      </c>
      <c r="O5" s="20">
        <f>IF(A5="","",INDIRECT("'"&amp;A5&amp;"'!$B$30"))</f>
        <v>20</v>
      </c>
      <c r="P5" s="20">
        <f>IF(A5="","",INDIRECT("'"&amp;A5&amp;"'!$B$32"))</f>
        <v>58</v>
      </c>
      <c r="Q5" s="24">
        <f t="shared" ref="Q5:Q51" si="9">IF(A5="","",INDIRECT("'"&amp;A5&amp;"'!$I$230"))</f>
        <v>2571.562842</v>
      </c>
      <c r="R5" s="24">
        <f t="shared" ref="R5:R51" si="10">IFERROR(S5-Q5,"")</f>
        <v>0</v>
      </c>
      <c r="S5" s="24">
        <f t="shared" ref="S5:S51" si="11">IF(A5="","",INDIRECT("'"&amp;A5&amp;"'!$N$230"))</f>
        <v>2571.562842</v>
      </c>
      <c r="T5" s="24">
        <f t="shared" ref="T5:T51" si="12">IFERROR(U5-S5,"")</f>
        <v>0</v>
      </c>
      <c r="U5" s="24">
        <f t="shared" ref="U5:U51" si="13">IF(A5="","",INDIRECT("'"&amp;A5&amp;"'!$W$230"))</f>
        <v>2571.562842</v>
      </c>
      <c r="V5" s="25">
        <f t="shared" ref="V5:V51" si="14">IF(A5="","",INDIRECT("'"&amp;A5&amp;"'!$X$230"))</f>
        <v>7.423426902</v>
      </c>
      <c r="W5" s="26">
        <f t="shared" ref="W5:W51" si="15">IF(A5="","",INDIRECT("'"&amp;A5&amp;"'!$B$35"))</f>
        <v>45344</v>
      </c>
      <c r="X5" s="27"/>
      <c r="Y5" s="27"/>
      <c r="Z5" s="3"/>
      <c r="AA5" s="9"/>
      <c r="AB5" s="9"/>
      <c r="AC5" s="9"/>
      <c r="AD5" s="9"/>
      <c r="AE5" s="10" t="b">
        <f t="array" ref="AE5">IF($A5="",FALSE,INDIRECT("'"&amp;$A5&amp;"'!$B$16")="Subject Property")</f>
        <v>1</v>
      </c>
    </row>
    <row r="6" ht="12.75" customHeight="1">
      <c r="A6" s="3" t="s">
        <v>24</v>
      </c>
      <c r="B6" s="3"/>
      <c r="C6" s="3" t="str">
        <f t="shared" si="1"/>
        <v>Samuels and Associates</v>
      </c>
      <c r="D6" s="17"/>
      <c r="E6" s="18" t="str">
        <f t="shared" si="2"/>
        <v>Operational</v>
      </c>
      <c r="F6" s="17" t="str">
        <f t="shared" si="3"/>
        <v>Tier 2</v>
      </c>
      <c r="G6" s="19" t="str">
        <f t="shared" si="4"/>
        <v>High-Rise</v>
      </c>
      <c r="H6" s="20">
        <f t="shared" si="5"/>
        <v>200</v>
      </c>
      <c r="I6" s="21">
        <f t="shared" si="6"/>
        <v>0.95</v>
      </c>
      <c r="J6" s="22" t="str">
        <f t="shared" si="7"/>
        <v>n/a</v>
      </c>
      <c r="K6" s="22" t="str">
        <f t="shared" si="8"/>
        <v>n/a</v>
      </c>
      <c r="L6" s="23">
        <f t="shared" ref="L6:L51" si="16">IF(A6="","",INDIRECT("'"&amp;A6&amp;"'!$B$26"))</f>
        <v>0</v>
      </c>
      <c r="M6" s="21">
        <f t="shared" ref="M6:M51" si="17">IF(A6="","",INDIRECT("'"&amp;A6&amp;"'!$B$27"))</f>
        <v>0.965</v>
      </c>
      <c r="N6" s="21">
        <f t="shared" ref="N6:N51" si="18">IF(A6="","",INDIRECT("'"&amp;A6&amp;"'!$B$28"))</f>
        <v>0</v>
      </c>
      <c r="O6" s="20">
        <f t="shared" ref="O6:O51" si="19">IF(A6="","",INDIRECT("'"&amp;A6&amp;"'!$B$29"))</f>
        <v>0</v>
      </c>
      <c r="P6" s="20">
        <f t="shared" ref="P6:P51" si="20">IF(A6="","",INDIRECT("'"&amp;A6&amp;"'!$B$30"))</f>
        <v>0</v>
      </c>
      <c r="Q6" s="24">
        <f t="shared" si="9"/>
        <v>4616.59</v>
      </c>
      <c r="R6" s="24">
        <f t="shared" si="10"/>
        <v>0</v>
      </c>
      <c r="S6" s="24">
        <f t="shared" si="11"/>
        <v>4616.59</v>
      </c>
      <c r="T6" s="24">
        <f t="shared" si="12"/>
        <v>0</v>
      </c>
      <c r="U6" s="24">
        <f t="shared" si="13"/>
        <v>4616.59</v>
      </c>
      <c r="V6" s="25">
        <f t="shared" si="14"/>
        <v>4.787503396</v>
      </c>
      <c r="W6" s="26">
        <f t="shared" si="15"/>
        <v>45334</v>
      </c>
      <c r="X6" s="27"/>
      <c r="Y6" s="27"/>
      <c r="Z6" s="3"/>
      <c r="AA6" s="9"/>
      <c r="AB6" s="9"/>
      <c r="AC6" s="9"/>
      <c r="AD6" s="9"/>
      <c r="AE6" s="10" t="b">
        <f t="array" ref="AE6">IF($A6="",FALSE,INDIRECT("'"&amp;$A6&amp;"'!$B$16")="Subject Property")</f>
        <v>0</v>
      </c>
    </row>
    <row r="7" ht="14.25" customHeight="1">
      <c r="A7" s="3" t="s">
        <v>25</v>
      </c>
      <c r="B7" s="3"/>
      <c r="C7" s="3" t="str">
        <f t="shared" si="1"/>
        <v>Samuels And Associates</v>
      </c>
      <c r="D7" s="17"/>
      <c r="E7" s="18" t="str">
        <f t="shared" si="2"/>
        <v>Operational</v>
      </c>
      <c r="F7" s="17" t="str">
        <f t="shared" si="3"/>
        <v>Tier 2</v>
      </c>
      <c r="G7" s="19" t="str">
        <f t="shared" si="4"/>
        <v>High-Rise</v>
      </c>
      <c r="H7" s="20">
        <f t="shared" si="5"/>
        <v>165</v>
      </c>
      <c r="I7" s="21">
        <f t="shared" si="6"/>
        <v>0.936</v>
      </c>
      <c r="J7" s="22" t="str">
        <f t="shared" si="7"/>
        <v>n/a</v>
      </c>
      <c r="K7" s="22" t="str">
        <f t="shared" si="8"/>
        <v>n/a</v>
      </c>
      <c r="L7" s="23">
        <f t="shared" si="16"/>
        <v>0</v>
      </c>
      <c r="M7" s="21">
        <f t="shared" si="17"/>
        <v>0.924</v>
      </c>
      <c r="N7" s="21">
        <f t="shared" si="18"/>
        <v>0</v>
      </c>
      <c r="O7" s="20">
        <f t="shared" si="19"/>
        <v>0</v>
      </c>
      <c r="P7" s="20">
        <f t="shared" si="20"/>
        <v>0</v>
      </c>
      <c r="Q7" s="24">
        <f t="shared" si="9"/>
        <v>5088.50303</v>
      </c>
      <c r="R7" s="24">
        <f t="shared" si="10"/>
        <v>0</v>
      </c>
      <c r="S7" s="24">
        <f t="shared" si="11"/>
        <v>5088.50303</v>
      </c>
      <c r="T7" s="24">
        <f t="shared" si="12"/>
        <v>0</v>
      </c>
      <c r="U7" s="24">
        <f t="shared" si="13"/>
        <v>5088.50303</v>
      </c>
      <c r="V7" s="25">
        <f t="shared" si="14"/>
        <v>5.940346872</v>
      </c>
      <c r="W7" s="26">
        <f t="shared" si="15"/>
        <v>45344</v>
      </c>
      <c r="X7" s="27"/>
      <c r="Y7" s="27"/>
      <c r="Z7" s="3"/>
      <c r="AA7" s="9"/>
      <c r="AB7" s="9"/>
      <c r="AC7" s="9"/>
      <c r="AD7" s="9"/>
      <c r="AE7" s="10" t="b">
        <f t="array" ref="AE7">IF($A7="",FALSE,INDIRECT("'"&amp;$A7&amp;"'!$B$16")="Subject Property")</f>
        <v>0</v>
      </c>
    </row>
    <row r="8" ht="12.75" customHeight="1">
      <c r="A8" s="9" t="s">
        <v>26</v>
      </c>
      <c r="B8" s="3"/>
      <c r="C8" s="3" t="str">
        <f t="shared" si="1"/>
        <v>The Green Cities Company</v>
      </c>
      <c r="D8" s="3"/>
      <c r="E8" s="18" t="str">
        <f t="shared" si="2"/>
        <v>Operational</v>
      </c>
      <c r="F8" s="17" t="str">
        <f t="shared" si="3"/>
        <v>Tier 2</v>
      </c>
      <c r="G8" s="19" t="str">
        <f t="shared" si="4"/>
        <v>High-Rise</v>
      </c>
      <c r="H8" s="20">
        <f t="shared" si="5"/>
        <v>281</v>
      </c>
      <c r="I8" s="21">
        <f t="shared" si="6"/>
        <v>0.95</v>
      </c>
      <c r="J8" s="22" t="str">
        <f t="shared" si="7"/>
        <v>n/a</v>
      </c>
      <c r="K8" s="22" t="str">
        <f t="shared" si="8"/>
        <v>n/a</v>
      </c>
      <c r="L8" s="23">
        <f t="shared" si="16"/>
        <v>0</v>
      </c>
      <c r="M8" s="21">
        <f t="shared" si="17"/>
        <v>0.93</v>
      </c>
      <c r="N8" s="21">
        <f t="shared" si="18"/>
        <v>0</v>
      </c>
      <c r="O8" s="20">
        <f t="shared" si="19"/>
        <v>0</v>
      </c>
      <c r="P8" s="20">
        <f t="shared" si="20"/>
        <v>0</v>
      </c>
      <c r="Q8" s="24">
        <f t="shared" si="9"/>
        <v>4317.697509</v>
      </c>
      <c r="R8" s="24">
        <f t="shared" si="10"/>
        <v>0</v>
      </c>
      <c r="S8" s="24">
        <f t="shared" si="11"/>
        <v>4317.697509</v>
      </c>
      <c r="T8" s="24">
        <f t="shared" si="12"/>
        <v>0</v>
      </c>
      <c r="U8" s="24">
        <f t="shared" si="13"/>
        <v>4317.697509</v>
      </c>
      <c r="V8" s="25">
        <f t="shared" si="14"/>
        <v>4.805226096</v>
      </c>
      <c r="W8" s="26">
        <f t="shared" si="15"/>
        <v>45338</v>
      </c>
      <c r="X8" s="27"/>
      <c r="Y8" s="27"/>
      <c r="Z8" s="3"/>
      <c r="AA8" s="9"/>
      <c r="AB8" s="9"/>
      <c r="AC8" s="9"/>
      <c r="AD8" s="9"/>
      <c r="AE8" s="10" t="b">
        <f t="array" ref="AE8">IF($A8="",FALSE,INDIRECT("'"&amp;$A8&amp;"'!$B$16")="Subject Property")</f>
        <v>0</v>
      </c>
    </row>
    <row r="9" ht="12.75" hidden="1" customHeight="1">
      <c r="A9" s="3"/>
      <c r="B9" s="3"/>
      <c r="C9" s="3" t="str">
        <f t="shared" si="1"/>
        <v/>
      </c>
      <c r="D9" s="17"/>
      <c r="E9" s="17" t="str">
        <f t="shared" si="2"/>
        <v/>
      </c>
      <c r="F9" s="17" t="str">
        <f t="shared" si="3"/>
        <v/>
      </c>
      <c r="G9" s="19" t="str">
        <f t="shared" si="4"/>
        <v/>
      </c>
      <c r="H9" s="19" t="str">
        <f t="shared" si="5"/>
        <v/>
      </c>
      <c r="I9" s="21" t="str">
        <f t="shared" si="6"/>
        <v/>
      </c>
      <c r="J9" s="22" t="str">
        <f t="shared" si="7"/>
        <v/>
      </c>
      <c r="K9" s="22" t="str">
        <f t="shared" si="8"/>
        <v/>
      </c>
      <c r="L9" s="23" t="str">
        <f t="shared" si="16"/>
        <v/>
      </c>
      <c r="M9" s="21" t="str">
        <f t="shared" si="17"/>
        <v/>
      </c>
      <c r="N9" s="19" t="str">
        <f t="shared" si="18"/>
        <v/>
      </c>
      <c r="O9" s="19" t="str">
        <f t="shared" si="19"/>
        <v/>
      </c>
      <c r="P9" s="19" t="str">
        <f t="shared" si="20"/>
        <v/>
      </c>
      <c r="Q9" s="24" t="str">
        <f t="shared" si="9"/>
        <v/>
      </c>
      <c r="R9" s="24">
        <f t="shared" si="10"/>
        <v>0</v>
      </c>
      <c r="S9" s="24" t="str">
        <f t="shared" si="11"/>
        <v/>
      </c>
      <c r="T9" s="24">
        <f t="shared" si="12"/>
        <v>0</v>
      </c>
      <c r="U9" s="24" t="str">
        <f t="shared" si="13"/>
        <v/>
      </c>
      <c r="V9" s="25" t="str">
        <f t="shared" si="14"/>
        <v/>
      </c>
      <c r="W9" s="26" t="str">
        <f t="shared" si="15"/>
        <v/>
      </c>
      <c r="X9" s="27"/>
      <c r="Y9" s="27"/>
      <c r="Z9" s="3"/>
      <c r="AA9" s="9"/>
      <c r="AB9" s="9"/>
      <c r="AC9" s="9"/>
      <c r="AD9" s="9"/>
      <c r="AE9" s="10" t="b">
        <f t="array" ref="AE9">IF($A9="",FALSE,INDIRECT("'"&amp;$A9&amp;"'!$B$16")="Subject Property")</f>
        <v>0</v>
      </c>
    </row>
    <row r="10" ht="12.75" hidden="1" customHeight="1">
      <c r="A10" s="3"/>
      <c r="B10" s="3"/>
      <c r="C10" s="3" t="str">
        <f t="shared" si="1"/>
        <v/>
      </c>
      <c r="D10" s="17"/>
      <c r="E10" s="17" t="str">
        <f t="shared" si="2"/>
        <v/>
      </c>
      <c r="F10" s="17" t="str">
        <f t="shared" si="3"/>
        <v/>
      </c>
      <c r="G10" s="19" t="str">
        <f t="shared" si="4"/>
        <v/>
      </c>
      <c r="H10" s="19" t="str">
        <f t="shared" si="5"/>
        <v/>
      </c>
      <c r="I10" s="21" t="str">
        <f t="shared" si="6"/>
        <v/>
      </c>
      <c r="J10" s="22" t="str">
        <f t="shared" si="7"/>
        <v/>
      </c>
      <c r="K10" s="22" t="str">
        <f t="shared" si="8"/>
        <v/>
      </c>
      <c r="L10" s="23" t="str">
        <f t="shared" si="16"/>
        <v/>
      </c>
      <c r="M10" s="21" t="str">
        <f t="shared" si="17"/>
        <v/>
      </c>
      <c r="N10" s="19" t="str">
        <f t="shared" si="18"/>
        <v/>
      </c>
      <c r="O10" s="19" t="str">
        <f t="shared" si="19"/>
        <v/>
      </c>
      <c r="P10" s="19" t="str">
        <f t="shared" si="20"/>
        <v/>
      </c>
      <c r="Q10" s="24" t="str">
        <f t="shared" si="9"/>
        <v/>
      </c>
      <c r="R10" s="24">
        <f t="shared" si="10"/>
        <v>0</v>
      </c>
      <c r="S10" s="24" t="str">
        <f t="shared" si="11"/>
        <v/>
      </c>
      <c r="T10" s="24">
        <f t="shared" si="12"/>
        <v>0</v>
      </c>
      <c r="U10" s="24" t="str">
        <f t="shared" si="13"/>
        <v/>
      </c>
      <c r="V10" s="25" t="str">
        <f t="shared" si="14"/>
        <v/>
      </c>
      <c r="W10" s="26" t="str">
        <f t="shared" si="15"/>
        <v/>
      </c>
      <c r="X10" s="27"/>
      <c r="Y10" s="27"/>
      <c r="Z10" s="3"/>
      <c r="AA10" s="9"/>
      <c r="AB10" s="9"/>
      <c r="AC10" s="9"/>
      <c r="AD10" s="9"/>
      <c r="AE10" s="10" t="b">
        <f t="array" ref="AE10">IF($A10="",FALSE,INDIRECT("'"&amp;$A10&amp;"'!$B$16")="Subject Property")</f>
        <v>0</v>
      </c>
    </row>
    <row r="11" ht="12.75" hidden="1" customHeight="1">
      <c r="A11" s="3"/>
      <c r="B11" s="3"/>
      <c r="C11" s="3" t="str">
        <f t="shared" si="1"/>
        <v/>
      </c>
      <c r="D11" s="17"/>
      <c r="E11" s="17" t="str">
        <f t="shared" si="2"/>
        <v/>
      </c>
      <c r="F11" s="17" t="str">
        <f t="shared" si="3"/>
        <v/>
      </c>
      <c r="G11" s="19" t="str">
        <f t="shared" si="4"/>
        <v/>
      </c>
      <c r="H11" s="19" t="str">
        <f t="shared" si="5"/>
        <v/>
      </c>
      <c r="I11" s="21" t="str">
        <f t="shared" si="6"/>
        <v/>
      </c>
      <c r="J11" s="22" t="str">
        <f t="shared" si="7"/>
        <v/>
      </c>
      <c r="K11" s="22" t="str">
        <f t="shared" si="8"/>
        <v/>
      </c>
      <c r="L11" s="23" t="str">
        <f t="shared" si="16"/>
        <v/>
      </c>
      <c r="M11" s="21" t="str">
        <f t="shared" si="17"/>
        <v/>
      </c>
      <c r="N11" s="19" t="str">
        <f t="shared" si="18"/>
        <v/>
      </c>
      <c r="O11" s="19" t="str">
        <f t="shared" si="19"/>
        <v/>
      </c>
      <c r="P11" s="19" t="str">
        <f t="shared" si="20"/>
        <v/>
      </c>
      <c r="Q11" s="24" t="str">
        <f t="shared" si="9"/>
        <v/>
      </c>
      <c r="R11" s="24">
        <f t="shared" si="10"/>
        <v>0</v>
      </c>
      <c r="S11" s="24" t="str">
        <f t="shared" si="11"/>
        <v/>
      </c>
      <c r="T11" s="24">
        <f t="shared" si="12"/>
        <v>0</v>
      </c>
      <c r="U11" s="24" t="str">
        <f t="shared" si="13"/>
        <v/>
      </c>
      <c r="V11" s="25" t="str">
        <f t="shared" si="14"/>
        <v/>
      </c>
      <c r="W11" s="26" t="str">
        <f t="shared" si="15"/>
        <v/>
      </c>
      <c r="X11" s="27"/>
      <c r="Y11" s="27"/>
      <c r="Z11" s="3"/>
      <c r="AA11" s="9"/>
      <c r="AB11" s="9"/>
      <c r="AC11" s="9"/>
      <c r="AD11" s="9"/>
      <c r="AE11" s="10" t="b">
        <f t="array" ref="AE11">IF($A11="",FALSE,INDIRECT("'"&amp;$A11&amp;"'!$B$16")="Subject Property")</f>
        <v>0</v>
      </c>
    </row>
    <row r="12" ht="12.75" hidden="1" customHeight="1">
      <c r="A12" s="3"/>
      <c r="B12" s="3"/>
      <c r="C12" s="3" t="str">
        <f t="shared" si="1"/>
        <v/>
      </c>
      <c r="D12" s="17"/>
      <c r="E12" s="17" t="str">
        <f t="shared" si="2"/>
        <v/>
      </c>
      <c r="F12" s="17" t="str">
        <f t="shared" si="3"/>
        <v/>
      </c>
      <c r="G12" s="19" t="str">
        <f t="shared" si="4"/>
        <v/>
      </c>
      <c r="H12" s="19" t="str">
        <f t="shared" si="5"/>
        <v/>
      </c>
      <c r="I12" s="21" t="str">
        <f t="shared" si="6"/>
        <v/>
      </c>
      <c r="J12" s="22" t="str">
        <f t="shared" si="7"/>
        <v/>
      </c>
      <c r="K12" s="22" t="str">
        <f t="shared" si="8"/>
        <v/>
      </c>
      <c r="L12" s="23" t="str">
        <f t="shared" si="16"/>
        <v/>
      </c>
      <c r="M12" s="21" t="str">
        <f t="shared" si="17"/>
        <v/>
      </c>
      <c r="N12" s="19" t="str">
        <f t="shared" si="18"/>
        <v/>
      </c>
      <c r="O12" s="19" t="str">
        <f t="shared" si="19"/>
        <v/>
      </c>
      <c r="P12" s="19" t="str">
        <f t="shared" si="20"/>
        <v/>
      </c>
      <c r="Q12" s="24" t="str">
        <f t="shared" si="9"/>
        <v/>
      </c>
      <c r="R12" s="24">
        <f t="shared" si="10"/>
        <v>0</v>
      </c>
      <c r="S12" s="24" t="str">
        <f t="shared" si="11"/>
        <v/>
      </c>
      <c r="T12" s="24">
        <f t="shared" si="12"/>
        <v>0</v>
      </c>
      <c r="U12" s="24" t="str">
        <f t="shared" si="13"/>
        <v/>
      </c>
      <c r="V12" s="25" t="str">
        <f t="shared" si="14"/>
        <v/>
      </c>
      <c r="W12" s="26" t="str">
        <f t="shared" si="15"/>
        <v/>
      </c>
      <c r="X12" s="27"/>
      <c r="Y12" s="27"/>
      <c r="Z12" s="3"/>
      <c r="AA12" s="9"/>
      <c r="AB12" s="9"/>
      <c r="AC12" s="9"/>
      <c r="AD12" s="9"/>
      <c r="AE12" s="10" t="b">
        <f t="array" ref="AE12">IF($A12="",FALSE,INDIRECT("'"&amp;$A12&amp;"'!$B$16")="Subject Property")</f>
        <v>0</v>
      </c>
    </row>
    <row r="13" ht="12.75" hidden="1" customHeight="1">
      <c r="A13" s="3"/>
      <c r="B13" s="3"/>
      <c r="C13" s="3" t="str">
        <f t="shared" si="1"/>
        <v/>
      </c>
      <c r="D13" s="3"/>
      <c r="E13" s="17" t="str">
        <f t="shared" si="2"/>
        <v/>
      </c>
      <c r="F13" s="17" t="str">
        <f t="shared" si="3"/>
        <v/>
      </c>
      <c r="G13" s="19" t="str">
        <f t="shared" si="4"/>
        <v/>
      </c>
      <c r="H13" s="19" t="str">
        <f t="shared" si="5"/>
        <v/>
      </c>
      <c r="I13" s="21" t="str">
        <f t="shared" si="6"/>
        <v/>
      </c>
      <c r="J13" s="22" t="str">
        <f t="shared" si="7"/>
        <v/>
      </c>
      <c r="K13" s="22" t="str">
        <f t="shared" si="8"/>
        <v/>
      </c>
      <c r="L13" s="23" t="str">
        <f t="shared" si="16"/>
        <v/>
      </c>
      <c r="M13" s="21" t="str">
        <f t="shared" si="17"/>
        <v/>
      </c>
      <c r="N13" s="19" t="str">
        <f t="shared" si="18"/>
        <v/>
      </c>
      <c r="O13" s="19" t="str">
        <f t="shared" si="19"/>
        <v/>
      </c>
      <c r="P13" s="19" t="str">
        <f t="shared" si="20"/>
        <v/>
      </c>
      <c r="Q13" s="24" t="str">
        <f t="shared" si="9"/>
        <v/>
      </c>
      <c r="R13" s="24">
        <f t="shared" si="10"/>
        <v>0</v>
      </c>
      <c r="S13" s="24" t="str">
        <f t="shared" si="11"/>
        <v/>
      </c>
      <c r="T13" s="24">
        <f t="shared" si="12"/>
        <v>0</v>
      </c>
      <c r="U13" s="24" t="str">
        <f t="shared" si="13"/>
        <v/>
      </c>
      <c r="V13" s="25" t="str">
        <f t="shared" si="14"/>
        <v/>
      </c>
      <c r="W13" s="26" t="str">
        <f t="shared" si="15"/>
        <v/>
      </c>
      <c r="X13" s="27"/>
      <c r="Y13" s="27"/>
      <c r="Z13" s="3"/>
      <c r="AA13" s="9"/>
      <c r="AB13" s="9"/>
      <c r="AC13" s="9"/>
      <c r="AD13" s="9"/>
      <c r="AE13" s="10" t="b">
        <f t="array" ref="AE13">IF($A13="",FALSE,INDIRECT("'"&amp;$A13&amp;"'!$B$16")="Subject Property")</f>
        <v>0</v>
      </c>
    </row>
    <row r="14" ht="12.75" hidden="1" customHeight="1">
      <c r="A14" s="3"/>
      <c r="B14" s="3"/>
      <c r="C14" s="3" t="str">
        <f t="shared" si="1"/>
        <v/>
      </c>
      <c r="D14" s="3"/>
      <c r="E14" s="17" t="str">
        <f t="shared" si="2"/>
        <v/>
      </c>
      <c r="F14" s="17" t="str">
        <f t="shared" si="3"/>
        <v/>
      </c>
      <c r="G14" s="19" t="str">
        <f t="shared" si="4"/>
        <v/>
      </c>
      <c r="H14" s="19" t="str">
        <f t="shared" si="5"/>
        <v/>
      </c>
      <c r="I14" s="21" t="str">
        <f t="shared" si="6"/>
        <v/>
      </c>
      <c r="J14" s="22" t="str">
        <f t="shared" si="7"/>
        <v/>
      </c>
      <c r="K14" s="22" t="str">
        <f t="shared" si="8"/>
        <v/>
      </c>
      <c r="L14" s="23" t="str">
        <f t="shared" si="16"/>
        <v/>
      </c>
      <c r="M14" s="21" t="str">
        <f t="shared" si="17"/>
        <v/>
      </c>
      <c r="N14" s="19" t="str">
        <f t="shared" si="18"/>
        <v/>
      </c>
      <c r="O14" s="19" t="str">
        <f t="shared" si="19"/>
        <v/>
      </c>
      <c r="P14" s="19" t="str">
        <f t="shared" si="20"/>
        <v/>
      </c>
      <c r="Q14" s="24" t="str">
        <f t="shared" si="9"/>
        <v/>
      </c>
      <c r="R14" s="24">
        <f t="shared" si="10"/>
        <v>0</v>
      </c>
      <c r="S14" s="24" t="str">
        <f t="shared" si="11"/>
        <v/>
      </c>
      <c r="T14" s="24">
        <f t="shared" si="12"/>
        <v>0</v>
      </c>
      <c r="U14" s="24" t="str">
        <f t="shared" si="13"/>
        <v/>
      </c>
      <c r="V14" s="25" t="str">
        <f t="shared" si="14"/>
        <v/>
      </c>
      <c r="W14" s="26" t="str">
        <f t="shared" si="15"/>
        <v/>
      </c>
      <c r="X14" s="27"/>
      <c r="Y14" s="27"/>
      <c r="Z14" s="3"/>
      <c r="AA14" s="9"/>
      <c r="AB14" s="9"/>
      <c r="AC14" s="9"/>
      <c r="AD14" s="9"/>
      <c r="AE14" s="10" t="b">
        <f t="array" ref="AE14">IF($A14="",FALSE,INDIRECT("'"&amp;$A14&amp;"'!$B$16")="Subject Property")</f>
        <v>0</v>
      </c>
    </row>
    <row r="15" ht="12.75" hidden="1" customHeight="1">
      <c r="A15" s="3"/>
      <c r="B15" s="3"/>
      <c r="C15" s="3" t="str">
        <f t="shared" si="1"/>
        <v/>
      </c>
      <c r="D15" s="3"/>
      <c r="E15" s="17" t="str">
        <f t="shared" si="2"/>
        <v/>
      </c>
      <c r="F15" s="17" t="str">
        <f t="shared" si="3"/>
        <v/>
      </c>
      <c r="G15" s="19" t="str">
        <f t="shared" si="4"/>
        <v/>
      </c>
      <c r="H15" s="19" t="str">
        <f t="shared" si="5"/>
        <v/>
      </c>
      <c r="I15" s="21" t="str">
        <f t="shared" si="6"/>
        <v/>
      </c>
      <c r="J15" s="22" t="str">
        <f t="shared" si="7"/>
        <v/>
      </c>
      <c r="K15" s="22" t="str">
        <f t="shared" si="8"/>
        <v/>
      </c>
      <c r="L15" s="23" t="str">
        <f t="shared" si="16"/>
        <v/>
      </c>
      <c r="M15" s="21" t="str">
        <f t="shared" si="17"/>
        <v/>
      </c>
      <c r="N15" s="19" t="str">
        <f t="shared" si="18"/>
        <v/>
      </c>
      <c r="O15" s="19" t="str">
        <f t="shared" si="19"/>
        <v/>
      </c>
      <c r="P15" s="19" t="str">
        <f t="shared" si="20"/>
        <v/>
      </c>
      <c r="Q15" s="24" t="str">
        <f t="shared" si="9"/>
        <v/>
      </c>
      <c r="R15" s="24">
        <f t="shared" si="10"/>
        <v>0</v>
      </c>
      <c r="S15" s="24" t="str">
        <f t="shared" si="11"/>
        <v/>
      </c>
      <c r="T15" s="24">
        <f t="shared" si="12"/>
        <v>0</v>
      </c>
      <c r="U15" s="24" t="str">
        <f t="shared" si="13"/>
        <v/>
      </c>
      <c r="V15" s="25" t="str">
        <f t="shared" si="14"/>
        <v/>
      </c>
      <c r="W15" s="26" t="str">
        <f t="shared" si="15"/>
        <v/>
      </c>
      <c r="X15" s="27"/>
      <c r="Y15" s="27"/>
      <c r="Z15" s="3"/>
      <c r="AA15" s="9"/>
      <c r="AB15" s="9"/>
      <c r="AC15" s="9"/>
      <c r="AD15" s="9"/>
      <c r="AE15" s="10" t="b">
        <f t="array" ref="AE15">IF($A15="",FALSE,INDIRECT("'"&amp;$A15&amp;"'!$B$16")="Subject Property")</f>
        <v>0</v>
      </c>
    </row>
    <row r="16" ht="13.5" hidden="1" customHeight="1">
      <c r="A16" s="3"/>
      <c r="B16" s="3"/>
      <c r="C16" s="3" t="str">
        <f t="shared" si="1"/>
        <v/>
      </c>
      <c r="D16" s="3"/>
      <c r="E16" s="17" t="str">
        <f t="shared" si="2"/>
        <v/>
      </c>
      <c r="F16" s="17" t="str">
        <f t="shared" si="3"/>
        <v/>
      </c>
      <c r="G16" s="19" t="str">
        <f t="shared" si="4"/>
        <v/>
      </c>
      <c r="H16" s="19" t="str">
        <f t="shared" si="5"/>
        <v/>
      </c>
      <c r="I16" s="21" t="str">
        <f t="shared" si="6"/>
        <v/>
      </c>
      <c r="J16" s="22" t="str">
        <f t="shared" si="7"/>
        <v/>
      </c>
      <c r="K16" s="22" t="str">
        <f t="shared" si="8"/>
        <v/>
      </c>
      <c r="L16" s="23" t="str">
        <f t="shared" si="16"/>
        <v/>
      </c>
      <c r="M16" s="21" t="str">
        <f t="shared" si="17"/>
        <v/>
      </c>
      <c r="N16" s="19" t="str">
        <f t="shared" si="18"/>
        <v/>
      </c>
      <c r="O16" s="19" t="str">
        <f t="shared" si="19"/>
        <v/>
      </c>
      <c r="P16" s="19" t="str">
        <f t="shared" si="20"/>
        <v/>
      </c>
      <c r="Q16" s="24" t="str">
        <f t="shared" si="9"/>
        <v/>
      </c>
      <c r="R16" s="24">
        <f t="shared" si="10"/>
        <v>0</v>
      </c>
      <c r="S16" s="24" t="str">
        <f t="shared" si="11"/>
        <v/>
      </c>
      <c r="T16" s="24">
        <f t="shared" si="12"/>
        <v>0</v>
      </c>
      <c r="U16" s="24" t="str">
        <f t="shared" si="13"/>
        <v/>
      </c>
      <c r="V16" s="25" t="str">
        <f t="shared" si="14"/>
        <v/>
      </c>
      <c r="W16" s="26" t="str">
        <f t="shared" si="15"/>
        <v/>
      </c>
      <c r="X16" s="27"/>
      <c r="Y16" s="27"/>
      <c r="Z16" s="3"/>
      <c r="AA16" s="9"/>
      <c r="AB16" s="9"/>
      <c r="AC16" s="9"/>
      <c r="AD16" s="9"/>
      <c r="AE16" s="10" t="b">
        <f t="array" ref="AE16">IF($A16="",FALSE,INDIRECT("'"&amp;$A16&amp;"'!$B$16")="Subject Property")</f>
        <v>0</v>
      </c>
    </row>
    <row r="17" ht="12.75" hidden="1" customHeight="1">
      <c r="A17" s="3"/>
      <c r="B17" s="3"/>
      <c r="C17" s="3" t="str">
        <f t="shared" si="1"/>
        <v/>
      </c>
      <c r="D17" s="3"/>
      <c r="E17" s="17" t="str">
        <f t="shared" si="2"/>
        <v/>
      </c>
      <c r="F17" s="17" t="str">
        <f t="shared" si="3"/>
        <v/>
      </c>
      <c r="G17" s="19" t="str">
        <f t="shared" si="4"/>
        <v/>
      </c>
      <c r="H17" s="19" t="str">
        <f t="shared" si="5"/>
        <v/>
      </c>
      <c r="I17" s="21" t="str">
        <f t="shared" si="6"/>
        <v/>
      </c>
      <c r="J17" s="22" t="str">
        <f t="shared" si="7"/>
        <v/>
      </c>
      <c r="K17" s="22" t="str">
        <f t="shared" si="8"/>
        <v/>
      </c>
      <c r="L17" s="23" t="str">
        <f t="shared" si="16"/>
        <v/>
      </c>
      <c r="M17" s="21" t="str">
        <f t="shared" si="17"/>
        <v/>
      </c>
      <c r="N17" s="19" t="str">
        <f t="shared" si="18"/>
        <v/>
      </c>
      <c r="O17" s="19" t="str">
        <f t="shared" si="19"/>
        <v/>
      </c>
      <c r="P17" s="19" t="str">
        <f t="shared" si="20"/>
        <v/>
      </c>
      <c r="Q17" s="24" t="str">
        <f t="shared" si="9"/>
        <v/>
      </c>
      <c r="R17" s="24">
        <f t="shared" si="10"/>
        <v>0</v>
      </c>
      <c r="S17" s="24" t="str">
        <f t="shared" si="11"/>
        <v/>
      </c>
      <c r="T17" s="24">
        <f t="shared" si="12"/>
        <v>0</v>
      </c>
      <c r="U17" s="24" t="str">
        <f t="shared" si="13"/>
        <v/>
      </c>
      <c r="V17" s="25" t="str">
        <f t="shared" si="14"/>
        <v/>
      </c>
      <c r="W17" s="26" t="str">
        <f t="shared" si="15"/>
        <v/>
      </c>
      <c r="X17" s="27"/>
      <c r="Y17" s="27"/>
      <c r="Z17" s="3"/>
      <c r="AA17" s="9"/>
      <c r="AB17" s="9"/>
      <c r="AC17" s="9"/>
      <c r="AD17" s="9"/>
      <c r="AE17" s="10" t="b">
        <f t="array" ref="AE17">IF($A17="",FALSE,INDIRECT("'"&amp;$A17&amp;"'!$B$16")="Subject Property")</f>
        <v>0</v>
      </c>
    </row>
    <row r="18" ht="12.75" hidden="1" customHeight="1">
      <c r="A18" s="3"/>
      <c r="B18" s="3"/>
      <c r="C18" s="3" t="str">
        <f t="shared" si="1"/>
        <v/>
      </c>
      <c r="D18" s="3"/>
      <c r="E18" s="17" t="str">
        <f t="shared" si="2"/>
        <v/>
      </c>
      <c r="F18" s="17" t="str">
        <f t="shared" si="3"/>
        <v/>
      </c>
      <c r="G18" s="19" t="str">
        <f t="shared" si="4"/>
        <v/>
      </c>
      <c r="H18" s="19" t="str">
        <f t="shared" si="5"/>
        <v/>
      </c>
      <c r="I18" s="21" t="str">
        <f t="shared" si="6"/>
        <v/>
      </c>
      <c r="J18" s="22" t="str">
        <f t="shared" si="7"/>
        <v/>
      </c>
      <c r="K18" s="22" t="str">
        <f t="shared" si="8"/>
        <v/>
      </c>
      <c r="L18" s="23" t="str">
        <f t="shared" si="16"/>
        <v/>
      </c>
      <c r="M18" s="21" t="str">
        <f t="shared" si="17"/>
        <v/>
      </c>
      <c r="N18" s="19" t="str">
        <f t="shared" si="18"/>
        <v/>
      </c>
      <c r="O18" s="19" t="str">
        <f t="shared" si="19"/>
        <v/>
      </c>
      <c r="P18" s="19" t="str">
        <f t="shared" si="20"/>
        <v/>
      </c>
      <c r="Q18" s="24" t="str">
        <f t="shared" si="9"/>
        <v/>
      </c>
      <c r="R18" s="24">
        <f t="shared" si="10"/>
        <v>0</v>
      </c>
      <c r="S18" s="24" t="str">
        <f t="shared" si="11"/>
        <v/>
      </c>
      <c r="T18" s="24">
        <f t="shared" si="12"/>
        <v>0</v>
      </c>
      <c r="U18" s="24" t="str">
        <f t="shared" si="13"/>
        <v/>
      </c>
      <c r="V18" s="25" t="str">
        <f t="shared" si="14"/>
        <v/>
      </c>
      <c r="W18" s="26" t="str">
        <f t="shared" si="15"/>
        <v/>
      </c>
      <c r="X18" s="27"/>
      <c r="Y18" s="27"/>
      <c r="Z18" s="3"/>
      <c r="AA18" s="9"/>
      <c r="AB18" s="9"/>
      <c r="AC18" s="9"/>
      <c r="AD18" s="9"/>
      <c r="AE18" s="10" t="b">
        <f t="array" ref="AE18">IF($A18="",FALSE,INDIRECT("'"&amp;$A18&amp;"'!$B$16")="Subject Property")</f>
        <v>0</v>
      </c>
    </row>
    <row r="19" ht="12.75" hidden="1" customHeight="1">
      <c r="A19" s="3"/>
      <c r="B19" s="3"/>
      <c r="C19" s="3" t="str">
        <f t="shared" si="1"/>
        <v/>
      </c>
      <c r="D19" s="3"/>
      <c r="E19" s="17" t="str">
        <f t="shared" si="2"/>
        <v/>
      </c>
      <c r="F19" s="17" t="str">
        <f t="shared" si="3"/>
        <v/>
      </c>
      <c r="G19" s="19" t="str">
        <f t="shared" si="4"/>
        <v/>
      </c>
      <c r="H19" s="19" t="str">
        <f t="shared" si="5"/>
        <v/>
      </c>
      <c r="I19" s="21" t="str">
        <f t="shared" si="6"/>
        <v/>
      </c>
      <c r="J19" s="22" t="str">
        <f t="shared" si="7"/>
        <v/>
      </c>
      <c r="K19" s="22" t="str">
        <f t="shared" si="8"/>
        <v/>
      </c>
      <c r="L19" s="23" t="str">
        <f t="shared" si="16"/>
        <v/>
      </c>
      <c r="M19" s="21" t="str">
        <f t="shared" si="17"/>
        <v/>
      </c>
      <c r="N19" s="19" t="str">
        <f t="shared" si="18"/>
        <v/>
      </c>
      <c r="O19" s="19" t="str">
        <f t="shared" si="19"/>
        <v/>
      </c>
      <c r="P19" s="19" t="str">
        <f t="shared" si="20"/>
        <v/>
      </c>
      <c r="Q19" s="24" t="str">
        <f t="shared" si="9"/>
        <v/>
      </c>
      <c r="R19" s="24">
        <f t="shared" si="10"/>
        <v>0</v>
      </c>
      <c r="S19" s="24" t="str">
        <f t="shared" si="11"/>
        <v/>
      </c>
      <c r="T19" s="24">
        <f t="shared" si="12"/>
        <v>0</v>
      </c>
      <c r="U19" s="24" t="str">
        <f t="shared" si="13"/>
        <v/>
      </c>
      <c r="V19" s="25" t="str">
        <f t="shared" si="14"/>
        <v/>
      </c>
      <c r="W19" s="26" t="str">
        <f t="shared" si="15"/>
        <v/>
      </c>
      <c r="X19" s="27"/>
      <c r="Y19" s="27"/>
      <c r="Z19" s="3"/>
      <c r="AA19" s="9"/>
      <c r="AB19" s="9"/>
      <c r="AC19" s="9"/>
      <c r="AD19" s="9"/>
      <c r="AE19" s="10" t="b">
        <f t="array" ref="AE19">IF($A19="",FALSE,INDIRECT("'"&amp;$A19&amp;"'!$B$16")="Subject Property")</f>
        <v>0</v>
      </c>
    </row>
    <row r="20" ht="12.75" hidden="1" customHeight="1">
      <c r="A20" s="3"/>
      <c r="B20" s="3"/>
      <c r="C20" s="3" t="str">
        <f t="shared" si="1"/>
        <v/>
      </c>
      <c r="D20" s="3"/>
      <c r="E20" s="17" t="str">
        <f t="shared" si="2"/>
        <v/>
      </c>
      <c r="F20" s="17" t="str">
        <f t="shared" si="3"/>
        <v/>
      </c>
      <c r="G20" s="19" t="str">
        <f t="shared" si="4"/>
        <v/>
      </c>
      <c r="H20" s="19" t="str">
        <f t="shared" si="5"/>
        <v/>
      </c>
      <c r="I20" s="21" t="str">
        <f t="shared" si="6"/>
        <v/>
      </c>
      <c r="J20" s="22" t="str">
        <f t="shared" si="7"/>
        <v/>
      </c>
      <c r="K20" s="22" t="str">
        <f t="shared" si="8"/>
        <v/>
      </c>
      <c r="L20" s="23" t="str">
        <f t="shared" si="16"/>
        <v/>
      </c>
      <c r="M20" s="21" t="str">
        <f t="shared" si="17"/>
        <v/>
      </c>
      <c r="N20" s="19" t="str">
        <f t="shared" si="18"/>
        <v/>
      </c>
      <c r="O20" s="19" t="str">
        <f t="shared" si="19"/>
        <v/>
      </c>
      <c r="P20" s="19" t="str">
        <f t="shared" si="20"/>
        <v/>
      </c>
      <c r="Q20" s="24" t="str">
        <f t="shared" si="9"/>
        <v/>
      </c>
      <c r="R20" s="24">
        <f t="shared" si="10"/>
        <v>0</v>
      </c>
      <c r="S20" s="24" t="str">
        <f t="shared" si="11"/>
        <v/>
      </c>
      <c r="T20" s="24">
        <f t="shared" si="12"/>
        <v>0</v>
      </c>
      <c r="U20" s="24" t="str">
        <f t="shared" si="13"/>
        <v/>
      </c>
      <c r="V20" s="25" t="str">
        <f t="shared" si="14"/>
        <v/>
      </c>
      <c r="W20" s="26" t="str">
        <f t="shared" si="15"/>
        <v/>
      </c>
      <c r="X20" s="27"/>
      <c r="Y20" s="27"/>
      <c r="Z20" s="3"/>
      <c r="AA20" s="9"/>
      <c r="AB20" s="9"/>
      <c r="AC20" s="9"/>
      <c r="AD20" s="9"/>
      <c r="AE20" s="10" t="b">
        <f t="array" ref="AE20">IF($A20="",FALSE,INDIRECT("'"&amp;$A20&amp;"'!$B$16")="Subject Property")</f>
        <v>0</v>
      </c>
    </row>
    <row r="21" ht="12.75" hidden="1" customHeight="1">
      <c r="A21" s="3"/>
      <c r="B21" s="3"/>
      <c r="C21" s="3" t="str">
        <f t="shared" si="1"/>
        <v/>
      </c>
      <c r="D21" s="3"/>
      <c r="E21" s="17" t="str">
        <f t="shared" si="2"/>
        <v/>
      </c>
      <c r="F21" s="17" t="str">
        <f t="shared" si="3"/>
        <v/>
      </c>
      <c r="G21" s="19" t="str">
        <f t="shared" si="4"/>
        <v/>
      </c>
      <c r="H21" s="19" t="str">
        <f t="shared" si="5"/>
        <v/>
      </c>
      <c r="I21" s="21" t="str">
        <f t="shared" si="6"/>
        <v/>
      </c>
      <c r="J21" s="22" t="str">
        <f t="shared" si="7"/>
        <v/>
      </c>
      <c r="K21" s="22" t="str">
        <f t="shared" si="8"/>
        <v/>
      </c>
      <c r="L21" s="23" t="str">
        <f t="shared" si="16"/>
        <v/>
      </c>
      <c r="M21" s="21" t="str">
        <f t="shared" si="17"/>
        <v/>
      </c>
      <c r="N21" s="19" t="str">
        <f t="shared" si="18"/>
        <v/>
      </c>
      <c r="O21" s="19" t="str">
        <f t="shared" si="19"/>
        <v/>
      </c>
      <c r="P21" s="19" t="str">
        <f t="shared" si="20"/>
        <v/>
      </c>
      <c r="Q21" s="24" t="str">
        <f t="shared" si="9"/>
        <v/>
      </c>
      <c r="R21" s="24">
        <f t="shared" si="10"/>
        <v>0</v>
      </c>
      <c r="S21" s="24" t="str">
        <f t="shared" si="11"/>
        <v/>
      </c>
      <c r="T21" s="24">
        <f t="shared" si="12"/>
        <v>0</v>
      </c>
      <c r="U21" s="24" t="str">
        <f t="shared" si="13"/>
        <v/>
      </c>
      <c r="V21" s="25" t="str">
        <f t="shared" si="14"/>
        <v/>
      </c>
      <c r="W21" s="26" t="str">
        <f t="shared" si="15"/>
        <v/>
      </c>
      <c r="X21" s="27"/>
      <c r="Y21" s="27"/>
      <c r="Z21" s="3"/>
      <c r="AA21" s="9"/>
      <c r="AB21" s="9"/>
      <c r="AC21" s="9"/>
      <c r="AD21" s="9"/>
      <c r="AE21" s="10" t="b">
        <f t="array" ref="AE21">IF($A21="",FALSE,INDIRECT("'"&amp;$A21&amp;"'!$B$16")="Subject Property")</f>
        <v>0</v>
      </c>
    </row>
    <row r="22" ht="12.75" hidden="1" customHeight="1">
      <c r="A22" s="3"/>
      <c r="B22" s="3"/>
      <c r="C22" s="3" t="str">
        <f t="shared" si="1"/>
        <v/>
      </c>
      <c r="D22" s="3"/>
      <c r="E22" s="17" t="str">
        <f t="shared" si="2"/>
        <v/>
      </c>
      <c r="F22" s="17" t="str">
        <f t="shared" si="3"/>
        <v/>
      </c>
      <c r="G22" s="19" t="str">
        <f t="shared" si="4"/>
        <v/>
      </c>
      <c r="H22" s="19" t="str">
        <f t="shared" si="5"/>
        <v/>
      </c>
      <c r="I22" s="21" t="str">
        <f t="shared" si="6"/>
        <v/>
      </c>
      <c r="J22" s="22" t="str">
        <f t="shared" si="7"/>
        <v/>
      </c>
      <c r="K22" s="22" t="str">
        <f t="shared" si="8"/>
        <v/>
      </c>
      <c r="L22" s="23" t="str">
        <f t="shared" si="16"/>
        <v/>
      </c>
      <c r="M22" s="21" t="str">
        <f t="shared" si="17"/>
        <v/>
      </c>
      <c r="N22" s="19" t="str">
        <f t="shared" si="18"/>
        <v/>
      </c>
      <c r="O22" s="19" t="str">
        <f t="shared" si="19"/>
        <v/>
      </c>
      <c r="P22" s="19" t="str">
        <f t="shared" si="20"/>
        <v/>
      </c>
      <c r="Q22" s="24" t="str">
        <f t="shared" si="9"/>
        <v/>
      </c>
      <c r="R22" s="24">
        <f t="shared" si="10"/>
        <v>0</v>
      </c>
      <c r="S22" s="24" t="str">
        <f t="shared" si="11"/>
        <v/>
      </c>
      <c r="T22" s="24">
        <f t="shared" si="12"/>
        <v>0</v>
      </c>
      <c r="U22" s="24" t="str">
        <f t="shared" si="13"/>
        <v/>
      </c>
      <c r="V22" s="25" t="str">
        <f t="shared" si="14"/>
        <v/>
      </c>
      <c r="W22" s="26" t="str">
        <f t="shared" si="15"/>
        <v/>
      </c>
      <c r="X22" s="27"/>
      <c r="Y22" s="27"/>
      <c r="Z22" s="3"/>
      <c r="AA22" s="9"/>
      <c r="AB22" s="9"/>
      <c r="AC22" s="9"/>
      <c r="AD22" s="9"/>
      <c r="AE22" s="10" t="b">
        <f t="array" ref="AE22">IF($A22="",FALSE,INDIRECT("'"&amp;$A22&amp;"'!$B$16")="Subject Property")</f>
        <v>0</v>
      </c>
    </row>
    <row r="23" ht="12.75" hidden="1" customHeight="1">
      <c r="A23" s="3"/>
      <c r="B23" s="3"/>
      <c r="C23" s="3" t="str">
        <f t="shared" si="1"/>
        <v/>
      </c>
      <c r="D23" s="3"/>
      <c r="E23" s="17" t="str">
        <f t="shared" si="2"/>
        <v/>
      </c>
      <c r="F23" s="17" t="str">
        <f t="shared" si="3"/>
        <v/>
      </c>
      <c r="G23" s="19" t="str">
        <f t="shared" si="4"/>
        <v/>
      </c>
      <c r="H23" s="19" t="str">
        <f t="shared" si="5"/>
        <v/>
      </c>
      <c r="I23" s="21" t="str">
        <f t="shared" si="6"/>
        <v/>
      </c>
      <c r="J23" s="22" t="str">
        <f t="shared" si="7"/>
        <v/>
      </c>
      <c r="K23" s="22" t="str">
        <f t="shared" si="8"/>
        <v/>
      </c>
      <c r="L23" s="23" t="str">
        <f t="shared" si="16"/>
        <v/>
      </c>
      <c r="M23" s="21" t="str">
        <f t="shared" si="17"/>
        <v/>
      </c>
      <c r="N23" s="19" t="str">
        <f t="shared" si="18"/>
        <v/>
      </c>
      <c r="O23" s="19" t="str">
        <f t="shared" si="19"/>
        <v/>
      </c>
      <c r="P23" s="19" t="str">
        <f t="shared" si="20"/>
        <v/>
      </c>
      <c r="Q23" s="24" t="str">
        <f t="shared" si="9"/>
        <v/>
      </c>
      <c r="R23" s="24">
        <f t="shared" si="10"/>
        <v>0</v>
      </c>
      <c r="S23" s="24" t="str">
        <f t="shared" si="11"/>
        <v/>
      </c>
      <c r="T23" s="24">
        <f t="shared" si="12"/>
        <v>0</v>
      </c>
      <c r="U23" s="24" t="str">
        <f t="shared" si="13"/>
        <v/>
      </c>
      <c r="V23" s="25" t="str">
        <f t="shared" si="14"/>
        <v/>
      </c>
      <c r="W23" s="26" t="str">
        <f t="shared" si="15"/>
        <v/>
      </c>
      <c r="X23" s="27"/>
      <c r="Y23" s="27"/>
      <c r="Z23" s="3"/>
      <c r="AA23" s="9"/>
      <c r="AB23" s="9"/>
      <c r="AC23" s="9"/>
      <c r="AD23" s="9"/>
      <c r="AE23" s="10" t="b">
        <f t="array" ref="AE23">IF($A23="",FALSE,INDIRECT("'"&amp;$A23&amp;"'!$B$16")="Subject Property")</f>
        <v>0</v>
      </c>
    </row>
    <row r="24" ht="12.75" hidden="1" customHeight="1">
      <c r="A24" s="3"/>
      <c r="B24" s="3"/>
      <c r="C24" s="3" t="str">
        <f t="shared" si="1"/>
        <v/>
      </c>
      <c r="D24" s="3"/>
      <c r="E24" s="17" t="str">
        <f t="shared" si="2"/>
        <v/>
      </c>
      <c r="F24" s="17" t="str">
        <f t="shared" si="3"/>
        <v/>
      </c>
      <c r="G24" s="19" t="str">
        <f t="shared" si="4"/>
        <v/>
      </c>
      <c r="H24" s="19" t="str">
        <f t="shared" si="5"/>
        <v/>
      </c>
      <c r="I24" s="21" t="str">
        <f t="shared" si="6"/>
        <v/>
      </c>
      <c r="J24" s="22" t="str">
        <f t="shared" si="7"/>
        <v/>
      </c>
      <c r="K24" s="22" t="str">
        <f t="shared" si="8"/>
        <v/>
      </c>
      <c r="L24" s="23" t="str">
        <f t="shared" si="16"/>
        <v/>
      </c>
      <c r="M24" s="21" t="str">
        <f t="shared" si="17"/>
        <v/>
      </c>
      <c r="N24" s="19" t="str">
        <f t="shared" si="18"/>
        <v/>
      </c>
      <c r="O24" s="19" t="str">
        <f t="shared" si="19"/>
        <v/>
      </c>
      <c r="P24" s="19" t="str">
        <f t="shared" si="20"/>
        <v/>
      </c>
      <c r="Q24" s="24" t="str">
        <f t="shared" si="9"/>
        <v/>
      </c>
      <c r="R24" s="24">
        <f t="shared" si="10"/>
        <v>0</v>
      </c>
      <c r="S24" s="24" t="str">
        <f t="shared" si="11"/>
        <v/>
      </c>
      <c r="T24" s="24">
        <f t="shared" si="12"/>
        <v>0</v>
      </c>
      <c r="U24" s="24" t="str">
        <f t="shared" si="13"/>
        <v/>
      </c>
      <c r="V24" s="25" t="str">
        <f t="shared" si="14"/>
        <v/>
      </c>
      <c r="W24" s="26" t="str">
        <f t="shared" si="15"/>
        <v/>
      </c>
      <c r="X24" s="27"/>
      <c r="Y24" s="27"/>
      <c r="Z24" s="3"/>
      <c r="AA24" s="9"/>
      <c r="AB24" s="9"/>
      <c r="AC24" s="9"/>
      <c r="AD24" s="9"/>
      <c r="AE24" s="10" t="b">
        <f t="array" ref="AE24">IF($A24="",FALSE,INDIRECT("'"&amp;$A24&amp;"'!$B$16")="Subject Property")</f>
        <v>0</v>
      </c>
    </row>
    <row r="25" ht="12.75" hidden="1" customHeight="1">
      <c r="A25" s="3"/>
      <c r="B25" s="3"/>
      <c r="C25" s="3" t="str">
        <f t="shared" si="1"/>
        <v/>
      </c>
      <c r="D25" s="3"/>
      <c r="E25" s="17" t="str">
        <f t="shared" si="2"/>
        <v/>
      </c>
      <c r="F25" s="17" t="str">
        <f t="shared" si="3"/>
        <v/>
      </c>
      <c r="G25" s="19" t="str">
        <f t="shared" si="4"/>
        <v/>
      </c>
      <c r="H25" s="19" t="str">
        <f t="shared" si="5"/>
        <v/>
      </c>
      <c r="I25" s="21" t="str">
        <f t="shared" si="6"/>
        <v/>
      </c>
      <c r="J25" s="22" t="str">
        <f t="shared" si="7"/>
        <v/>
      </c>
      <c r="K25" s="22" t="str">
        <f t="shared" si="8"/>
        <v/>
      </c>
      <c r="L25" s="23" t="str">
        <f t="shared" si="16"/>
        <v/>
      </c>
      <c r="M25" s="21" t="str">
        <f t="shared" si="17"/>
        <v/>
      </c>
      <c r="N25" s="19" t="str">
        <f t="shared" si="18"/>
        <v/>
      </c>
      <c r="O25" s="19" t="str">
        <f t="shared" si="19"/>
        <v/>
      </c>
      <c r="P25" s="19" t="str">
        <f t="shared" si="20"/>
        <v/>
      </c>
      <c r="Q25" s="24" t="str">
        <f t="shared" si="9"/>
        <v/>
      </c>
      <c r="R25" s="24">
        <f t="shared" si="10"/>
        <v>0</v>
      </c>
      <c r="S25" s="24" t="str">
        <f t="shared" si="11"/>
        <v/>
      </c>
      <c r="T25" s="24">
        <f t="shared" si="12"/>
        <v>0</v>
      </c>
      <c r="U25" s="24" t="str">
        <f t="shared" si="13"/>
        <v/>
      </c>
      <c r="V25" s="25" t="str">
        <f t="shared" si="14"/>
        <v/>
      </c>
      <c r="W25" s="26" t="str">
        <f t="shared" si="15"/>
        <v/>
      </c>
      <c r="X25" s="27"/>
      <c r="Y25" s="27"/>
      <c r="Z25" s="3"/>
      <c r="AA25" s="9"/>
      <c r="AB25" s="9"/>
      <c r="AC25" s="9"/>
      <c r="AD25" s="9"/>
      <c r="AE25" s="10" t="b">
        <f t="array" ref="AE25">IF($A25="",FALSE,INDIRECT("'"&amp;$A25&amp;"'!$B$16")="Subject Property")</f>
        <v>0</v>
      </c>
    </row>
    <row r="26" ht="12.75" hidden="1" customHeight="1">
      <c r="A26" s="3"/>
      <c r="B26" s="3"/>
      <c r="C26" s="3" t="str">
        <f t="shared" si="1"/>
        <v/>
      </c>
      <c r="D26" s="3"/>
      <c r="E26" s="17" t="str">
        <f t="shared" si="2"/>
        <v/>
      </c>
      <c r="F26" s="17" t="str">
        <f t="shared" si="3"/>
        <v/>
      </c>
      <c r="G26" s="19" t="str">
        <f t="shared" si="4"/>
        <v/>
      </c>
      <c r="H26" s="19" t="str">
        <f t="shared" si="5"/>
        <v/>
      </c>
      <c r="I26" s="21" t="str">
        <f t="shared" si="6"/>
        <v/>
      </c>
      <c r="J26" s="22" t="str">
        <f t="shared" si="7"/>
        <v/>
      </c>
      <c r="K26" s="22" t="str">
        <f t="shared" si="8"/>
        <v/>
      </c>
      <c r="L26" s="23" t="str">
        <f t="shared" si="16"/>
        <v/>
      </c>
      <c r="M26" s="21" t="str">
        <f t="shared" si="17"/>
        <v/>
      </c>
      <c r="N26" s="19" t="str">
        <f t="shared" si="18"/>
        <v/>
      </c>
      <c r="O26" s="19" t="str">
        <f t="shared" si="19"/>
        <v/>
      </c>
      <c r="P26" s="19" t="str">
        <f t="shared" si="20"/>
        <v/>
      </c>
      <c r="Q26" s="24" t="str">
        <f t="shared" si="9"/>
        <v/>
      </c>
      <c r="R26" s="24">
        <f t="shared" si="10"/>
        <v>0</v>
      </c>
      <c r="S26" s="24" t="str">
        <f t="shared" si="11"/>
        <v/>
      </c>
      <c r="T26" s="24">
        <f t="shared" si="12"/>
        <v>0</v>
      </c>
      <c r="U26" s="24" t="str">
        <f t="shared" si="13"/>
        <v/>
      </c>
      <c r="V26" s="25" t="str">
        <f t="shared" si="14"/>
        <v/>
      </c>
      <c r="W26" s="26" t="str">
        <f t="shared" si="15"/>
        <v/>
      </c>
      <c r="X26" s="27"/>
      <c r="Y26" s="27"/>
      <c r="Z26" s="3"/>
      <c r="AA26" s="9"/>
      <c r="AB26" s="9"/>
      <c r="AC26" s="9"/>
      <c r="AD26" s="9"/>
      <c r="AE26" s="10" t="b">
        <f t="array" ref="AE26">IF($A26="",FALSE,INDIRECT("'"&amp;$A26&amp;"'!$B$16")="Subject Property")</f>
        <v>0</v>
      </c>
    </row>
    <row r="27" ht="12.75" hidden="1" customHeight="1">
      <c r="A27" s="3"/>
      <c r="B27" s="3"/>
      <c r="C27" s="3" t="str">
        <f t="shared" si="1"/>
        <v/>
      </c>
      <c r="D27" s="3"/>
      <c r="E27" s="17" t="str">
        <f t="shared" si="2"/>
        <v/>
      </c>
      <c r="F27" s="17" t="str">
        <f t="shared" si="3"/>
        <v/>
      </c>
      <c r="G27" s="19" t="str">
        <f t="shared" si="4"/>
        <v/>
      </c>
      <c r="H27" s="19" t="str">
        <f t="shared" si="5"/>
        <v/>
      </c>
      <c r="I27" s="21" t="str">
        <f t="shared" si="6"/>
        <v/>
      </c>
      <c r="J27" s="22" t="str">
        <f t="shared" si="7"/>
        <v/>
      </c>
      <c r="K27" s="22" t="str">
        <f t="shared" si="8"/>
        <v/>
      </c>
      <c r="L27" s="23" t="str">
        <f t="shared" si="16"/>
        <v/>
      </c>
      <c r="M27" s="21" t="str">
        <f t="shared" si="17"/>
        <v/>
      </c>
      <c r="N27" s="19" t="str">
        <f t="shared" si="18"/>
        <v/>
      </c>
      <c r="O27" s="19" t="str">
        <f t="shared" si="19"/>
        <v/>
      </c>
      <c r="P27" s="19" t="str">
        <f t="shared" si="20"/>
        <v/>
      </c>
      <c r="Q27" s="24" t="str">
        <f t="shared" si="9"/>
        <v/>
      </c>
      <c r="R27" s="24">
        <f t="shared" si="10"/>
        <v>0</v>
      </c>
      <c r="S27" s="24" t="str">
        <f t="shared" si="11"/>
        <v/>
      </c>
      <c r="T27" s="24">
        <f t="shared" si="12"/>
        <v>0</v>
      </c>
      <c r="U27" s="24" t="str">
        <f t="shared" si="13"/>
        <v/>
      </c>
      <c r="V27" s="25" t="str">
        <f t="shared" si="14"/>
        <v/>
      </c>
      <c r="W27" s="26" t="str">
        <f t="shared" si="15"/>
        <v/>
      </c>
      <c r="X27" s="27"/>
      <c r="Y27" s="27"/>
      <c r="Z27" s="3"/>
      <c r="AA27" s="9"/>
      <c r="AB27" s="9"/>
      <c r="AC27" s="9"/>
      <c r="AD27" s="9"/>
      <c r="AE27" s="10" t="b">
        <f t="array" ref="AE27">IF($A27="",FALSE,INDIRECT("'"&amp;$A27&amp;"'!$B$16")="Subject Property")</f>
        <v>0</v>
      </c>
    </row>
    <row r="28" ht="12.75" hidden="1" customHeight="1">
      <c r="A28" s="3"/>
      <c r="B28" s="3"/>
      <c r="C28" s="3" t="str">
        <f t="shared" si="1"/>
        <v/>
      </c>
      <c r="D28" s="3"/>
      <c r="E28" s="17" t="str">
        <f t="shared" si="2"/>
        <v/>
      </c>
      <c r="F28" s="17" t="str">
        <f t="shared" si="3"/>
        <v/>
      </c>
      <c r="G28" s="19" t="str">
        <f t="shared" si="4"/>
        <v/>
      </c>
      <c r="H28" s="19" t="str">
        <f t="shared" si="5"/>
        <v/>
      </c>
      <c r="I28" s="21" t="str">
        <f t="shared" si="6"/>
        <v/>
      </c>
      <c r="J28" s="22" t="str">
        <f t="shared" si="7"/>
        <v/>
      </c>
      <c r="K28" s="22" t="str">
        <f t="shared" si="8"/>
        <v/>
      </c>
      <c r="L28" s="23" t="str">
        <f t="shared" si="16"/>
        <v/>
      </c>
      <c r="M28" s="21" t="str">
        <f t="shared" si="17"/>
        <v/>
      </c>
      <c r="N28" s="19" t="str">
        <f t="shared" si="18"/>
        <v/>
      </c>
      <c r="O28" s="19" t="str">
        <f t="shared" si="19"/>
        <v/>
      </c>
      <c r="P28" s="19" t="str">
        <f t="shared" si="20"/>
        <v/>
      </c>
      <c r="Q28" s="24" t="str">
        <f t="shared" si="9"/>
        <v/>
      </c>
      <c r="R28" s="24">
        <f t="shared" si="10"/>
        <v>0</v>
      </c>
      <c r="S28" s="24" t="str">
        <f t="shared" si="11"/>
        <v/>
      </c>
      <c r="T28" s="24">
        <f t="shared" si="12"/>
        <v>0</v>
      </c>
      <c r="U28" s="24" t="str">
        <f t="shared" si="13"/>
        <v/>
      </c>
      <c r="V28" s="25" t="str">
        <f t="shared" si="14"/>
        <v/>
      </c>
      <c r="W28" s="26" t="str">
        <f t="shared" si="15"/>
        <v/>
      </c>
      <c r="X28" s="27"/>
      <c r="Y28" s="27"/>
      <c r="Z28" s="3"/>
      <c r="AA28" s="9"/>
      <c r="AB28" s="9"/>
      <c r="AC28" s="9"/>
      <c r="AD28" s="9"/>
      <c r="AE28" s="10" t="b">
        <f t="array" ref="AE28">IF($A28="",FALSE,INDIRECT("'"&amp;$A28&amp;"'!$B$16")="Subject Property")</f>
        <v>0</v>
      </c>
    </row>
    <row r="29" ht="12.75" hidden="1" customHeight="1">
      <c r="A29" s="3"/>
      <c r="B29" s="3"/>
      <c r="C29" s="3" t="str">
        <f t="shared" si="1"/>
        <v/>
      </c>
      <c r="D29" s="3"/>
      <c r="E29" s="17" t="str">
        <f t="shared" si="2"/>
        <v/>
      </c>
      <c r="F29" s="17" t="str">
        <f t="shared" si="3"/>
        <v/>
      </c>
      <c r="G29" s="19" t="str">
        <f t="shared" si="4"/>
        <v/>
      </c>
      <c r="H29" s="19" t="str">
        <f t="shared" si="5"/>
        <v/>
      </c>
      <c r="I29" s="21" t="str">
        <f t="shared" si="6"/>
        <v/>
      </c>
      <c r="J29" s="22" t="str">
        <f t="shared" si="7"/>
        <v/>
      </c>
      <c r="K29" s="22" t="str">
        <f t="shared" si="8"/>
        <v/>
      </c>
      <c r="L29" s="23" t="str">
        <f t="shared" si="16"/>
        <v/>
      </c>
      <c r="M29" s="21" t="str">
        <f t="shared" si="17"/>
        <v/>
      </c>
      <c r="N29" s="19" t="str">
        <f t="shared" si="18"/>
        <v/>
      </c>
      <c r="O29" s="19" t="str">
        <f t="shared" si="19"/>
        <v/>
      </c>
      <c r="P29" s="19" t="str">
        <f t="shared" si="20"/>
        <v/>
      </c>
      <c r="Q29" s="24" t="str">
        <f t="shared" si="9"/>
        <v/>
      </c>
      <c r="R29" s="24">
        <f t="shared" si="10"/>
        <v>0</v>
      </c>
      <c r="S29" s="24" t="str">
        <f t="shared" si="11"/>
        <v/>
      </c>
      <c r="T29" s="24">
        <f t="shared" si="12"/>
        <v>0</v>
      </c>
      <c r="U29" s="24" t="str">
        <f t="shared" si="13"/>
        <v/>
      </c>
      <c r="V29" s="25" t="str">
        <f t="shared" si="14"/>
        <v/>
      </c>
      <c r="W29" s="26" t="str">
        <f t="shared" si="15"/>
        <v/>
      </c>
      <c r="X29" s="27"/>
      <c r="Y29" s="27"/>
      <c r="Z29" s="3"/>
      <c r="AA29" s="9"/>
      <c r="AB29" s="9"/>
      <c r="AC29" s="9"/>
      <c r="AD29" s="9"/>
      <c r="AE29" s="10" t="b">
        <f t="array" ref="AE29">IF($A29="",FALSE,INDIRECT("'"&amp;$A29&amp;"'!$B$16")="Subject Property")</f>
        <v>0</v>
      </c>
    </row>
    <row r="30" ht="12.75" hidden="1" customHeight="1">
      <c r="A30" s="3"/>
      <c r="B30" s="3"/>
      <c r="C30" s="3" t="str">
        <f t="shared" si="1"/>
        <v/>
      </c>
      <c r="D30" s="3"/>
      <c r="E30" s="17" t="str">
        <f t="shared" si="2"/>
        <v/>
      </c>
      <c r="F30" s="17" t="str">
        <f t="shared" si="3"/>
        <v/>
      </c>
      <c r="G30" s="19" t="str">
        <f t="shared" si="4"/>
        <v/>
      </c>
      <c r="H30" s="19" t="str">
        <f t="shared" si="5"/>
        <v/>
      </c>
      <c r="I30" s="21" t="str">
        <f t="shared" si="6"/>
        <v/>
      </c>
      <c r="J30" s="22" t="str">
        <f t="shared" si="7"/>
        <v/>
      </c>
      <c r="K30" s="22" t="str">
        <f t="shared" si="8"/>
        <v/>
      </c>
      <c r="L30" s="23" t="str">
        <f t="shared" si="16"/>
        <v/>
      </c>
      <c r="M30" s="21" t="str">
        <f t="shared" si="17"/>
        <v/>
      </c>
      <c r="N30" s="19" t="str">
        <f t="shared" si="18"/>
        <v/>
      </c>
      <c r="O30" s="19" t="str">
        <f t="shared" si="19"/>
        <v/>
      </c>
      <c r="P30" s="19" t="str">
        <f t="shared" si="20"/>
        <v/>
      </c>
      <c r="Q30" s="24" t="str">
        <f t="shared" si="9"/>
        <v/>
      </c>
      <c r="R30" s="24">
        <f t="shared" si="10"/>
        <v>0</v>
      </c>
      <c r="S30" s="24" t="str">
        <f t="shared" si="11"/>
        <v/>
      </c>
      <c r="T30" s="24">
        <f t="shared" si="12"/>
        <v>0</v>
      </c>
      <c r="U30" s="24" t="str">
        <f t="shared" si="13"/>
        <v/>
      </c>
      <c r="V30" s="25" t="str">
        <f t="shared" si="14"/>
        <v/>
      </c>
      <c r="W30" s="26" t="str">
        <f t="shared" si="15"/>
        <v/>
      </c>
      <c r="X30" s="27"/>
      <c r="Y30" s="27"/>
      <c r="Z30" s="3"/>
      <c r="AA30" s="9"/>
      <c r="AB30" s="9"/>
      <c r="AC30" s="9"/>
      <c r="AD30" s="9"/>
      <c r="AE30" s="10" t="b">
        <f t="array" ref="AE30">IF($A30="",FALSE,INDIRECT("'"&amp;$A30&amp;"'!$B$16")="Subject Property")</f>
        <v>0</v>
      </c>
    </row>
    <row r="31" ht="12.75" hidden="1" customHeight="1">
      <c r="A31" s="3"/>
      <c r="B31" s="3"/>
      <c r="C31" s="3" t="str">
        <f t="shared" si="1"/>
        <v/>
      </c>
      <c r="D31" s="3"/>
      <c r="E31" s="17" t="str">
        <f t="shared" si="2"/>
        <v/>
      </c>
      <c r="F31" s="17" t="str">
        <f t="shared" si="3"/>
        <v/>
      </c>
      <c r="G31" s="19" t="str">
        <f t="shared" si="4"/>
        <v/>
      </c>
      <c r="H31" s="19" t="str">
        <f t="shared" si="5"/>
        <v/>
      </c>
      <c r="I31" s="21" t="str">
        <f t="shared" si="6"/>
        <v/>
      </c>
      <c r="J31" s="22" t="str">
        <f t="shared" si="7"/>
        <v/>
      </c>
      <c r="K31" s="22" t="str">
        <f t="shared" si="8"/>
        <v/>
      </c>
      <c r="L31" s="23" t="str">
        <f t="shared" si="16"/>
        <v/>
      </c>
      <c r="M31" s="21" t="str">
        <f t="shared" si="17"/>
        <v/>
      </c>
      <c r="N31" s="19" t="str">
        <f t="shared" si="18"/>
        <v/>
      </c>
      <c r="O31" s="19" t="str">
        <f t="shared" si="19"/>
        <v/>
      </c>
      <c r="P31" s="19" t="str">
        <f t="shared" si="20"/>
        <v/>
      </c>
      <c r="Q31" s="24" t="str">
        <f t="shared" si="9"/>
        <v/>
      </c>
      <c r="R31" s="24">
        <f t="shared" si="10"/>
        <v>0</v>
      </c>
      <c r="S31" s="24" t="str">
        <f t="shared" si="11"/>
        <v/>
      </c>
      <c r="T31" s="24">
        <f t="shared" si="12"/>
        <v>0</v>
      </c>
      <c r="U31" s="24" t="str">
        <f t="shared" si="13"/>
        <v/>
      </c>
      <c r="V31" s="25" t="str">
        <f t="shared" si="14"/>
        <v/>
      </c>
      <c r="W31" s="26" t="str">
        <f t="shared" si="15"/>
        <v/>
      </c>
      <c r="X31" s="27"/>
      <c r="Y31" s="27"/>
      <c r="Z31" s="3"/>
      <c r="AA31" s="9"/>
      <c r="AB31" s="9"/>
      <c r="AC31" s="9"/>
      <c r="AD31" s="9"/>
      <c r="AE31" s="10" t="b">
        <f t="array" ref="AE31">IF($A31="",FALSE,INDIRECT("'"&amp;$A31&amp;"'!$B$16")="Subject Property")</f>
        <v>0</v>
      </c>
    </row>
    <row r="32" ht="12.75" hidden="1" customHeight="1">
      <c r="A32" s="3"/>
      <c r="B32" s="3"/>
      <c r="C32" s="3" t="str">
        <f t="shared" si="1"/>
        <v/>
      </c>
      <c r="D32" s="3"/>
      <c r="E32" s="17" t="str">
        <f t="shared" si="2"/>
        <v/>
      </c>
      <c r="F32" s="17" t="str">
        <f t="shared" si="3"/>
        <v/>
      </c>
      <c r="G32" s="19" t="str">
        <f t="shared" si="4"/>
        <v/>
      </c>
      <c r="H32" s="19" t="str">
        <f t="shared" si="5"/>
        <v/>
      </c>
      <c r="I32" s="21" t="str">
        <f t="shared" si="6"/>
        <v/>
      </c>
      <c r="J32" s="22" t="str">
        <f t="shared" si="7"/>
        <v/>
      </c>
      <c r="K32" s="22" t="str">
        <f t="shared" si="8"/>
        <v/>
      </c>
      <c r="L32" s="23" t="str">
        <f t="shared" si="16"/>
        <v/>
      </c>
      <c r="M32" s="21" t="str">
        <f t="shared" si="17"/>
        <v/>
      </c>
      <c r="N32" s="19" t="str">
        <f t="shared" si="18"/>
        <v/>
      </c>
      <c r="O32" s="19" t="str">
        <f t="shared" si="19"/>
        <v/>
      </c>
      <c r="P32" s="19" t="str">
        <f t="shared" si="20"/>
        <v/>
      </c>
      <c r="Q32" s="24" t="str">
        <f t="shared" si="9"/>
        <v/>
      </c>
      <c r="R32" s="24">
        <f t="shared" si="10"/>
        <v>0</v>
      </c>
      <c r="S32" s="24" t="str">
        <f t="shared" si="11"/>
        <v/>
      </c>
      <c r="T32" s="24">
        <f t="shared" si="12"/>
        <v>0</v>
      </c>
      <c r="U32" s="24" t="str">
        <f t="shared" si="13"/>
        <v/>
      </c>
      <c r="V32" s="25" t="str">
        <f t="shared" si="14"/>
        <v/>
      </c>
      <c r="W32" s="26" t="str">
        <f t="shared" si="15"/>
        <v/>
      </c>
      <c r="X32" s="27"/>
      <c r="Y32" s="27"/>
      <c r="Z32" s="3"/>
      <c r="AA32" s="9"/>
      <c r="AB32" s="9"/>
      <c r="AC32" s="9"/>
      <c r="AD32" s="9"/>
      <c r="AE32" s="10" t="b">
        <f t="array" ref="AE32">IF($A32="",FALSE,INDIRECT("'"&amp;$A32&amp;"'!$B$16")="Subject Property")</f>
        <v>0</v>
      </c>
    </row>
    <row r="33" ht="12.75" hidden="1" customHeight="1">
      <c r="A33" s="3"/>
      <c r="B33" s="3"/>
      <c r="C33" s="3" t="str">
        <f t="shared" si="1"/>
        <v/>
      </c>
      <c r="D33" s="3"/>
      <c r="E33" s="17" t="str">
        <f t="shared" si="2"/>
        <v/>
      </c>
      <c r="F33" s="17" t="str">
        <f t="shared" si="3"/>
        <v/>
      </c>
      <c r="G33" s="19" t="str">
        <f t="shared" si="4"/>
        <v/>
      </c>
      <c r="H33" s="19" t="str">
        <f t="shared" si="5"/>
        <v/>
      </c>
      <c r="I33" s="21" t="str">
        <f t="shared" si="6"/>
        <v/>
      </c>
      <c r="J33" s="22" t="str">
        <f t="shared" si="7"/>
        <v/>
      </c>
      <c r="K33" s="22" t="str">
        <f t="shared" si="8"/>
        <v/>
      </c>
      <c r="L33" s="23" t="str">
        <f t="shared" si="16"/>
        <v/>
      </c>
      <c r="M33" s="21" t="str">
        <f t="shared" si="17"/>
        <v/>
      </c>
      <c r="N33" s="19" t="str">
        <f t="shared" si="18"/>
        <v/>
      </c>
      <c r="O33" s="19" t="str">
        <f t="shared" si="19"/>
        <v/>
      </c>
      <c r="P33" s="19" t="str">
        <f t="shared" si="20"/>
        <v/>
      </c>
      <c r="Q33" s="24" t="str">
        <f t="shared" si="9"/>
        <v/>
      </c>
      <c r="R33" s="24">
        <f t="shared" si="10"/>
        <v>0</v>
      </c>
      <c r="S33" s="24" t="str">
        <f t="shared" si="11"/>
        <v/>
      </c>
      <c r="T33" s="24">
        <f t="shared" si="12"/>
        <v>0</v>
      </c>
      <c r="U33" s="24" t="str">
        <f t="shared" si="13"/>
        <v/>
      </c>
      <c r="V33" s="25" t="str">
        <f t="shared" si="14"/>
        <v/>
      </c>
      <c r="W33" s="26" t="str">
        <f t="shared" si="15"/>
        <v/>
      </c>
      <c r="X33" s="27"/>
      <c r="Y33" s="27"/>
      <c r="Z33" s="3"/>
      <c r="AA33" s="9"/>
      <c r="AB33" s="9"/>
      <c r="AC33" s="9"/>
      <c r="AD33" s="9"/>
      <c r="AE33" s="10" t="b">
        <f t="array" ref="AE33">IF($A33="",FALSE,INDIRECT("'"&amp;$A33&amp;"'!$B$16")="Subject Property")</f>
        <v>0</v>
      </c>
    </row>
    <row r="34" ht="12.75" hidden="1" customHeight="1">
      <c r="A34" s="3"/>
      <c r="B34" s="3"/>
      <c r="C34" s="3" t="str">
        <f t="shared" si="1"/>
        <v/>
      </c>
      <c r="D34" s="3"/>
      <c r="E34" s="17" t="str">
        <f t="shared" si="2"/>
        <v/>
      </c>
      <c r="F34" s="17" t="str">
        <f t="shared" si="3"/>
        <v/>
      </c>
      <c r="G34" s="19" t="str">
        <f t="shared" si="4"/>
        <v/>
      </c>
      <c r="H34" s="19" t="str">
        <f t="shared" si="5"/>
        <v/>
      </c>
      <c r="I34" s="21" t="str">
        <f t="shared" si="6"/>
        <v/>
      </c>
      <c r="J34" s="22" t="str">
        <f t="shared" si="7"/>
        <v/>
      </c>
      <c r="K34" s="22" t="str">
        <f t="shared" si="8"/>
        <v/>
      </c>
      <c r="L34" s="23" t="str">
        <f t="shared" si="16"/>
        <v/>
      </c>
      <c r="M34" s="21" t="str">
        <f t="shared" si="17"/>
        <v/>
      </c>
      <c r="N34" s="19" t="str">
        <f t="shared" si="18"/>
        <v/>
      </c>
      <c r="O34" s="19" t="str">
        <f t="shared" si="19"/>
        <v/>
      </c>
      <c r="P34" s="19" t="str">
        <f t="shared" si="20"/>
        <v/>
      </c>
      <c r="Q34" s="24" t="str">
        <f t="shared" si="9"/>
        <v/>
      </c>
      <c r="R34" s="24">
        <f t="shared" si="10"/>
        <v>0</v>
      </c>
      <c r="S34" s="24" t="str">
        <f t="shared" si="11"/>
        <v/>
      </c>
      <c r="T34" s="24">
        <f t="shared" si="12"/>
        <v>0</v>
      </c>
      <c r="U34" s="24" t="str">
        <f t="shared" si="13"/>
        <v/>
      </c>
      <c r="V34" s="25" t="str">
        <f t="shared" si="14"/>
        <v/>
      </c>
      <c r="W34" s="26" t="str">
        <f t="shared" si="15"/>
        <v/>
      </c>
      <c r="X34" s="27"/>
      <c r="Y34" s="27"/>
      <c r="Z34" s="3"/>
      <c r="AA34" s="9"/>
      <c r="AB34" s="9"/>
      <c r="AC34" s="9"/>
      <c r="AD34" s="9"/>
      <c r="AE34" s="10" t="b">
        <f t="array" ref="AE34">IF($A34="",FALSE,INDIRECT("'"&amp;$A34&amp;"'!$B$16")="Subject Property")</f>
        <v>0</v>
      </c>
    </row>
    <row r="35" ht="12.75" hidden="1" customHeight="1">
      <c r="A35" s="3"/>
      <c r="B35" s="3"/>
      <c r="C35" s="3" t="str">
        <f t="shared" si="1"/>
        <v/>
      </c>
      <c r="D35" s="3"/>
      <c r="E35" s="17" t="str">
        <f t="shared" si="2"/>
        <v/>
      </c>
      <c r="F35" s="17" t="str">
        <f t="shared" si="3"/>
        <v/>
      </c>
      <c r="G35" s="19" t="str">
        <f t="shared" si="4"/>
        <v/>
      </c>
      <c r="H35" s="19" t="str">
        <f t="shared" si="5"/>
        <v/>
      </c>
      <c r="I35" s="21" t="str">
        <f t="shared" si="6"/>
        <v/>
      </c>
      <c r="J35" s="22" t="str">
        <f t="shared" si="7"/>
        <v/>
      </c>
      <c r="K35" s="22" t="str">
        <f t="shared" si="8"/>
        <v/>
      </c>
      <c r="L35" s="23" t="str">
        <f t="shared" si="16"/>
        <v/>
      </c>
      <c r="M35" s="21" t="str">
        <f t="shared" si="17"/>
        <v/>
      </c>
      <c r="N35" s="19" t="str">
        <f t="shared" si="18"/>
        <v/>
      </c>
      <c r="O35" s="19" t="str">
        <f t="shared" si="19"/>
        <v/>
      </c>
      <c r="P35" s="19" t="str">
        <f t="shared" si="20"/>
        <v/>
      </c>
      <c r="Q35" s="24" t="str">
        <f t="shared" si="9"/>
        <v/>
      </c>
      <c r="R35" s="24">
        <f t="shared" si="10"/>
        <v>0</v>
      </c>
      <c r="S35" s="24" t="str">
        <f t="shared" si="11"/>
        <v/>
      </c>
      <c r="T35" s="24">
        <f t="shared" si="12"/>
        <v>0</v>
      </c>
      <c r="U35" s="24" t="str">
        <f t="shared" si="13"/>
        <v/>
      </c>
      <c r="V35" s="25" t="str">
        <f t="shared" si="14"/>
        <v/>
      </c>
      <c r="W35" s="26" t="str">
        <f t="shared" si="15"/>
        <v/>
      </c>
      <c r="X35" s="27"/>
      <c r="Y35" s="27"/>
      <c r="Z35" s="3"/>
      <c r="AA35" s="9"/>
      <c r="AB35" s="9"/>
      <c r="AC35" s="9"/>
      <c r="AD35" s="9"/>
      <c r="AE35" s="10" t="b">
        <f t="array" ref="AE35">IF($A35="",FALSE,INDIRECT("'"&amp;$A35&amp;"'!$B$16")="Subject Property")</f>
        <v>0</v>
      </c>
    </row>
    <row r="36" ht="12.75" hidden="1" customHeight="1">
      <c r="A36" s="3"/>
      <c r="B36" s="3"/>
      <c r="C36" s="3" t="str">
        <f t="shared" si="1"/>
        <v/>
      </c>
      <c r="D36" s="3"/>
      <c r="E36" s="17" t="str">
        <f t="shared" si="2"/>
        <v/>
      </c>
      <c r="F36" s="17" t="str">
        <f t="shared" si="3"/>
        <v/>
      </c>
      <c r="G36" s="19" t="str">
        <f t="shared" si="4"/>
        <v/>
      </c>
      <c r="H36" s="19" t="str">
        <f t="shared" si="5"/>
        <v/>
      </c>
      <c r="I36" s="21" t="str">
        <f t="shared" si="6"/>
        <v/>
      </c>
      <c r="J36" s="22" t="str">
        <f t="shared" si="7"/>
        <v/>
      </c>
      <c r="K36" s="22" t="str">
        <f t="shared" si="8"/>
        <v/>
      </c>
      <c r="L36" s="23" t="str">
        <f t="shared" si="16"/>
        <v/>
      </c>
      <c r="M36" s="21" t="str">
        <f t="shared" si="17"/>
        <v/>
      </c>
      <c r="N36" s="19" t="str">
        <f t="shared" si="18"/>
        <v/>
      </c>
      <c r="O36" s="19" t="str">
        <f t="shared" si="19"/>
        <v/>
      </c>
      <c r="P36" s="19" t="str">
        <f t="shared" si="20"/>
        <v/>
      </c>
      <c r="Q36" s="24" t="str">
        <f t="shared" si="9"/>
        <v/>
      </c>
      <c r="R36" s="24">
        <f t="shared" si="10"/>
        <v>0</v>
      </c>
      <c r="S36" s="24" t="str">
        <f t="shared" si="11"/>
        <v/>
      </c>
      <c r="T36" s="24">
        <f t="shared" si="12"/>
        <v>0</v>
      </c>
      <c r="U36" s="24" t="str">
        <f t="shared" si="13"/>
        <v/>
      </c>
      <c r="V36" s="25" t="str">
        <f t="shared" si="14"/>
        <v/>
      </c>
      <c r="W36" s="26" t="str">
        <f t="shared" si="15"/>
        <v/>
      </c>
      <c r="X36" s="27"/>
      <c r="Y36" s="27"/>
      <c r="Z36" s="3"/>
      <c r="AA36" s="9"/>
      <c r="AB36" s="9"/>
      <c r="AC36" s="9"/>
      <c r="AD36" s="9"/>
      <c r="AE36" s="10" t="b">
        <f t="array" ref="AE36">IF($A36="",FALSE,INDIRECT("'"&amp;$A36&amp;"'!$B$16")="Subject Property")</f>
        <v>0</v>
      </c>
    </row>
    <row r="37" ht="12.75" hidden="1" customHeight="1">
      <c r="A37" s="3"/>
      <c r="B37" s="3"/>
      <c r="C37" s="3" t="str">
        <f t="shared" si="1"/>
        <v/>
      </c>
      <c r="D37" s="3"/>
      <c r="E37" s="17" t="str">
        <f t="shared" si="2"/>
        <v/>
      </c>
      <c r="F37" s="17" t="str">
        <f t="shared" si="3"/>
        <v/>
      </c>
      <c r="G37" s="19" t="str">
        <f t="shared" si="4"/>
        <v/>
      </c>
      <c r="H37" s="19" t="str">
        <f t="shared" si="5"/>
        <v/>
      </c>
      <c r="I37" s="21" t="str">
        <f t="shared" si="6"/>
        <v/>
      </c>
      <c r="J37" s="22" t="str">
        <f t="shared" si="7"/>
        <v/>
      </c>
      <c r="K37" s="22" t="str">
        <f t="shared" si="8"/>
        <v/>
      </c>
      <c r="L37" s="23" t="str">
        <f t="shared" si="16"/>
        <v/>
      </c>
      <c r="M37" s="21" t="str">
        <f t="shared" si="17"/>
        <v/>
      </c>
      <c r="N37" s="19" t="str">
        <f t="shared" si="18"/>
        <v/>
      </c>
      <c r="O37" s="19" t="str">
        <f t="shared" si="19"/>
        <v/>
      </c>
      <c r="P37" s="19" t="str">
        <f t="shared" si="20"/>
        <v/>
      </c>
      <c r="Q37" s="24" t="str">
        <f t="shared" si="9"/>
        <v/>
      </c>
      <c r="R37" s="24">
        <f t="shared" si="10"/>
        <v>0</v>
      </c>
      <c r="S37" s="24" t="str">
        <f t="shared" si="11"/>
        <v/>
      </c>
      <c r="T37" s="24">
        <f t="shared" si="12"/>
        <v>0</v>
      </c>
      <c r="U37" s="24" t="str">
        <f t="shared" si="13"/>
        <v/>
      </c>
      <c r="V37" s="25" t="str">
        <f t="shared" si="14"/>
        <v/>
      </c>
      <c r="W37" s="26" t="str">
        <f t="shared" si="15"/>
        <v/>
      </c>
      <c r="X37" s="27"/>
      <c r="Y37" s="27"/>
      <c r="Z37" s="3"/>
      <c r="AA37" s="9"/>
      <c r="AB37" s="9"/>
      <c r="AC37" s="9"/>
      <c r="AD37" s="9"/>
      <c r="AE37" s="10" t="b">
        <f t="array" ref="AE37">IF($A37="",FALSE,INDIRECT("'"&amp;$A37&amp;"'!$B$16")="Subject Property")</f>
        <v>0</v>
      </c>
    </row>
    <row r="38" ht="12.75" hidden="1" customHeight="1">
      <c r="A38" s="3"/>
      <c r="B38" s="3"/>
      <c r="C38" s="3" t="str">
        <f t="shared" si="1"/>
        <v/>
      </c>
      <c r="D38" s="3"/>
      <c r="E38" s="17" t="str">
        <f t="shared" si="2"/>
        <v/>
      </c>
      <c r="F38" s="17" t="str">
        <f t="shared" si="3"/>
        <v/>
      </c>
      <c r="G38" s="19" t="str">
        <f t="shared" si="4"/>
        <v/>
      </c>
      <c r="H38" s="19" t="str">
        <f t="shared" si="5"/>
        <v/>
      </c>
      <c r="I38" s="21" t="str">
        <f t="shared" si="6"/>
        <v/>
      </c>
      <c r="J38" s="22" t="str">
        <f t="shared" si="7"/>
        <v/>
      </c>
      <c r="K38" s="22" t="str">
        <f t="shared" si="8"/>
        <v/>
      </c>
      <c r="L38" s="23" t="str">
        <f t="shared" si="16"/>
        <v/>
      </c>
      <c r="M38" s="21" t="str">
        <f t="shared" si="17"/>
        <v/>
      </c>
      <c r="N38" s="19" t="str">
        <f t="shared" si="18"/>
        <v/>
      </c>
      <c r="O38" s="19" t="str">
        <f t="shared" si="19"/>
        <v/>
      </c>
      <c r="P38" s="19" t="str">
        <f t="shared" si="20"/>
        <v/>
      </c>
      <c r="Q38" s="24" t="str">
        <f t="shared" si="9"/>
        <v/>
      </c>
      <c r="R38" s="24">
        <f t="shared" si="10"/>
        <v>0</v>
      </c>
      <c r="S38" s="24" t="str">
        <f t="shared" si="11"/>
        <v/>
      </c>
      <c r="T38" s="24">
        <f t="shared" si="12"/>
        <v>0</v>
      </c>
      <c r="U38" s="24" t="str">
        <f t="shared" si="13"/>
        <v/>
      </c>
      <c r="V38" s="25" t="str">
        <f t="shared" si="14"/>
        <v/>
      </c>
      <c r="W38" s="26" t="str">
        <f t="shared" si="15"/>
        <v/>
      </c>
      <c r="X38" s="27"/>
      <c r="Y38" s="27"/>
      <c r="Z38" s="3"/>
      <c r="AA38" s="9"/>
      <c r="AB38" s="9"/>
      <c r="AC38" s="9"/>
      <c r="AD38" s="9"/>
      <c r="AE38" s="10" t="b">
        <f t="array" ref="AE38">IF($A38="",FALSE,INDIRECT("'"&amp;$A38&amp;"'!$B$16")="Subject Property")</f>
        <v>0</v>
      </c>
    </row>
    <row r="39" ht="12.75" hidden="1" customHeight="1">
      <c r="A39" s="3"/>
      <c r="B39" s="3"/>
      <c r="C39" s="3" t="str">
        <f t="shared" si="1"/>
        <v/>
      </c>
      <c r="D39" s="3"/>
      <c r="E39" s="17" t="str">
        <f t="shared" si="2"/>
        <v/>
      </c>
      <c r="F39" s="17" t="str">
        <f t="shared" si="3"/>
        <v/>
      </c>
      <c r="G39" s="19" t="str">
        <f t="shared" si="4"/>
        <v/>
      </c>
      <c r="H39" s="19" t="str">
        <f t="shared" si="5"/>
        <v/>
      </c>
      <c r="I39" s="21" t="str">
        <f t="shared" si="6"/>
        <v/>
      </c>
      <c r="J39" s="22" t="str">
        <f t="shared" si="7"/>
        <v/>
      </c>
      <c r="K39" s="22" t="str">
        <f t="shared" si="8"/>
        <v/>
      </c>
      <c r="L39" s="23" t="str">
        <f t="shared" si="16"/>
        <v/>
      </c>
      <c r="M39" s="21" t="str">
        <f t="shared" si="17"/>
        <v/>
      </c>
      <c r="N39" s="19" t="str">
        <f t="shared" si="18"/>
        <v/>
      </c>
      <c r="O39" s="19" t="str">
        <f t="shared" si="19"/>
        <v/>
      </c>
      <c r="P39" s="19" t="str">
        <f t="shared" si="20"/>
        <v/>
      </c>
      <c r="Q39" s="24" t="str">
        <f t="shared" si="9"/>
        <v/>
      </c>
      <c r="R39" s="24">
        <f t="shared" si="10"/>
        <v>0</v>
      </c>
      <c r="S39" s="24" t="str">
        <f t="shared" si="11"/>
        <v/>
      </c>
      <c r="T39" s="24">
        <f t="shared" si="12"/>
        <v>0</v>
      </c>
      <c r="U39" s="24" t="str">
        <f t="shared" si="13"/>
        <v/>
      </c>
      <c r="V39" s="25" t="str">
        <f t="shared" si="14"/>
        <v/>
      </c>
      <c r="W39" s="26" t="str">
        <f t="shared" si="15"/>
        <v/>
      </c>
      <c r="X39" s="27"/>
      <c r="Y39" s="27"/>
      <c r="Z39" s="3"/>
      <c r="AA39" s="9"/>
      <c r="AB39" s="9"/>
      <c r="AC39" s="9"/>
      <c r="AD39" s="9"/>
      <c r="AE39" s="10" t="b">
        <f t="array" ref="AE39">IF($A39="",FALSE,INDIRECT("'"&amp;$A39&amp;"'!$B$16")="Subject Property")</f>
        <v>0</v>
      </c>
    </row>
    <row r="40" ht="12.75" hidden="1" customHeight="1">
      <c r="A40" s="3"/>
      <c r="B40" s="3"/>
      <c r="C40" s="3" t="str">
        <f t="shared" si="1"/>
        <v/>
      </c>
      <c r="D40" s="3"/>
      <c r="E40" s="17" t="str">
        <f t="shared" si="2"/>
        <v/>
      </c>
      <c r="F40" s="17" t="str">
        <f t="shared" si="3"/>
        <v/>
      </c>
      <c r="G40" s="19" t="str">
        <f t="shared" si="4"/>
        <v/>
      </c>
      <c r="H40" s="19" t="str">
        <f t="shared" si="5"/>
        <v/>
      </c>
      <c r="I40" s="21" t="str">
        <f t="shared" si="6"/>
        <v/>
      </c>
      <c r="J40" s="22" t="str">
        <f t="shared" si="7"/>
        <v/>
      </c>
      <c r="K40" s="22" t="str">
        <f t="shared" si="8"/>
        <v/>
      </c>
      <c r="L40" s="23" t="str">
        <f t="shared" si="16"/>
        <v/>
      </c>
      <c r="M40" s="21" t="str">
        <f t="shared" si="17"/>
        <v/>
      </c>
      <c r="N40" s="19" t="str">
        <f t="shared" si="18"/>
        <v/>
      </c>
      <c r="O40" s="19" t="str">
        <f t="shared" si="19"/>
        <v/>
      </c>
      <c r="P40" s="19" t="str">
        <f t="shared" si="20"/>
        <v/>
      </c>
      <c r="Q40" s="24" t="str">
        <f t="shared" si="9"/>
        <v/>
      </c>
      <c r="R40" s="24">
        <f t="shared" si="10"/>
        <v>0</v>
      </c>
      <c r="S40" s="24" t="str">
        <f t="shared" si="11"/>
        <v/>
      </c>
      <c r="T40" s="24">
        <f t="shared" si="12"/>
        <v>0</v>
      </c>
      <c r="U40" s="24" t="str">
        <f t="shared" si="13"/>
        <v/>
      </c>
      <c r="V40" s="25" t="str">
        <f t="shared" si="14"/>
        <v/>
      </c>
      <c r="W40" s="26" t="str">
        <f t="shared" si="15"/>
        <v/>
      </c>
      <c r="X40" s="27"/>
      <c r="Y40" s="27"/>
      <c r="Z40" s="3"/>
      <c r="AA40" s="9"/>
      <c r="AB40" s="9"/>
      <c r="AC40" s="9"/>
      <c r="AD40" s="9"/>
      <c r="AE40" s="10" t="b">
        <f t="array" ref="AE40">IF($A40="",FALSE,INDIRECT("'"&amp;$A40&amp;"'!$B$16")="Subject Property")</f>
        <v>0</v>
      </c>
    </row>
    <row r="41" ht="12.75" hidden="1" customHeight="1">
      <c r="A41" s="3"/>
      <c r="B41" s="3"/>
      <c r="C41" s="3" t="str">
        <f t="shared" si="1"/>
        <v/>
      </c>
      <c r="D41" s="3"/>
      <c r="E41" s="17" t="str">
        <f t="shared" si="2"/>
        <v/>
      </c>
      <c r="F41" s="17" t="str">
        <f t="shared" si="3"/>
        <v/>
      </c>
      <c r="G41" s="19" t="str">
        <f t="shared" si="4"/>
        <v/>
      </c>
      <c r="H41" s="19" t="str">
        <f t="shared" si="5"/>
        <v/>
      </c>
      <c r="I41" s="21" t="str">
        <f t="shared" si="6"/>
        <v/>
      </c>
      <c r="J41" s="22" t="str">
        <f t="shared" si="7"/>
        <v/>
      </c>
      <c r="K41" s="22" t="str">
        <f t="shared" si="8"/>
        <v/>
      </c>
      <c r="L41" s="23" t="str">
        <f t="shared" si="16"/>
        <v/>
      </c>
      <c r="M41" s="21" t="str">
        <f t="shared" si="17"/>
        <v/>
      </c>
      <c r="N41" s="19" t="str">
        <f t="shared" si="18"/>
        <v/>
      </c>
      <c r="O41" s="19" t="str">
        <f t="shared" si="19"/>
        <v/>
      </c>
      <c r="P41" s="19" t="str">
        <f t="shared" si="20"/>
        <v/>
      </c>
      <c r="Q41" s="24" t="str">
        <f t="shared" si="9"/>
        <v/>
      </c>
      <c r="R41" s="24">
        <f t="shared" si="10"/>
        <v>0</v>
      </c>
      <c r="S41" s="24" t="str">
        <f t="shared" si="11"/>
        <v/>
      </c>
      <c r="T41" s="24">
        <f t="shared" si="12"/>
        <v>0</v>
      </c>
      <c r="U41" s="24" t="str">
        <f t="shared" si="13"/>
        <v/>
      </c>
      <c r="V41" s="25" t="str">
        <f t="shared" si="14"/>
        <v/>
      </c>
      <c r="W41" s="26" t="str">
        <f t="shared" si="15"/>
        <v/>
      </c>
      <c r="X41" s="27"/>
      <c r="Y41" s="27"/>
      <c r="Z41" s="3"/>
      <c r="AA41" s="9"/>
      <c r="AB41" s="9"/>
      <c r="AC41" s="9"/>
      <c r="AD41" s="9"/>
      <c r="AE41" s="10" t="b">
        <f t="array" ref="AE41">IF($A41="",FALSE,INDIRECT("'"&amp;$A41&amp;"'!$B$16")="Subject Property")</f>
        <v>0</v>
      </c>
    </row>
    <row r="42" ht="12.75" hidden="1" customHeight="1">
      <c r="A42" s="3"/>
      <c r="B42" s="3"/>
      <c r="C42" s="3" t="str">
        <f t="shared" si="1"/>
        <v/>
      </c>
      <c r="D42" s="3"/>
      <c r="E42" s="17" t="str">
        <f t="shared" si="2"/>
        <v/>
      </c>
      <c r="F42" s="17" t="str">
        <f t="shared" si="3"/>
        <v/>
      </c>
      <c r="G42" s="19" t="str">
        <f t="shared" si="4"/>
        <v/>
      </c>
      <c r="H42" s="19" t="str">
        <f t="shared" si="5"/>
        <v/>
      </c>
      <c r="I42" s="21" t="str">
        <f t="shared" si="6"/>
        <v/>
      </c>
      <c r="J42" s="22" t="str">
        <f t="shared" si="7"/>
        <v/>
      </c>
      <c r="K42" s="22" t="str">
        <f t="shared" si="8"/>
        <v/>
      </c>
      <c r="L42" s="23" t="str">
        <f t="shared" si="16"/>
        <v/>
      </c>
      <c r="M42" s="21" t="str">
        <f t="shared" si="17"/>
        <v/>
      </c>
      <c r="N42" s="19" t="str">
        <f t="shared" si="18"/>
        <v/>
      </c>
      <c r="O42" s="19" t="str">
        <f t="shared" si="19"/>
        <v/>
      </c>
      <c r="P42" s="19" t="str">
        <f t="shared" si="20"/>
        <v/>
      </c>
      <c r="Q42" s="24" t="str">
        <f t="shared" si="9"/>
        <v/>
      </c>
      <c r="R42" s="24">
        <f t="shared" si="10"/>
        <v>0</v>
      </c>
      <c r="S42" s="24" t="str">
        <f t="shared" si="11"/>
        <v/>
      </c>
      <c r="T42" s="24">
        <f t="shared" si="12"/>
        <v>0</v>
      </c>
      <c r="U42" s="24" t="str">
        <f t="shared" si="13"/>
        <v/>
      </c>
      <c r="V42" s="25" t="str">
        <f t="shared" si="14"/>
        <v/>
      </c>
      <c r="W42" s="26" t="str">
        <f t="shared" si="15"/>
        <v/>
      </c>
      <c r="X42" s="27"/>
      <c r="Y42" s="27"/>
      <c r="Z42" s="3"/>
      <c r="AA42" s="9"/>
      <c r="AB42" s="9"/>
      <c r="AC42" s="9"/>
      <c r="AD42" s="9"/>
      <c r="AE42" s="10" t="b">
        <f t="array" ref="AE42">IF($A42="",FALSE,INDIRECT("'"&amp;$A42&amp;"'!$B$16")="Subject Property")</f>
        <v>0</v>
      </c>
    </row>
    <row r="43" ht="12.75" hidden="1" customHeight="1">
      <c r="A43" s="3"/>
      <c r="B43" s="3"/>
      <c r="C43" s="3" t="str">
        <f t="shared" si="1"/>
        <v/>
      </c>
      <c r="D43" s="3"/>
      <c r="E43" s="17" t="str">
        <f t="shared" si="2"/>
        <v/>
      </c>
      <c r="F43" s="17" t="str">
        <f t="shared" si="3"/>
        <v/>
      </c>
      <c r="G43" s="19" t="str">
        <f t="shared" si="4"/>
        <v/>
      </c>
      <c r="H43" s="19" t="str">
        <f t="shared" si="5"/>
        <v/>
      </c>
      <c r="I43" s="21" t="str">
        <f t="shared" si="6"/>
        <v/>
      </c>
      <c r="J43" s="22" t="str">
        <f t="shared" si="7"/>
        <v/>
      </c>
      <c r="K43" s="22" t="str">
        <f t="shared" si="8"/>
        <v/>
      </c>
      <c r="L43" s="23" t="str">
        <f t="shared" si="16"/>
        <v/>
      </c>
      <c r="M43" s="21" t="str">
        <f t="shared" si="17"/>
        <v/>
      </c>
      <c r="N43" s="19" t="str">
        <f t="shared" si="18"/>
        <v/>
      </c>
      <c r="O43" s="19" t="str">
        <f t="shared" si="19"/>
        <v/>
      </c>
      <c r="P43" s="19" t="str">
        <f t="shared" si="20"/>
        <v/>
      </c>
      <c r="Q43" s="24" t="str">
        <f t="shared" si="9"/>
        <v/>
      </c>
      <c r="R43" s="24">
        <f t="shared" si="10"/>
        <v>0</v>
      </c>
      <c r="S43" s="24" t="str">
        <f t="shared" si="11"/>
        <v/>
      </c>
      <c r="T43" s="24">
        <f t="shared" si="12"/>
        <v>0</v>
      </c>
      <c r="U43" s="24" t="str">
        <f t="shared" si="13"/>
        <v/>
      </c>
      <c r="V43" s="25" t="str">
        <f t="shared" si="14"/>
        <v/>
      </c>
      <c r="W43" s="26" t="str">
        <f t="shared" si="15"/>
        <v/>
      </c>
      <c r="X43" s="27"/>
      <c r="Y43" s="27"/>
      <c r="Z43" s="3"/>
      <c r="AA43" s="9"/>
      <c r="AB43" s="9"/>
      <c r="AC43" s="9"/>
      <c r="AD43" s="9"/>
      <c r="AE43" s="10" t="b">
        <f t="array" ref="AE43">IF($A43="",FALSE,INDIRECT("'"&amp;$A43&amp;"'!$B$16")="Subject Property")</f>
        <v>0</v>
      </c>
    </row>
    <row r="44" ht="12.75" hidden="1" customHeight="1">
      <c r="A44" s="3"/>
      <c r="B44" s="3"/>
      <c r="C44" s="3" t="str">
        <f t="shared" si="1"/>
        <v/>
      </c>
      <c r="D44" s="3"/>
      <c r="E44" s="17" t="str">
        <f t="shared" si="2"/>
        <v/>
      </c>
      <c r="F44" s="17" t="str">
        <f t="shared" si="3"/>
        <v/>
      </c>
      <c r="G44" s="19" t="str">
        <f t="shared" si="4"/>
        <v/>
      </c>
      <c r="H44" s="19" t="str">
        <f t="shared" si="5"/>
        <v/>
      </c>
      <c r="I44" s="21" t="str">
        <f t="shared" si="6"/>
        <v/>
      </c>
      <c r="J44" s="22" t="str">
        <f t="shared" si="7"/>
        <v/>
      </c>
      <c r="K44" s="22" t="str">
        <f t="shared" si="8"/>
        <v/>
      </c>
      <c r="L44" s="23" t="str">
        <f t="shared" si="16"/>
        <v/>
      </c>
      <c r="M44" s="21" t="str">
        <f t="shared" si="17"/>
        <v/>
      </c>
      <c r="N44" s="19" t="str">
        <f t="shared" si="18"/>
        <v/>
      </c>
      <c r="O44" s="19" t="str">
        <f t="shared" si="19"/>
        <v/>
      </c>
      <c r="P44" s="19" t="str">
        <f t="shared" si="20"/>
        <v/>
      </c>
      <c r="Q44" s="24" t="str">
        <f t="shared" si="9"/>
        <v/>
      </c>
      <c r="R44" s="24">
        <f t="shared" si="10"/>
        <v>0</v>
      </c>
      <c r="S44" s="24" t="str">
        <f t="shared" si="11"/>
        <v/>
      </c>
      <c r="T44" s="24">
        <f t="shared" si="12"/>
        <v>0</v>
      </c>
      <c r="U44" s="24" t="str">
        <f t="shared" si="13"/>
        <v/>
      </c>
      <c r="V44" s="25" t="str">
        <f t="shared" si="14"/>
        <v/>
      </c>
      <c r="W44" s="26" t="str">
        <f t="shared" si="15"/>
        <v/>
      </c>
      <c r="X44" s="27"/>
      <c r="Y44" s="27"/>
      <c r="Z44" s="3"/>
      <c r="AA44" s="9"/>
      <c r="AB44" s="9"/>
      <c r="AC44" s="9"/>
      <c r="AD44" s="9"/>
      <c r="AE44" s="10" t="b">
        <f t="array" ref="AE44">IF($A44="",FALSE,INDIRECT("'"&amp;$A44&amp;"'!$B$16")="Subject Property")</f>
        <v>0</v>
      </c>
    </row>
    <row r="45" ht="12.75" hidden="1" customHeight="1">
      <c r="A45" s="3"/>
      <c r="B45" s="3"/>
      <c r="C45" s="3" t="str">
        <f t="shared" si="1"/>
        <v/>
      </c>
      <c r="D45" s="3"/>
      <c r="E45" s="17" t="str">
        <f t="shared" si="2"/>
        <v/>
      </c>
      <c r="F45" s="17" t="str">
        <f t="shared" si="3"/>
        <v/>
      </c>
      <c r="G45" s="19" t="str">
        <f t="shared" si="4"/>
        <v/>
      </c>
      <c r="H45" s="19" t="str">
        <f t="shared" si="5"/>
        <v/>
      </c>
      <c r="I45" s="21" t="str">
        <f t="shared" si="6"/>
        <v/>
      </c>
      <c r="J45" s="22" t="str">
        <f t="shared" si="7"/>
        <v/>
      </c>
      <c r="K45" s="22" t="str">
        <f t="shared" si="8"/>
        <v/>
      </c>
      <c r="L45" s="23" t="str">
        <f t="shared" si="16"/>
        <v/>
      </c>
      <c r="M45" s="21" t="str">
        <f t="shared" si="17"/>
        <v/>
      </c>
      <c r="N45" s="19" t="str">
        <f t="shared" si="18"/>
        <v/>
      </c>
      <c r="O45" s="19" t="str">
        <f t="shared" si="19"/>
        <v/>
      </c>
      <c r="P45" s="19" t="str">
        <f t="shared" si="20"/>
        <v/>
      </c>
      <c r="Q45" s="24" t="str">
        <f t="shared" si="9"/>
        <v/>
      </c>
      <c r="R45" s="24">
        <f t="shared" si="10"/>
        <v>0</v>
      </c>
      <c r="S45" s="24" t="str">
        <f t="shared" si="11"/>
        <v/>
      </c>
      <c r="T45" s="24">
        <f t="shared" si="12"/>
        <v>0</v>
      </c>
      <c r="U45" s="24" t="str">
        <f t="shared" si="13"/>
        <v/>
      </c>
      <c r="V45" s="25" t="str">
        <f t="shared" si="14"/>
        <v/>
      </c>
      <c r="W45" s="26" t="str">
        <f t="shared" si="15"/>
        <v/>
      </c>
      <c r="X45" s="27"/>
      <c r="Y45" s="27"/>
      <c r="Z45" s="3"/>
      <c r="AA45" s="9"/>
      <c r="AB45" s="9"/>
      <c r="AC45" s="9"/>
      <c r="AD45" s="9"/>
      <c r="AE45" s="10" t="b">
        <f t="array" ref="AE45">IF($A45="",FALSE,INDIRECT("'"&amp;$A45&amp;"'!$B$16")="Subject Property")</f>
        <v>0</v>
      </c>
    </row>
    <row r="46" ht="12.75" hidden="1" customHeight="1">
      <c r="A46" s="3"/>
      <c r="B46" s="3"/>
      <c r="C46" s="3" t="str">
        <f t="shared" si="1"/>
        <v/>
      </c>
      <c r="D46" s="3"/>
      <c r="E46" s="17" t="str">
        <f t="shared" si="2"/>
        <v/>
      </c>
      <c r="F46" s="17" t="str">
        <f t="shared" si="3"/>
        <v/>
      </c>
      <c r="G46" s="19" t="str">
        <f t="shared" si="4"/>
        <v/>
      </c>
      <c r="H46" s="19" t="str">
        <f t="shared" si="5"/>
        <v/>
      </c>
      <c r="I46" s="21" t="str">
        <f t="shared" si="6"/>
        <v/>
      </c>
      <c r="J46" s="22" t="str">
        <f t="shared" si="7"/>
        <v/>
      </c>
      <c r="K46" s="22" t="str">
        <f t="shared" si="8"/>
        <v/>
      </c>
      <c r="L46" s="23" t="str">
        <f t="shared" si="16"/>
        <v/>
      </c>
      <c r="M46" s="21" t="str">
        <f t="shared" si="17"/>
        <v/>
      </c>
      <c r="N46" s="19" t="str">
        <f t="shared" si="18"/>
        <v/>
      </c>
      <c r="O46" s="19" t="str">
        <f t="shared" si="19"/>
        <v/>
      </c>
      <c r="P46" s="19" t="str">
        <f t="shared" si="20"/>
        <v/>
      </c>
      <c r="Q46" s="24" t="str">
        <f t="shared" si="9"/>
        <v/>
      </c>
      <c r="R46" s="24">
        <f t="shared" si="10"/>
        <v>0</v>
      </c>
      <c r="S46" s="24" t="str">
        <f t="shared" si="11"/>
        <v/>
      </c>
      <c r="T46" s="24">
        <f t="shared" si="12"/>
        <v>0</v>
      </c>
      <c r="U46" s="24" t="str">
        <f t="shared" si="13"/>
        <v/>
      </c>
      <c r="V46" s="25" t="str">
        <f t="shared" si="14"/>
        <v/>
      </c>
      <c r="W46" s="26" t="str">
        <f t="shared" si="15"/>
        <v/>
      </c>
      <c r="X46" s="27"/>
      <c r="Y46" s="27"/>
      <c r="Z46" s="3"/>
      <c r="AA46" s="9"/>
      <c r="AB46" s="9"/>
      <c r="AC46" s="9"/>
      <c r="AD46" s="9"/>
      <c r="AE46" s="10" t="b">
        <f t="array" ref="AE46">IF($A46="",FALSE,INDIRECT("'"&amp;$A46&amp;"'!$B$16")="Subject Property")</f>
        <v>0</v>
      </c>
    </row>
    <row r="47" ht="12.75" hidden="1" customHeight="1">
      <c r="A47" s="3"/>
      <c r="B47" s="3"/>
      <c r="C47" s="3" t="str">
        <f t="shared" si="1"/>
        <v/>
      </c>
      <c r="D47" s="3"/>
      <c r="E47" s="17" t="str">
        <f t="shared" si="2"/>
        <v/>
      </c>
      <c r="F47" s="17" t="str">
        <f t="shared" si="3"/>
        <v/>
      </c>
      <c r="G47" s="19" t="str">
        <f t="shared" si="4"/>
        <v/>
      </c>
      <c r="H47" s="19" t="str">
        <f t="shared" si="5"/>
        <v/>
      </c>
      <c r="I47" s="21" t="str">
        <f t="shared" si="6"/>
        <v/>
      </c>
      <c r="J47" s="22" t="str">
        <f t="shared" si="7"/>
        <v/>
      </c>
      <c r="K47" s="22" t="str">
        <f t="shared" si="8"/>
        <v/>
      </c>
      <c r="L47" s="23" t="str">
        <f t="shared" si="16"/>
        <v/>
      </c>
      <c r="M47" s="21" t="str">
        <f t="shared" si="17"/>
        <v/>
      </c>
      <c r="N47" s="19" t="str">
        <f t="shared" si="18"/>
        <v/>
      </c>
      <c r="O47" s="19" t="str">
        <f t="shared" si="19"/>
        <v/>
      </c>
      <c r="P47" s="19" t="str">
        <f t="shared" si="20"/>
        <v/>
      </c>
      <c r="Q47" s="24" t="str">
        <f t="shared" si="9"/>
        <v/>
      </c>
      <c r="R47" s="24">
        <f t="shared" si="10"/>
        <v>0</v>
      </c>
      <c r="S47" s="24" t="str">
        <f t="shared" si="11"/>
        <v/>
      </c>
      <c r="T47" s="24">
        <f t="shared" si="12"/>
        <v>0</v>
      </c>
      <c r="U47" s="24" t="str">
        <f t="shared" si="13"/>
        <v/>
      </c>
      <c r="V47" s="25" t="str">
        <f t="shared" si="14"/>
        <v/>
      </c>
      <c r="W47" s="26" t="str">
        <f t="shared" si="15"/>
        <v/>
      </c>
      <c r="X47" s="27"/>
      <c r="Y47" s="27"/>
      <c r="Z47" s="3"/>
      <c r="AA47" s="9"/>
      <c r="AB47" s="9"/>
      <c r="AC47" s="9"/>
      <c r="AD47" s="9"/>
      <c r="AE47" s="10" t="b">
        <f t="array" ref="AE47">IF($A47="",FALSE,INDIRECT("'"&amp;$A47&amp;"'!$B$16")="Subject Property")</f>
        <v>0</v>
      </c>
    </row>
    <row r="48" ht="12.75" hidden="1" customHeight="1">
      <c r="A48" s="3"/>
      <c r="B48" s="3"/>
      <c r="C48" s="3" t="str">
        <f t="shared" si="1"/>
        <v/>
      </c>
      <c r="D48" s="17"/>
      <c r="E48" s="17" t="str">
        <f t="shared" si="2"/>
        <v/>
      </c>
      <c r="F48" s="17" t="str">
        <f t="shared" si="3"/>
        <v/>
      </c>
      <c r="G48" s="19" t="str">
        <f t="shared" si="4"/>
        <v/>
      </c>
      <c r="H48" s="19" t="str">
        <f t="shared" si="5"/>
        <v/>
      </c>
      <c r="I48" s="21" t="str">
        <f t="shared" si="6"/>
        <v/>
      </c>
      <c r="J48" s="22" t="str">
        <f t="shared" si="7"/>
        <v/>
      </c>
      <c r="K48" s="22" t="str">
        <f t="shared" si="8"/>
        <v/>
      </c>
      <c r="L48" s="23" t="str">
        <f t="shared" si="16"/>
        <v/>
      </c>
      <c r="M48" s="21" t="str">
        <f t="shared" si="17"/>
        <v/>
      </c>
      <c r="N48" s="19" t="str">
        <f t="shared" si="18"/>
        <v/>
      </c>
      <c r="O48" s="19" t="str">
        <f t="shared" si="19"/>
        <v/>
      </c>
      <c r="P48" s="19" t="str">
        <f t="shared" si="20"/>
        <v/>
      </c>
      <c r="Q48" s="24" t="str">
        <f t="shared" si="9"/>
        <v/>
      </c>
      <c r="R48" s="24">
        <f t="shared" si="10"/>
        <v>0</v>
      </c>
      <c r="S48" s="24" t="str">
        <f t="shared" si="11"/>
        <v/>
      </c>
      <c r="T48" s="24">
        <f t="shared" si="12"/>
        <v>0</v>
      </c>
      <c r="U48" s="24" t="str">
        <f t="shared" si="13"/>
        <v/>
      </c>
      <c r="V48" s="25" t="str">
        <f t="shared" si="14"/>
        <v/>
      </c>
      <c r="W48" s="26" t="str">
        <f t="shared" si="15"/>
        <v/>
      </c>
      <c r="X48" s="27"/>
      <c r="Y48" s="27"/>
      <c r="Z48" s="3"/>
      <c r="AA48" s="9"/>
      <c r="AB48" s="9"/>
      <c r="AC48" s="9"/>
      <c r="AD48" s="9"/>
      <c r="AE48" s="10" t="b">
        <f t="array" ref="AE48">IF($A48="",FALSE,INDIRECT("'"&amp;$A48&amp;"'!$B$16")="Subject Property")</f>
        <v>0</v>
      </c>
    </row>
    <row r="49" ht="25.5" hidden="1" customHeight="1">
      <c r="A49" s="3"/>
      <c r="B49" s="3"/>
      <c r="C49" s="3" t="str">
        <f t="shared" si="1"/>
        <v/>
      </c>
      <c r="D49" s="17"/>
      <c r="E49" s="17" t="str">
        <f t="shared" si="2"/>
        <v/>
      </c>
      <c r="F49" s="17" t="str">
        <f t="shared" si="3"/>
        <v/>
      </c>
      <c r="G49" s="19" t="str">
        <f t="shared" si="4"/>
        <v/>
      </c>
      <c r="H49" s="19" t="str">
        <f t="shared" si="5"/>
        <v/>
      </c>
      <c r="I49" s="21" t="str">
        <f t="shared" si="6"/>
        <v/>
      </c>
      <c r="J49" s="22" t="str">
        <f t="shared" si="7"/>
        <v/>
      </c>
      <c r="K49" s="22" t="str">
        <f t="shared" si="8"/>
        <v/>
      </c>
      <c r="L49" s="23" t="str">
        <f t="shared" si="16"/>
        <v/>
      </c>
      <c r="M49" s="21" t="str">
        <f t="shared" si="17"/>
        <v/>
      </c>
      <c r="N49" s="19" t="str">
        <f t="shared" si="18"/>
        <v/>
      </c>
      <c r="O49" s="19" t="str">
        <f t="shared" si="19"/>
        <v/>
      </c>
      <c r="P49" s="19" t="str">
        <f t="shared" si="20"/>
        <v/>
      </c>
      <c r="Q49" s="24" t="str">
        <f t="shared" si="9"/>
        <v/>
      </c>
      <c r="R49" s="24">
        <f t="shared" si="10"/>
        <v>0</v>
      </c>
      <c r="S49" s="24" t="str">
        <f t="shared" si="11"/>
        <v/>
      </c>
      <c r="T49" s="24">
        <f t="shared" si="12"/>
        <v>0</v>
      </c>
      <c r="U49" s="24" t="str">
        <f t="shared" si="13"/>
        <v/>
      </c>
      <c r="V49" s="25" t="str">
        <f t="shared" si="14"/>
        <v/>
      </c>
      <c r="W49" s="26" t="str">
        <f t="shared" si="15"/>
        <v/>
      </c>
      <c r="X49" s="27"/>
      <c r="Y49" s="27"/>
      <c r="Z49" s="3"/>
      <c r="AA49" s="9"/>
      <c r="AB49" s="9"/>
      <c r="AC49" s="9"/>
      <c r="AD49" s="9"/>
      <c r="AE49" s="10" t="b">
        <f t="array" ref="AE49">IF($A49="",FALSE,INDIRECT("'"&amp;$A49&amp;"'!$B$16")="Subject Property")</f>
        <v>0</v>
      </c>
    </row>
    <row r="50" ht="14.25" hidden="1" customHeight="1">
      <c r="A50" s="3"/>
      <c r="B50" s="3"/>
      <c r="C50" s="3" t="str">
        <f t="shared" si="1"/>
        <v/>
      </c>
      <c r="D50" s="17"/>
      <c r="E50" s="17" t="str">
        <f t="shared" si="2"/>
        <v/>
      </c>
      <c r="F50" s="17" t="str">
        <f t="shared" si="3"/>
        <v/>
      </c>
      <c r="G50" s="19" t="str">
        <f t="shared" si="4"/>
        <v/>
      </c>
      <c r="H50" s="19" t="str">
        <f t="shared" si="5"/>
        <v/>
      </c>
      <c r="I50" s="21" t="str">
        <f t="shared" si="6"/>
        <v/>
      </c>
      <c r="J50" s="22" t="str">
        <f t="shared" si="7"/>
        <v/>
      </c>
      <c r="K50" s="22" t="str">
        <f t="shared" si="8"/>
        <v/>
      </c>
      <c r="L50" s="23" t="str">
        <f t="shared" si="16"/>
        <v/>
      </c>
      <c r="M50" s="21" t="str">
        <f t="shared" si="17"/>
        <v/>
      </c>
      <c r="N50" s="19" t="str">
        <f t="shared" si="18"/>
        <v/>
      </c>
      <c r="O50" s="19" t="str">
        <f t="shared" si="19"/>
        <v/>
      </c>
      <c r="P50" s="19" t="str">
        <f t="shared" si="20"/>
        <v/>
      </c>
      <c r="Q50" s="24" t="str">
        <f t="shared" si="9"/>
        <v/>
      </c>
      <c r="R50" s="24">
        <f t="shared" si="10"/>
        <v>0</v>
      </c>
      <c r="S50" s="24" t="str">
        <f t="shared" si="11"/>
        <v/>
      </c>
      <c r="T50" s="24">
        <f t="shared" si="12"/>
        <v>0</v>
      </c>
      <c r="U50" s="24" t="str">
        <f t="shared" si="13"/>
        <v/>
      </c>
      <c r="V50" s="25" t="str">
        <f t="shared" si="14"/>
        <v/>
      </c>
      <c r="W50" s="26" t="str">
        <f t="shared" si="15"/>
        <v/>
      </c>
      <c r="X50" s="27"/>
      <c r="Y50" s="27"/>
      <c r="Z50" s="3"/>
      <c r="AA50" s="9"/>
      <c r="AB50" s="9"/>
      <c r="AC50" s="9"/>
      <c r="AD50" s="9"/>
      <c r="AE50" s="10" t="b">
        <f t="array" ref="AE50">IF($A50="",FALSE,INDIRECT("'"&amp;$A50&amp;"'!$B$16")="Subject Property")</f>
        <v>0</v>
      </c>
    </row>
    <row r="51" ht="12.0" hidden="1" customHeight="1">
      <c r="A51" s="3"/>
      <c r="B51" s="3"/>
      <c r="C51" s="3" t="str">
        <f t="shared" si="1"/>
        <v/>
      </c>
      <c r="D51" s="17"/>
      <c r="E51" s="17" t="str">
        <f t="shared" si="2"/>
        <v/>
      </c>
      <c r="F51" s="17" t="str">
        <f t="shared" si="3"/>
        <v/>
      </c>
      <c r="G51" s="19" t="str">
        <f t="shared" si="4"/>
        <v/>
      </c>
      <c r="H51" s="19" t="str">
        <f t="shared" si="5"/>
        <v/>
      </c>
      <c r="I51" s="21" t="str">
        <f t="shared" si="6"/>
        <v/>
      </c>
      <c r="J51" s="22" t="str">
        <f t="shared" si="7"/>
        <v/>
      </c>
      <c r="K51" s="22" t="str">
        <f t="shared" si="8"/>
        <v/>
      </c>
      <c r="L51" s="23" t="str">
        <f t="shared" si="16"/>
        <v/>
      </c>
      <c r="M51" s="21" t="str">
        <f t="shared" si="17"/>
        <v/>
      </c>
      <c r="N51" s="19" t="str">
        <f t="shared" si="18"/>
        <v/>
      </c>
      <c r="O51" s="19" t="str">
        <f t="shared" si="19"/>
        <v/>
      </c>
      <c r="P51" s="19" t="str">
        <f t="shared" si="20"/>
        <v/>
      </c>
      <c r="Q51" s="24" t="str">
        <f t="shared" si="9"/>
        <v/>
      </c>
      <c r="R51" s="24">
        <f t="shared" si="10"/>
        <v>0</v>
      </c>
      <c r="S51" s="24" t="str">
        <f t="shared" si="11"/>
        <v/>
      </c>
      <c r="T51" s="24">
        <f t="shared" si="12"/>
        <v>0</v>
      </c>
      <c r="U51" s="24" t="str">
        <f t="shared" si="13"/>
        <v/>
      </c>
      <c r="V51" s="25" t="str">
        <f t="shared" si="14"/>
        <v/>
      </c>
      <c r="W51" s="26" t="str">
        <f t="shared" si="15"/>
        <v/>
      </c>
      <c r="X51" s="27"/>
      <c r="Y51" s="27"/>
      <c r="Z51" s="3"/>
      <c r="AA51" s="9"/>
      <c r="AB51" s="9"/>
      <c r="AC51" s="9"/>
      <c r="AD51" s="9"/>
      <c r="AE51" s="10" t="b">
        <f t="array" ref="AE51">IF($A51="",FALSE,INDIRECT("'"&amp;$A51&amp;"'!$B$16")="Subject Property")</f>
        <v>0</v>
      </c>
    </row>
    <row r="52" ht="19.5" customHeight="1">
      <c r="A52" s="28" t="s">
        <v>27</v>
      </c>
      <c r="B52" s="29"/>
      <c r="C52" s="29"/>
      <c r="D52" s="29"/>
      <c r="E52" s="29"/>
      <c r="F52" s="30"/>
      <c r="G52" s="30"/>
      <c r="H52" s="31">
        <f>SUM(H5:H51)</f>
        <v>829</v>
      </c>
      <c r="I52" s="32">
        <f>SUMPRODUCT(I5:I51,$H5:$H51)/$H52</f>
        <v>0.9570367913</v>
      </c>
      <c r="J52" s="32"/>
      <c r="K52" s="32"/>
      <c r="L52" s="33">
        <f t="shared" ref="L52:M52" si="21">SUMPRODUCT(L5:L51,$H5:$H51)/$H52</f>
        <v>0.08565018094</v>
      </c>
      <c r="M52" s="32">
        <f t="shared" si="21"/>
        <v>0.7319541616</v>
      </c>
      <c r="N52" s="34">
        <f t="shared" ref="N52:P52" si="22">SUM(N5:N51)</f>
        <v>51</v>
      </c>
      <c r="O52" s="34">
        <f t="shared" si="22"/>
        <v>20</v>
      </c>
      <c r="P52" s="34">
        <f t="shared" si="22"/>
        <v>58</v>
      </c>
      <c r="Q52" s="35">
        <f t="shared" ref="Q52:V52" si="23">SUMPRODUCT(Q5:Q51,$H5:$H51)/$H52</f>
        <v>4157.768396</v>
      </c>
      <c r="R52" s="35">
        <f t="shared" si="23"/>
        <v>0</v>
      </c>
      <c r="S52" s="35">
        <f t="shared" si="23"/>
        <v>4157.768396</v>
      </c>
      <c r="T52" s="35">
        <f t="shared" si="23"/>
        <v>0</v>
      </c>
      <c r="U52" s="35">
        <f t="shared" si="23"/>
        <v>4157.768396</v>
      </c>
      <c r="V52" s="36">
        <f t="shared" si="23"/>
        <v>5.604841459</v>
      </c>
      <c r="W52" s="37"/>
      <c r="X52" s="27"/>
      <c r="Y52" s="27"/>
      <c r="Z52" s="3"/>
      <c r="AA52" s="9"/>
      <c r="AB52" s="9"/>
      <c r="AC52" s="9"/>
      <c r="AD52" s="9"/>
      <c r="AE52" s="10"/>
    </row>
    <row r="53" ht="12.75" customHeight="1">
      <c r="A53" s="3"/>
      <c r="B53" s="3"/>
      <c r="C53" s="3"/>
      <c r="D53" s="3"/>
      <c r="E53" s="3"/>
      <c r="F53" s="3"/>
      <c r="G53" s="3"/>
      <c r="H53" s="19"/>
      <c r="I53" s="19"/>
      <c r="J53" s="19"/>
      <c r="K53" s="19"/>
      <c r="L53" s="38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8"/>
      <c r="X53" s="27"/>
      <c r="Y53" s="27"/>
      <c r="Z53" s="9"/>
      <c r="AA53" s="3"/>
      <c r="AB53" s="3"/>
      <c r="AC53" s="3"/>
      <c r="AD53" s="3"/>
      <c r="AE53" s="39" t="b">
        <f t="array" ref="AE53">IF($A53="",FALSE,INDIRECT("'"&amp;$A53&amp;"'!$B$15")="Subject Property")</f>
        <v>0</v>
      </c>
    </row>
    <row r="54" ht="12.75" customHeight="1">
      <c r="A54" s="40" t="s">
        <v>28</v>
      </c>
      <c r="B54" s="41"/>
      <c r="C54" s="41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27"/>
      <c r="Y54" s="27"/>
      <c r="Z54" s="9"/>
      <c r="AA54" s="9"/>
      <c r="AB54" s="9"/>
      <c r="AC54" s="9"/>
      <c r="AD54" s="9"/>
      <c r="AE54" s="39"/>
    </row>
    <row r="55" ht="12.75" customHeight="1">
      <c r="A55" s="3"/>
      <c r="B55" s="3"/>
      <c r="C55" s="3" t="str">
        <f t="shared" ref="C55:C63" si="24">IF(A55="","",INDIRECT("'"&amp;A55&amp;"'!$B$9"))</f>
        <v/>
      </c>
      <c r="D55" s="17"/>
      <c r="E55" s="17" t="str">
        <f t="shared" ref="E55:E63" si="25">IF(A55="","",INDIRECT("'"&amp;A55&amp;"'!$B$13"))</f>
        <v/>
      </c>
      <c r="F55" s="17" t="str">
        <f t="shared" ref="F55:F63" si="26">IF(A55="","",INDIRECT("'"&amp;A55&amp;"'!$B$16"))</f>
        <v/>
      </c>
      <c r="G55" s="19" t="str">
        <f t="shared" ref="G55:G63" si="27">IF(A55="","",INDIRECT("'"&amp;A55&amp;"'!$B$14"))</f>
        <v/>
      </c>
      <c r="H55" s="19" t="str">
        <f t="shared" ref="H55:H63" si="28">IF(A55="","",INDIRECT("'"&amp;A55&amp;"'!$D$230"))</f>
        <v/>
      </c>
      <c r="I55" s="21" t="str">
        <f t="shared" ref="I55:I63" si="29">IF(A55="","",INDIRECT("'"&amp;A55&amp;"'!$B$25"))</f>
        <v/>
      </c>
      <c r="J55" s="22" t="str">
        <f t="shared" ref="J55:J63" si="30">IF(A55="","",IF(INDIRECT("'"&amp;A55&amp;"'!$B$23")=0,"",INDIRECT("'"&amp;A55&amp;"'!$B$23")))</f>
        <v/>
      </c>
      <c r="K55" s="22" t="str">
        <f t="shared" ref="K55:K63" si="31">IF(A55="","",IF(INDIRECT("'"&amp;A55&amp;"'!$B$23")=0,"",INDIRECT("'"&amp;A55&amp;"'!$B$23")))</f>
        <v/>
      </c>
      <c r="L55" s="23" t="str">
        <f t="shared" ref="L55:L63" si="32">IF(A55="","",INDIRECT("'"&amp;A55&amp;"'!$B$27"))</f>
        <v/>
      </c>
      <c r="M55" s="21" t="str">
        <f t="shared" ref="M55:M63" si="33">IF(A55="","",INDIRECT("'"&amp;A55&amp;"'!$B$28"))</f>
        <v/>
      </c>
      <c r="N55" s="19" t="str">
        <f t="shared" ref="N55:N63" si="34">IF(A55="","",INDIRECT("'"&amp;A55&amp;"'!$B$29"))</f>
        <v/>
      </c>
      <c r="O55" s="19" t="str">
        <f t="shared" ref="O55:O63" si="35">IF(A55="","",INDIRECT("'"&amp;A55&amp;"'!$B$30"))</f>
        <v/>
      </c>
      <c r="P55" s="19" t="str">
        <f t="shared" ref="P55:P63" si="36">IF(A55="","",INDIRECT("'"&amp;A55&amp;"'!$B$32"))</f>
        <v/>
      </c>
      <c r="Q55" s="24" t="str">
        <f t="shared" ref="Q55:Q63" si="37">IF(A55="","",INDIRECT("'"&amp;A55&amp;"'!$I$230"))</f>
        <v/>
      </c>
      <c r="R55" s="24">
        <f t="shared" ref="R55:R63" si="38">IFERROR(S55-Q55,"")</f>
        <v>0</v>
      </c>
      <c r="S55" s="24" t="str">
        <f t="shared" ref="S55:S63" si="39">IF(A55="","",INDIRECT("'"&amp;A55&amp;"'!$N$230"))</f>
        <v/>
      </c>
      <c r="T55" s="24">
        <f t="shared" ref="T55:T63" si="40">IFERROR(U55-S55,"")</f>
        <v>0</v>
      </c>
      <c r="U55" s="24" t="str">
        <f t="shared" ref="U55:U63" si="41">IF(A55="","",INDIRECT("'"&amp;A55&amp;"'!$W$230"))</f>
        <v/>
      </c>
      <c r="V55" s="25" t="str">
        <f t="shared" ref="V55:V63" si="42">IF(A55="","",INDIRECT("'"&amp;A55&amp;"'!$X$230"))</f>
        <v/>
      </c>
      <c r="W55" s="26" t="str">
        <f t="shared" ref="W55:W63" si="43">IF(A55="","",INDIRECT("'"&amp;A55&amp;"'!$B$31"))</f>
        <v/>
      </c>
      <c r="X55" s="44"/>
      <c r="Y55" s="44"/>
      <c r="Z55" s="17"/>
      <c r="AA55" s="17"/>
      <c r="AB55" s="17"/>
      <c r="AC55" s="17"/>
      <c r="AD55" s="17"/>
      <c r="AE55" s="39" t="b">
        <f t="array" ref="AE55">IF($A55="",FALSE,INDIRECT("'"&amp;$A55&amp;"'!$B$16")="Subject Property")</f>
        <v>0</v>
      </c>
    </row>
    <row r="56" ht="12.75" hidden="1" customHeight="1">
      <c r="A56" s="9"/>
      <c r="B56" s="17"/>
      <c r="C56" s="3" t="str">
        <f t="shared" si="24"/>
        <v/>
      </c>
      <c r="D56" s="17"/>
      <c r="E56" s="17" t="str">
        <f t="shared" si="25"/>
        <v/>
      </c>
      <c r="F56" s="17" t="str">
        <f t="shared" si="26"/>
        <v/>
      </c>
      <c r="G56" s="19" t="str">
        <f t="shared" si="27"/>
        <v/>
      </c>
      <c r="H56" s="19" t="str">
        <f t="shared" si="28"/>
        <v/>
      </c>
      <c r="I56" s="21" t="str">
        <f t="shared" si="29"/>
        <v/>
      </c>
      <c r="J56" s="22" t="str">
        <f t="shared" si="30"/>
        <v/>
      </c>
      <c r="K56" s="22" t="str">
        <f t="shared" si="31"/>
        <v/>
      </c>
      <c r="L56" s="23" t="str">
        <f t="shared" si="32"/>
        <v/>
      </c>
      <c r="M56" s="21" t="str">
        <f t="shared" si="33"/>
        <v/>
      </c>
      <c r="N56" s="19" t="str">
        <f t="shared" si="34"/>
        <v/>
      </c>
      <c r="O56" s="19" t="str">
        <f t="shared" si="35"/>
        <v/>
      </c>
      <c r="P56" s="19" t="str">
        <f t="shared" si="36"/>
        <v/>
      </c>
      <c r="Q56" s="24" t="str">
        <f t="shared" si="37"/>
        <v/>
      </c>
      <c r="R56" s="24">
        <f t="shared" si="38"/>
        <v>0</v>
      </c>
      <c r="S56" s="24" t="str">
        <f t="shared" si="39"/>
        <v/>
      </c>
      <c r="T56" s="24">
        <f t="shared" si="40"/>
        <v>0</v>
      </c>
      <c r="U56" s="24" t="str">
        <f t="shared" si="41"/>
        <v/>
      </c>
      <c r="V56" s="25" t="str">
        <f t="shared" si="42"/>
        <v/>
      </c>
      <c r="W56" s="26" t="str">
        <f t="shared" si="43"/>
        <v/>
      </c>
      <c r="X56" s="27"/>
      <c r="Y56" s="27"/>
      <c r="Z56" s="9"/>
      <c r="AA56" s="9"/>
      <c r="AB56" s="9"/>
      <c r="AC56" s="9"/>
      <c r="AD56" s="9"/>
      <c r="AE56" s="39" t="b">
        <f t="array" ref="AE56">IF($A56="",FALSE,INDIRECT("'"&amp;$A56&amp;"'!$B$16")="Subject Property")</f>
        <v>0</v>
      </c>
    </row>
    <row r="57" ht="12.75" hidden="1" customHeight="1">
      <c r="A57" s="3"/>
      <c r="B57" s="3"/>
      <c r="C57" s="3" t="str">
        <f t="shared" si="24"/>
        <v/>
      </c>
      <c r="D57" s="17"/>
      <c r="E57" s="17" t="str">
        <f t="shared" si="25"/>
        <v/>
      </c>
      <c r="F57" s="17" t="str">
        <f t="shared" si="26"/>
        <v/>
      </c>
      <c r="G57" s="19" t="str">
        <f t="shared" si="27"/>
        <v/>
      </c>
      <c r="H57" s="19" t="str">
        <f t="shared" si="28"/>
        <v/>
      </c>
      <c r="I57" s="21" t="str">
        <f t="shared" si="29"/>
        <v/>
      </c>
      <c r="J57" s="22" t="str">
        <f t="shared" si="30"/>
        <v/>
      </c>
      <c r="K57" s="22" t="str">
        <f t="shared" si="31"/>
        <v/>
      </c>
      <c r="L57" s="23" t="str">
        <f t="shared" si="32"/>
        <v/>
      </c>
      <c r="M57" s="21" t="str">
        <f t="shared" si="33"/>
        <v/>
      </c>
      <c r="N57" s="19" t="str">
        <f t="shared" si="34"/>
        <v/>
      </c>
      <c r="O57" s="19" t="str">
        <f t="shared" si="35"/>
        <v/>
      </c>
      <c r="P57" s="19" t="str">
        <f t="shared" si="36"/>
        <v/>
      </c>
      <c r="Q57" s="24" t="str">
        <f t="shared" si="37"/>
        <v/>
      </c>
      <c r="R57" s="24">
        <f t="shared" si="38"/>
        <v>0</v>
      </c>
      <c r="S57" s="24" t="str">
        <f t="shared" si="39"/>
        <v/>
      </c>
      <c r="T57" s="24">
        <f t="shared" si="40"/>
        <v>0</v>
      </c>
      <c r="U57" s="24" t="str">
        <f t="shared" si="41"/>
        <v/>
      </c>
      <c r="V57" s="25" t="str">
        <f t="shared" si="42"/>
        <v/>
      </c>
      <c r="W57" s="26" t="str">
        <f t="shared" si="43"/>
        <v/>
      </c>
      <c r="X57" s="27"/>
      <c r="Y57" s="27"/>
      <c r="Z57" s="9"/>
      <c r="AA57" s="9"/>
      <c r="AB57" s="9"/>
      <c r="AC57" s="9"/>
      <c r="AD57" s="9"/>
      <c r="AE57" s="39" t="b">
        <f t="array" ref="AE57">IF($A57="",FALSE,INDIRECT("'"&amp;$A57&amp;"'!$B$16")="Subject Property")</f>
        <v>0</v>
      </c>
    </row>
    <row r="58" ht="12.75" hidden="1" customHeight="1">
      <c r="A58" s="3"/>
      <c r="B58" s="3"/>
      <c r="C58" s="3" t="str">
        <f t="shared" si="24"/>
        <v/>
      </c>
      <c r="D58" s="17"/>
      <c r="E58" s="17" t="str">
        <f t="shared" si="25"/>
        <v/>
      </c>
      <c r="F58" s="17" t="str">
        <f t="shared" si="26"/>
        <v/>
      </c>
      <c r="G58" s="19" t="str">
        <f t="shared" si="27"/>
        <v/>
      </c>
      <c r="H58" s="19" t="str">
        <f t="shared" si="28"/>
        <v/>
      </c>
      <c r="I58" s="21" t="str">
        <f t="shared" si="29"/>
        <v/>
      </c>
      <c r="J58" s="22" t="str">
        <f t="shared" si="30"/>
        <v/>
      </c>
      <c r="K58" s="22" t="str">
        <f t="shared" si="31"/>
        <v/>
      </c>
      <c r="L58" s="23" t="str">
        <f t="shared" si="32"/>
        <v/>
      </c>
      <c r="M58" s="21" t="str">
        <f t="shared" si="33"/>
        <v/>
      </c>
      <c r="N58" s="19" t="str">
        <f t="shared" si="34"/>
        <v/>
      </c>
      <c r="O58" s="19" t="str">
        <f t="shared" si="35"/>
        <v/>
      </c>
      <c r="P58" s="19" t="str">
        <f t="shared" si="36"/>
        <v/>
      </c>
      <c r="Q58" s="24" t="str">
        <f t="shared" si="37"/>
        <v/>
      </c>
      <c r="R58" s="24">
        <f t="shared" si="38"/>
        <v>0</v>
      </c>
      <c r="S58" s="24" t="str">
        <f t="shared" si="39"/>
        <v/>
      </c>
      <c r="T58" s="24">
        <f t="shared" si="40"/>
        <v>0</v>
      </c>
      <c r="U58" s="24" t="str">
        <f t="shared" si="41"/>
        <v/>
      </c>
      <c r="V58" s="25" t="str">
        <f t="shared" si="42"/>
        <v/>
      </c>
      <c r="W58" s="26" t="str">
        <f t="shared" si="43"/>
        <v/>
      </c>
      <c r="X58" s="27"/>
      <c r="Y58" s="27"/>
      <c r="Z58" s="9"/>
      <c r="AA58" s="9"/>
      <c r="AB58" s="9"/>
      <c r="AC58" s="9"/>
      <c r="AD58" s="9"/>
      <c r="AE58" s="39" t="b">
        <f t="array" ref="AE58">IF($A58="",FALSE,INDIRECT("'"&amp;$A58&amp;"'!$B$16")="Subject Property")</f>
        <v>0</v>
      </c>
    </row>
    <row r="59" ht="12.75" hidden="1" customHeight="1">
      <c r="A59" s="3"/>
      <c r="B59" s="3"/>
      <c r="C59" s="3" t="str">
        <f t="shared" si="24"/>
        <v/>
      </c>
      <c r="D59" s="17"/>
      <c r="E59" s="17" t="str">
        <f t="shared" si="25"/>
        <v/>
      </c>
      <c r="F59" s="17" t="str">
        <f t="shared" si="26"/>
        <v/>
      </c>
      <c r="G59" s="19" t="str">
        <f t="shared" si="27"/>
        <v/>
      </c>
      <c r="H59" s="19" t="str">
        <f t="shared" si="28"/>
        <v/>
      </c>
      <c r="I59" s="21" t="str">
        <f t="shared" si="29"/>
        <v/>
      </c>
      <c r="J59" s="22" t="str">
        <f t="shared" si="30"/>
        <v/>
      </c>
      <c r="K59" s="22" t="str">
        <f t="shared" si="31"/>
        <v/>
      </c>
      <c r="L59" s="23" t="str">
        <f t="shared" si="32"/>
        <v/>
      </c>
      <c r="M59" s="21" t="str">
        <f t="shared" si="33"/>
        <v/>
      </c>
      <c r="N59" s="19" t="str">
        <f t="shared" si="34"/>
        <v/>
      </c>
      <c r="O59" s="19" t="str">
        <f t="shared" si="35"/>
        <v/>
      </c>
      <c r="P59" s="19" t="str">
        <f t="shared" si="36"/>
        <v/>
      </c>
      <c r="Q59" s="24" t="str">
        <f t="shared" si="37"/>
        <v/>
      </c>
      <c r="R59" s="24">
        <f t="shared" si="38"/>
        <v>0</v>
      </c>
      <c r="S59" s="24" t="str">
        <f t="shared" si="39"/>
        <v/>
      </c>
      <c r="T59" s="24">
        <f t="shared" si="40"/>
        <v>0</v>
      </c>
      <c r="U59" s="24" t="str">
        <f t="shared" si="41"/>
        <v/>
      </c>
      <c r="V59" s="25" t="str">
        <f t="shared" si="42"/>
        <v/>
      </c>
      <c r="W59" s="26" t="str">
        <f t="shared" si="43"/>
        <v/>
      </c>
      <c r="X59" s="27"/>
      <c r="Y59" s="27"/>
      <c r="Z59" s="9"/>
      <c r="AA59" s="9"/>
      <c r="AB59" s="9"/>
      <c r="AC59" s="9"/>
      <c r="AD59" s="9"/>
      <c r="AE59" s="39" t="b">
        <f t="array" ref="AE59">IF($A59="",FALSE,INDIRECT("'"&amp;$A59&amp;"'!$B$16")="Subject Property")</f>
        <v>0</v>
      </c>
    </row>
    <row r="60" ht="12.75" hidden="1" customHeight="1">
      <c r="A60" s="3"/>
      <c r="B60" s="3"/>
      <c r="C60" s="3" t="str">
        <f t="shared" si="24"/>
        <v/>
      </c>
      <c r="D60" s="17"/>
      <c r="E60" s="17" t="str">
        <f t="shared" si="25"/>
        <v/>
      </c>
      <c r="F60" s="17" t="str">
        <f t="shared" si="26"/>
        <v/>
      </c>
      <c r="G60" s="19" t="str">
        <f t="shared" si="27"/>
        <v/>
      </c>
      <c r="H60" s="19" t="str">
        <f t="shared" si="28"/>
        <v/>
      </c>
      <c r="I60" s="21" t="str">
        <f t="shared" si="29"/>
        <v/>
      </c>
      <c r="J60" s="22" t="str">
        <f t="shared" si="30"/>
        <v/>
      </c>
      <c r="K60" s="22" t="str">
        <f t="shared" si="31"/>
        <v/>
      </c>
      <c r="L60" s="23" t="str">
        <f t="shared" si="32"/>
        <v/>
      </c>
      <c r="M60" s="21" t="str">
        <f t="shared" si="33"/>
        <v/>
      </c>
      <c r="N60" s="19" t="str">
        <f t="shared" si="34"/>
        <v/>
      </c>
      <c r="O60" s="19" t="str">
        <f t="shared" si="35"/>
        <v/>
      </c>
      <c r="P60" s="19" t="str">
        <f t="shared" si="36"/>
        <v/>
      </c>
      <c r="Q60" s="24" t="str">
        <f t="shared" si="37"/>
        <v/>
      </c>
      <c r="R60" s="24">
        <f t="shared" si="38"/>
        <v>0</v>
      </c>
      <c r="S60" s="24" t="str">
        <f t="shared" si="39"/>
        <v/>
      </c>
      <c r="T60" s="24">
        <f t="shared" si="40"/>
        <v>0</v>
      </c>
      <c r="U60" s="24" t="str">
        <f t="shared" si="41"/>
        <v/>
      </c>
      <c r="V60" s="25" t="str">
        <f t="shared" si="42"/>
        <v/>
      </c>
      <c r="W60" s="26" t="str">
        <f t="shared" si="43"/>
        <v/>
      </c>
      <c r="X60" s="27"/>
      <c r="Y60" s="27"/>
      <c r="Z60" s="9"/>
      <c r="AA60" s="9"/>
      <c r="AB60" s="9"/>
      <c r="AC60" s="9"/>
      <c r="AD60" s="9"/>
      <c r="AE60" s="39" t="b">
        <f t="array" ref="AE60">IF($A60="",FALSE,INDIRECT("'"&amp;$A60&amp;"'!$B$16")="Subject Property")</f>
        <v>0</v>
      </c>
    </row>
    <row r="61" ht="12.75" hidden="1" customHeight="1">
      <c r="A61" s="3"/>
      <c r="B61" s="3"/>
      <c r="C61" s="3" t="str">
        <f t="shared" si="24"/>
        <v/>
      </c>
      <c r="D61" s="17"/>
      <c r="E61" s="17" t="str">
        <f t="shared" si="25"/>
        <v/>
      </c>
      <c r="F61" s="17" t="str">
        <f t="shared" si="26"/>
        <v/>
      </c>
      <c r="G61" s="19" t="str">
        <f t="shared" si="27"/>
        <v/>
      </c>
      <c r="H61" s="19" t="str">
        <f t="shared" si="28"/>
        <v/>
      </c>
      <c r="I61" s="21" t="str">
        <f t="shared" si="29"/>
        <v/>
      </c>
      <c r="J61" s="22" t="str">
        <f t="shared" si="30"/>
        <v/>
      </c>
      <c r="K61" s="22" t="str">
        <f t="shared" si="31"/>
        <v/>
      </c>
      <c r="L61" s="23" t="str">
        <f t="shared" si="32"/>
        <v/>
      </c>
      <c r="M61" s="21" t="str">
        <f t="shared" si="33"/>
        <v/>
      </c>
      <c r="N61" s="19" t="str">
        <f t="shared" si="34"/>
        <v/>
      </c>
      <c r="O61" s="19" t="str">
        <f t="shared" si="35"/>
        <v/>
      </c>
      <c r="P61" s="19" t="str">
        <f t="shared" si="36"/>
        <v/>
      </c>
      <c r="Q61" s="24" t="str">
        <f t="shared" si="37"/>
        <v/>
      </c>
      <c r="R61" s="24">
        <f t="shared" si="38"/>
        <v>0</v>
      </c>
      <c r="S61" s="24" t="str">
        <f t="shared" si="39"/>
        <v/>
      </c>
      <c r="T61" s="24">
        <f t="shared" si="40"/>
        <v>0</v>
      </c>
      <c r="U61" s="24" t="str">
        <f t="shared" si="41"/>
        <v/>
      </c>
      <c r="V61" s="25" t="str">
        <f t="shared" si="42"/>
        <v/>
      </c>
      <c r="W61" s="26" t="str">
        <f t="shared" si="43"/>
        <v/>
      </c>
      <c r="X61" s="27"/>
      <c r="Y61" s="27"/>
      <c r="Z61" s="9"/>
      <c r="AA61" s="9"/>
      <c r="AB61" s="9"/>
      <c r="AC61" s="9"/>
      <c r="AD61" s="9"/>
      <c r="AE61" s="39" t="b">
        <f t="array" ref="AE61">IF($A61="",FALSE,INDIRECT("'"&amp;$A61&amp;"'!$B$16")="Subject Property")</f>
        <v>0</v>
      </c>
    </row>
    <row r="62" ht="12.75" hidden="1" customHeight="1">
      <c r="A62" s="3"/>
      <c r="B62" s="3"/>
      <c r="C62" s="3" t="str">
        <f t="shared" si="24"/>
        <v/>
      </c>
      <c r="D62" s="17"/>
      <c r="E62" s="17" t="str">
        <f t="shared" si="25"/>
        <v/>
      </c>
      <c r="F62" s="17" t="str">
        <f t="shared" si="26"/>
        <v/>
      </c>
      <c r="G62" s="19" t="str">
        <f t="shared" si="27"/>
        <v/>
      </c>
      <c r="H62" s="19" t="str">
        <f t="shared" si="28"/>
        <v/>
      </c>
      <c r="I62" s="21" t="str">
        <f t="shared" si="29"/>
        <v/>
      </c>
      <c r="J62" s="22" t="str">
        <f t="shared" si="30"/>
        <v/>
      </c>
      <c r="K62" s="22" t="str">
        <f t="shared" si="31"/>
        <v/>
      </c>
      <c r="L62" s="23" t="str">
        <f t="shared" si="32"/>
        <v/>
      </c>
      <c r="M62" s="21" t="str">
        <f t="shared" si="33"/>
        <v/>
      </c>
      <c r="N62" s="19" t="str">
        <f t="shared" si="34"/>
        <v/>
      </c>
      <c r="O62" s="19" t="str">
        <f t="shared" si="35"/>
        <v/>
      </c>
      <c r="P62" s="19" t="str">
        <f t="shared" si="36"/>
        <v/>
      </c>
      <c r="Q62" s="24" t="str">
        <f t="shared" si="37"/>
        <v/>
      </c>
      <c r="R62" s="24">
        <f t="shared" si="38"/>
        <v>0</v>
      </c>
      <c r="S62" s="24" t="str">
        <f t="shared" si="39"/>
        <v/>
      </c>
      <c r="T62" s="24">
        <f t="shared" si="40"/>
        <v>0</v>
      </c>
      <c r="U62" s="24" t="str">
        <f t="shared" si="41"/>
        <v/>
      </c>
      <c r="V62" s="25" t="str">
        <f t="shared" si="42"/>
        <v/>
      </c>
      <c r="W62" s="26" t="str">
        <f t="shared" si="43"/>
        <v/>
      </c>
      <c r="X62" s="27"/>
      <c r="Y62" s="27"/>
      <c r="Z62" s="9"/>
      <c r="AA62" s="9"/>
      <c r="AB62" s="9"/>
      <c r="AC62" s="9"/>
      <c r="AD62" s="9"/>
      <c r="AE62" s="39" t="b">
        <f t="array" ref="AE62">IF($A62="",FALSE,INDIRECT("'"&amp;$A62&amp;"'!$B$16")="Subject Property")</f>
        <v>0</v>
      </c>
    </row>
    <row r="63" ht="12.75" hidden="1" customHeight="1">
      <c r="A63" s="3"/>
      <c r="B63" s="3"/>
      <c r="C63" s="3" t="str">
        <f t="shared" si="24"/>
        <v/>
      </c>
      <c r="D63" s="17"/>
      <c r="E63" s="17" t="str">
        <f t="shared" si="25"/>
        <v/>
      </c>
      <c r="F63" s="17" t="str">
        <f t="shared" si="26"/>
        <v/>
      </c>
      <c r="G63" s="19" t="str">
        <f t="shared" si="27"/>
        <v/>
      </c>
      <c r="H63" s="19" t="str">
        <f t="shared" si="28"/>
        <v/>
      </c>
      <c r="I63" s="21" t="str">
        <f t="shared" si="29"/>
        <v/>
      </c>
      <c r="J63" s="22" t="str">
        <f t="shared" si="30"/>
        <v/>
      </c>
      <c r="K63" s="22" t="str">
        <f t="shared" si="31"/>
        <v/>
      </c>
      <c r="L63" s="23" t="str">
        <f t="shared" si="32"/>
        <v/>
      </c>
      <c r="M63" s="21" t="str">
        <f t="shared" si="33"/>
        <v/>
      </c>
      <c r="N63" s="19" t="str">
        <f t="shared" si="34"/>
        <v/>
      </c>
      <c r="O63" s="19" t="str">
        <f t="shared" si="35"/>
        <v/>
      </c>
      <c r="P63" s="19" t="str">
        <f t="shared" si="36"/>
        <v/>
      </c>
      <c r="Q63" s="24" t="str">
        <f t="shared" si="37"/>
        <v/>
      </c>
      <c r="R63" s="24">
        <f t="shared" si="38"/>
        <v>0</v>
      </c>
      <c r="S63" s="24" t="str">
        <f t="shared" si="39"/>
        <v/>
      </c>
      <c r="T63" s="24">
        <f t="shared" si="40"/>
        <v>0</v>
      </c>
      <c r="U63" s="24" t="str">
        <f t="shared" si="41"/>
        <v/>
      </c>
      <c r="V63" s="25" t="str">
        <f t="shared" si="42"/>
        <v/>
      </c>
      <c r="W63" s="26" t="str">
        <f t="shared" si="43"/>
        <v/>
      </c>
      <c r="X63" s="27"/>
      <c r="Y63" s="27"/>
      <c r="Z63" s="9"/>
      <c r="AA63" s="9"/>
      <c r="AB63" s="9"/>
      <c r="AC63" s="9"/>
      <c r="AD63" s="9"/>
      <c r="AE63" s="39" t="b">
        <f t="array" ref="AE63">IF($A63="",FALSE,INDIRECT("'"&amp;$A63&amp;"'!$B$16")="Subject Property")</f>
        <v>0</v>
      </c>
    </row>
    <row r="64" ht="21.0" customHeight="1">
      <c r="A64" s="28" t="s">
        <v>29</v>
      </c>
      <c r="B64" s="29"/>
      <c r="C64" s="29"/>
      <c r="D64" s="29"/>
      <c r="E64" s="29"/>
      <c r="F64" s="30"/>
      <c r="G64" s="30"/>
      <c r="H64" s="31">
        <f>SUM(H55:H63)</f>
        <v>0</v>
      </c>
      <c r="I64" s="32">
        <f>IFERROR(SUMPRODUCT(I55:I63,$H55:$H63)/$H64,0)</f>
        <v>0</v>
      </c>
      <c r="J64" s="32"/>
      <c r="K64" s="32"/>
      <c r="L64" s="33">
        <f t="shared" ref="L64:M64" si="44">IFERROR(SUMPRODUCT(L55:L63,$H55:$H63)/$H64,0)</f>
        <v>0</v>
      </c>
      <c r="M64" s="32">
        <f t="shared" si="44"/>
        <v>0</v>
      </c>
      <c r="N64" s="34">
        <f t="shared" ref="N64:P64" si="45">SUM(N55:N63)</f>
        <v>0</v>
      </c>
      <c r="O64" s="34">
        <f t="shared" si="45"/>
        <v>0</v>
      </c>
      <c r="P64" s="34">
        <f t="shared" si="45"/>
        <v>0</v>
      </c>
      <c r="Q64" s="35">
        <f t="shared" ref="Q64:V64" si="46">IFERROR(SUMPRODUCT(Q55:Q63,$H55:$H63)/$H64,0)</f>
        <v>0</v>
      </c>
      <c r="R64" s="35">
        <f t="shared" si="46"/>
        <v>0</v>
      </c>
      <c r="S64" s="35">
        <f t="shared" si="46"/>
        <v>0</v>
      </c>
      <c r="T64" s="35">
        <f t="shared" si="46"/>
        <v>0</v>
      </c>
      <c r="U64" s="35">
        <f t="shared" si="46"/>
        <v>0</v>
      </c>
      <c r="V64" s="36">
        <f t="shared" si="46"/>
        <v>0</v>
      </c>
      <c r="W64" s="8"/>
      <c r="X64" s="27"/>
      <c r="Y64" s="27"/>
      <c r="Z64" s="9"/>
      <c r="AA64" s="45"/>
      <c r="AC64" s="9"/>
      <c r="AD64" s="9"/>
      <c r="AE64" s="10"/>
    </row>
    <row r="65" ht="12.75" customHeight="1">
      <c r="A65" s="3"/>
      <c r="B65" s="3"/>
      <c r="C65" s="3"/>
      <c r="D65" s="3"/>
      <c r="E65" s="3"/>
      <c r="F65" s="3"/>
      <c r="G65" s="3"/>
      <c r="H65" s="19"/>
      <c r="I65" s="19"/>
      <c r="J65" s="19"/>
      <c r="K65" s="19"/>
      <c r="L65" s="38"/>
      <c r="M65" s="19"/>
      <c r="N65" s="19"/>
      <c r="O65" s="19"/>
      <c r="P65" s="19"/>
      <c r="Q65" s="20"/>
      <c r="R65" s="20"/>
      <c r="S65" s="20"/>
      <c r="T65" s="20"/>
      <c r="U65" s="20"/>
      <c r="V65" s="46"/>
      <c r="W65" s="8"/>
      <c r="X65" s="27"/>
      <c r="Y65" s="27"/>
      <c r="Z65" s="9"/>
      <c r="AA65" s="9"/>
      <c r="AB65" s="9"/>
      <c r="AC65" s="9"/>
      <c r="AD65" s="9"/>
      <c r="AE65" s="10"/>
    </row>
    <row r="66" ht="21.75" customHeight="1">
      <c r="A66" s="47" t="s">
        <v>30</v>
      </c>
      <c r="B66" s="48"/>
      <c r="C66" s="48"/>
      <c r="D66" s="48"/>
      <c r="E66" s="49"/>
      <c r="F66" s="49"/>
      <c r="G66" s="49"/>
      <c r="H66" s="50">
        <f>SUM(H64,H52)</f>
        <v>829</v>
      </c>
      <c r="I66" s="51">
        <f>(SUMPRODUCT(I5:I51,$H$5:$H$51))/$H52</f>
        <v>0.9570367913</v>
      </c>
      <c r="J66" s="51"/>
      <c r="K66" s="51"/>
      <c r="L66" s="51">
        <f>(SUMPRODUCT(L5:L51,$H$5:$H$51)+SUMPRODUCT(L55:L63,$H$55:$H$63))/$H66</f>
        <v>0.08565018094</v>
      </c>
      <c r="M66" s="51">
        <f>(SUMPRODUCT(M5:M51,$H$5:$H$51))/$H52</f>
        <v>0.7319541616</v>
      </c>
      <c r="N66" s="52">
        <f t="shared" ref="N66:P66" si="47">SUM(N64,N52)</f>
        <v>51</v>
      </c>
      <c r="O66" s="52">
        <f t="shared" si="47"/>
        <v>20</v>
      </c>
      <c r="P66" s="52">
        <f t="shared" si="47"/>
        <v>58</v>
      </c>
      <c r="Q66" s="53">
        <f t="shared" ref="Q66:V66" si="48">(SUMPRODUCT(Q5:Q51,$H$5:$H$51)+SUMPRODUCT(Q55:Q63,$H$55:$H$63))/$H66</f>
        <v>4157.768396</v>
      </c>
      <c r="R66" s="53">
        <f t="shared" si="48"/>
        <v>0</v>
      </c>
      <c r="S66" s="53">
        <f t="shared" si="48"/>
        <v>4157.768396</v>
      </c>
      <c r="T66" s="53">
        <f t="shared" si="48"/>
        <v>0</v>
      </c>
      <c r="U66" s="53">
        <f t="shared" si="48"/>
        <v>4157.768396</v>
      </c>
      <c r="V66" s="54">
        <f t="shared" si="48"/>
        <v>5.604841459</v>
      </c>
      <c r="W66" s="8"/>
      <c r="X66" s="27"/>
      <c r="Y66" s="27"/>
      <c r="Z66" s="9"/>
      <c r="AA66" s="9"/>
      <c r="AB66" s="45"/>
      <c r="AD66" s="17"/>
      <c r="AE66" s="55"/>
    </row>
    <row r="67" ht="12.75" customHeight="1">
      <c r="A67" s="56"/>
      <c r="B67" s="56"/>
      <c r="C67" s="56"/>
      <c r="D67" s="56"/>
      <c r="E67" s="56"/>
      <c r="F67" s="57"/>
      <c r="G67" s="57"/>
      <c r="H67" s="58"/>
      <c r="I67" s="23"/>
      <c r="J67" s="23"/>
      <c r="K67" s="23"/>
      <c r="L67" s="23"/>
      <c r="M67" s="23"/>
      <c r="N67" s="59"/>
      <c r="O67" s="59"/>
      <c r="P67" s="59"/>
      <c r="Q67" s="60"/>
      <c r="R67" s="60"/>
      <c r="S67" s="60"/>
      <c r="T67" s="60"/>
      <c r="U67" s="60"/>
      <c r="V67" s="61"/>
      <c r="W67" s="8"/>
      <c r="X67" s="27"/>
      <c r="Y67" s="27"/>
      <c r="Z67" s="9"/>
      <c r="AA67" s="9"/>
      <c r="AB67" s="45"/>
      <c r="AC67" s="45"/>
      <c r="AD67" s="17"/>
      <c r="AE67" s="55"/>
    </row>
    <row r="68" ht="19.5" customHeight="1">
      <c r="A68" s="62" t="s">
        <v>31</v>
      </c>
      <c r="B68" s="48"/>
      <c r="C68" s="48"/>
      <c r="D68" s="63"/>
      <c r="E68" s="49"/>
      <c r="F68" s="49"/>
      <c r="G68" s="49"/>
      <c r="H68" s="50">
        <f>SUMIFS(H5:H51,$AE$5:$AE$51,"&lt;&gt;TRUE") + H64</f>
        <v>646</v>
      </c>
      <c r="I68" s="51">
        <f>((I66*$H$66)-(SUMIFS(I5:I51,$AE$5:$AE$51,"TRUE")*(SUMIFS($H$5:$H$51,$AE$5:$AE$51,"TRUE"))))/$H$68</f>
        <v>0.9464241486</v>
      </c>
      <c r="J68" s="51"/>
      <c r="K68" s="51"/>
      <c r="L68" s="51">
        <f t="shared" ref="L68:M68" si="49">((L66*$H$66)-(SUMIFS(L5:L51,$AE$5:$AE$51,"TRUE")*(SUMIFS($H$5:$H$51,$AE$5:$AE$51,"TRUE"))))/$H$68</f>
        <v>0</v>
      </c>
      <c r="M68" s="51">
        <f t="shared" si="49"/>
        <v>0.9393034056</v>
      </c>
      <c r="N68" s="50">
        <f t="shared" ref="N68:P68" si="50">SUMIFS(N5:N51,$AE$5:$AE$51,"&lt;&gt;TRUE")</f>
        <v>0</v>
      </c>
      <c r="O68" s="50">
        <f t="shared" si="50"/>
        <v>0</v>
      </c>
      <c r="P68" s="50">
        <f t="shared" si="50"/>
        <v>0</v>
      </c>
      <c r="Q68" s="53">
        <f t="shared" ref="Q68:V68" si="51">((Q66*$H$66)-(SUMIFS(Q5:Q51,$AE$5:$AE$51,"TRUE")*(SUMIFS($H$5:$H$51,$AE$5:$AE$51,"TRUE"))))/$H$68</f>
        <v>4607.111455</v>
      </c>
      <c r="R68" s="53">
        <f t="shared" si="51"/>
        <v>0</v>
      </c>
      <c r="S68" s="53">
        <f t="shared" si="51"/>
        <v>4607.111455</v>
      </c>
      <c r="T68" s="53">
        <f t="shared" si="51"/>
        <v>0</v>
      </c>
      <c r="U68" s="53">
        <f t="shared" si="51"/>
        <v>4607.111455</v>
      </c>
      <c r="V68" s="54">
        <f t="shared" si="51"/>
        <v>5.089669421</v>
      </c>
      <c r="W68" s="8"/>
      <c r="X68" s="27"/>
      <c r="Y68" s="27"/>
      <c r="Z68" s="9"/>
      <c r="AA68" s="9"/>
      <c r="AB68" s="45"/>
      <c r="AC68" s="45"/>
      <c r="AD68" s="17"/>
      <c r="AE68" s="55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8"/>
      <c r="X69" s="27"/>
      <c r="Y69" s="27"/>
      <c r="Z69" s="9"/>
      <c r="AA69" s="9"/>
      <c r="AB69" s="9"/>
      <c r="AC69" s="9"/>
      <c r="AD69" s="9"/>
      <c r="AE69" s="64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8"/>
      <c r="X70" s="27"/>
      <c r="Y70" s="27"/>
      <c r="Z70" s="9"/>
      <c r="AA70" s="9"/>
      <c r="AB70" s="19"/>
      <c r="AC70" s="19"/>
      <c r="AD70" s="19"/>
      <c r="AE70" s="64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8"/>
      <c r="X71" s="27"/>
      <c r="Y71" s="27"/>
      <c r="Z71" s="9"/>
      <c r="AA71" s="9"/>
      <c r="AB71" s="20"/>
      <c r="AC71" s="20"/>
      <c r="AD71" s="20"/>
      <c r="AE71" s="65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8"/>
      <c r="X72" s="27"/>
      <c r="Y72" s="27"/>
      <c r="Z72" s="9"/>
      <c r="AA72" s="3"/>
      <c r="AB72" s="20"/>
      <c r="AC72" s="20"/>
      <c r="AD72" s="22"/>
      <c r="AE72" s="66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8"/>
      <c r="X73" s="27"/>
      <c r="Y73" s="27"/>
      <c r="Z73" s="9"/>
      <c r="AA73" s="3"/>
      <c r="AB73" s="20"/>
      <c r="AC73" s="20"/>
      <c r="AD73" s="22"/>
      <c r="AE73" s="66" t="str">
        <f>IF($AA73="","",MAXIFS('Log Sheet'!$A$120:$A$10004,'Log Sheet'!$D$120:$D$10004,$AA73))</f>
        <v/>
      </c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8"/>
      <c r="X74" s="27"/>
      <c r="Y74" s="27"/>
      <c r="Z74" s="9"/>
      <c r="AA74" s="3"/>
      <c r="AB74" s="20"/>
      <c r="AC74" s="20"/>
      <c r="AD74" s="22"/>
      <c r="AE74" s="66" t="str">
        <f>IF($AA74="","",MAXIFS('Log Sheet'!$A$120:$A$10004,'Log Sheet'!$D$120:$D$10004,$AA74))</f>
        <v/>
      </c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8"/>
      <c r="X75" s="27"/>
      <c r="Y75" s="27"/>
      <c r="Z75" s="9"/>
      <c r="AA75" s="3"/>
      <c r="AB75" s="20"/>
      <c r="AC75" s="20"/>
      <c r="AD75" s="22"/>
      <c r="AE75" s="66" t="str">
        <f>IF($AA75="","",MAXIFS('Log Sheet'!$A$120:$A$10004,'Log Sheet'!$D$120:$D$10004,$AA75))</f>
        <v/>
      </c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8"/>
      <c r="X76" s="27"/>
      <c r="Y76" s="27"/>
      <c r="Z76" s="9"/>
      <c r="AA76" s="3"/>
      <c r="AB76" s="20"/>
      <c r="AC76" s="20"/>
      <c r="AD76" s="22"/>
      <c r="AE76" s="66" t="str">
        <f>IF($AA76="","",MAXIFS('Log Sheet'!$A$120:$A$10004,'Log Sheet'!$D$120:$D$10004,$AA76))</f>
        <v/>
      </c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8"/>
      <c r="X77" s="27"/>
      <c r="Y77" s="27"/>
      <c r="Z77" s="9"/>
      <c r="AA77" s="3"/>
      <c r="AB77" s="20"/>
      <c r="AC77" s="20"/>
      <c r="AD77" s="22"/>
      <c r="AE77" s="66" t="str">
        <f>IF($AA77="","",MAXIFS('Log Sheet'!$A$120:$A$10004,'Log Sheet'!$D$120:$D$10004,$AA77))</f>
        <v/>
      </c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8"/>
      <c r="X78" s="27"/>
      <c r="Y78" s="27"/>
      <c r="Z78" s="9"/>
      <c r="AA78" s="3"/>
      <c r="AB78" s="20"/>
      <c r="AC78" s="20"/>
      <c r="AD78" s="22"/>
      <c r="AE78" s="66" t="str">
        <f>IF($AA78="","",MAXIFS('Log Sheet'!$A$120:$A$10004,'Log Sheet'!$D$120:$D$10004,$AA78))</f>
        <v/>
      </c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8"/>
      <c r="X79" s="27"/>
      <c r="Y79" s="27"/>
      <c r="Z79" s="9"/>
      <c r="AA79" s="3"/>
      <c r="AB79" s="20"/>
      <c r="AC79" s="20"/>
      <c r="AD79" s="22"/>
      <c r="AE79" s="66" t="str">
        <f>IF($AA79="","",MAXIFS('Log Sheet'!$A$120:$A$10004,'Log Sheet'!$D$120:$D$10004,$AA79))</f>
        <v/>
      </c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8"/>
      <c r="X80" s="27"/>
      <c r="Y80" s="27"/>
      <c r="Z80" s="9"/>
      <c r="AA80" s="3"/>
      <c r="AB80" s="20"/>
      <c r="AC80" s="20"/>
      <c r="AD80" s="22"/>
      <c r="AE80" s="66" t="str">
        <f>IF($AA80="","",MAXIFS('Log Sheet'!$A$120:$A$10004,'Log Sheet'!$D$120:$D$10004,$AA80))</f>
        <v/>
      </c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8"/>
      <c r="X81" s="27"/>
      <c r="Y81" s="27"/>
      <c r="Z81" s="9"/>
      <c r="AA81" s="3"/>
      <c r="AB81" s="20"/>
      <c r="AC81" s="20"/>
      <c r="AD81" s="22"/>
      <c r="AE81" s="66" t="str">
        <f>IF($AA81="","",MAXIFS('Log Sheet'!$A$120:$A$10004,'Log Sheet'!$D$120:$D$10004,$AA81))</f>
        <v/>
      </c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8"/>
      <c r="X82" s="27"/>
      <c r="Y82" s="27"/>
      <c r="Z82" s="9"/>
      <c r="AA82" s="3"/>
      <c r="AB82" s="20"/>
      <c r="AC82" s="20"/>
      <c r="AD82" s="22"/>
      <c r="AE82" s="66" t="str">
        <f>IF($AA82="","",MAXIFS('Log Sheet'!$A$120:$A$10004,'Log Sheet'!$D$120:$D$10004,$AA82))</f>
        <v/>
      </c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8"/>
      <c r="X83" s="27"/>
      <c r="Y83" s="27"/>
      <c r="Z83" s="9"/>
      <c r="AA83" s="3"/>
      <c r="AB83" s="9"/>
      <c r="AC83" s="20"/>
      <c r="AD83" s="22"/>
      <c r="AE83" s="66" t="str">
        <f>IF($AA83="","",MAXIFS('Log Sheet'!$A$120:$A$10004,'Log Sheet'!$D$120:$D$10004,$AA83))</f>
        <v/>
      </c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8"/>
      <c r="X84" s="27"/>
      <c r="Y84" s="27"/>
      <c r="Z84" s="9"/>
      <c r="AA84" s="9"/>
      <c r="AB84" s="20"/>
      <c r="AC84" s="20"/>
      <c r="AD84" s="22"/>
      <c r="AE84" s="66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8"/>
      <c r="X85" s="27"/>
      <c r="Y85" s="27"/>
      <c r="Z85" s="9"/>
      <c r="AA85" s="9"/>
      <c r="AB85" s="20"/>
      <c r="AC85" s="20"/>
      <c r="AD85" s="22"/>
      <c r="AE85" s="66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8"/>
      <c r="X86" s="27"/>
      <c r="Y86" s="27"/>
      <c r="Z86" s="9"/>
      <c r="AA86" s="9"/>
      <c r="AB86" s="20"/>
      <c r="AC86" s="20"/>
      <c r="AD86" s="22"/>
      <c r="AE86" s="66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8"/>
      <c r="X87" s="27"/>
      <c r="Y87" s="27"/>
      <c r="Z87" s="9"/>
      <c r="AA87" s="9"/>
      <c r="AB87" s="20"/>
      <c r="AC87" s="20"/>
      <c r="AD87" s="22"/>
      <c r="AE87" s="66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8"/>
      <c r="X88" s="27"/>
      <c r="Y88" s="27"/>
      <c r="Z88" s="3"/>
      <c r="AA88" s="9"/>
      <c r="AB88" s="20"/>
      <c r="AC88" s="20"/>
      <c r="AD88" s="22"/>
      <c r="AE88" s="66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8"/>
      <c r="X89" s="27"/>
      <c r="Y89" s="27"/>
      <c r="Z89" s="3"/>
      <c r="AA89" s="9"/>
      <c r="AB89" s="20"/>
      <c r="AC89" s="20"/>
      <c r="AD89" s="22"/>
      <c r="AE89" s="66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8"/>
      <c r="X90" s="27"/>
      <c r="Y90" s="27"/>
      <c r="Z90" s="9"/>
      <c r="AA90" s="9"/>
      <c r="AB90" s="20"/>
      <c r="AC90" s="20"/>
      <c r="AD90" s="22"/>
      <c r="AE90" s="66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8"/>
      <c r="X91" s="27"/>
      <c r="Y91" s="27"/>
      <c r="Z91" s="9"/>
      <c r="AA91" s="9"/>
      <c r="AB91" s="20"/>
      <c r="AC91" s="20"/>
      <c r="AD91" s="20"/>
      <c r="AE91" s="65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8"/>
      <c r="X92" s="27"/>
      <c r="Y92" s="27"/>
      <c r="Z92" s="9"/>
      <c r="AA92" s="9"/>
      <c r="AB92" s="20"/>
      <c r="AC92" s="20"/>
      <c r="AD92" s="20"/>
      <c r="AE92" s="65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8"/>
      <c r="X93" s="27"/>
      <c r="Y93" s="27"/>
      <c r="Z93" s="9"/>
      <c r="AA93" s="9"/>
      <c r="AB93" s="20"/>
      <c r="AC93" s="20"/>
      <c r="AD93" s="20"/>
      <c r="AE93" s="65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8"/>
      <c r="X94" s="27"/>
      <c r="Y94" s="27"/>
      <c r="Z94" s="9"/>
      <c r="AA94" s="9"/>
      <c r="AB94" s="20"/>
      <c r="AC94" s="20"/>
      <c r="AD94" s="20"/>
      <c r="AE94" s="65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8"/>
      <c r="X95" s="27"/>
      <c r="Y95" s="27"/>
      <c r="Z95" s="9"/>
      <c r="AA95" s="9"/>
      <c r="AB95" s="67"/>
      <c r="AC95" s="67"/>
      <c r="AD95" s="67"/>
      <c r="AE95" s="65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8"/>
      <c r="X96" s="27"/>
      <c r="Y96" s="27"/>
      <c r="Z96" s="9"/>
      <c r="AA96" s="9"/>
      <c r="AB96" s="67"/>
      <c r="AC96" s="67"/>
      <c r="AD96" s="67"/>
      <c r="AE96" s="68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8"/>
      <c r="X97" s="27"/>
      <c r="Y97" s="27"/>
      <c r="Z97" s="9"/>
      <c r="AA97" s="9"/>
      <c r="AB97" s="9"/>
      <c r="AC97" s="9"/>
      <c r="AD97" s="9"/>
      <c r="AE97" s="10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27"/>
      <c r="Y98" s="27"/>
      <c r="Z98" s="9"/>
      <c r="AA98" s="9"/>
      <c r="AB98" s="9"/>
      <c r="AC98" s="9"/>
      <c r="AD98" s="9"/>
      <c r="AE98" s="10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27"/>
      <c r="Y99" s="27"/>
      <c r="Z99" s="9"/>
      <c r="AA99" s="9"/>
      <c r="AB99" s="9"/>
      <c r="AC99" s="9"/>
      <c r="AD99" s="9"/>
      <c r="AE99" s="10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27"/>
      <c r="Y100" s="27"/>
      <c r="Z100" s="9"/>
      <c r="AA100" s="69"/>
      <c r="AB100" s="46"/>
      <c r="AC100" s="21"/>
      <c r="AD100" s="21"/>
      <c r="AE100" s="10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27"/>
      <c r="Y101" s="27"/>
      <c r="Z101" s="9"/>
      <c r="AA101" s="69"/>
      <c r="AB101" s="46"/>
      <c r="AC101" s="21"/>
      <c r="AD101" s="21"/>
      <c r="AE101" s="10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27"/>
      <c r="Y102" s="27"/>
      <c r="Z102" s="9"/>
      <c r="AA102" s="69"/>
      <c r="AB102" s="46"/>
      <c r="AC102" s="21"/>
      <c r="AD102" s="21"/>
      <c r="AE102" s="10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27"/>
      <c r="Y103" s="27"/>
      <c r="Z103" s="9"/>
      <c r="AA103" s="69"/>
      <c r="AB103" s="46"/>
      <c r="AC103" s="21"/>
      <c r="AD103" s="21"/>
      <c r="AE103" s="10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27"/>
      <c r="Y104" s="27"/>
      <c r="Z104" s="9"/>
      <c r="AA104" s="69"/>
      <c r="AB104" s="46"/>
      <c r="AC104" s="21"/>
      <c r="AD104" s="21"/>
      <c r="AE104" s="10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27"/>
      <c r="Y105" s="27"/>
      <c r="Z105" s="9"/>
      <c r="AA105" s="69"/>
      <c r="AB105" s="46"/>
      <c r="AC105" s="21"/>
      <c r="AD105" s="21"/>
      <c r="AE105" s="10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27"/>
      <c r="Y106" s="27"/>
      <c r="Z106" s="9"/>
      <c r="AA106" s="69"/>
      <c r="AB106" s="46"/>
      <c r="AC106" s="21"/>
      <c r="AD106" s="21"/>
      <c r="AE106" s="10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27"/>
      <c r="Y107" s="27"/>
      <c r="Z107" s="9"/>
      <c r="AA107" s="9"/>
      <c r="AB107" s="9"/>
      <c r="AC107" s="9"/>
      <c r="AD107" s="9"/>
      <c r="AE107" s="10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27"/>
      <c r="Y108" s="27"/>
      <c r="Z108" s="9"/>
      <c r="AA108" s="9"/>
      <c r="AB108" s="9"/>
      <c r="AC108" s="9"/>
      <c r="AD108" s="9"/>
      <c r="AE108" s="10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27"/>
      <c r="Y109" s="27"/>
      <c r="Z109" s="9"/>
      <c r="AA109" s="9"/>
      <c r="AB109" s="9"/>
      <c r="AC109" s="9"/>
      <c r="AD109" s="9"/>
      <c r="AE109" s="10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27"/>
      <c r="Y110" s="27"/>
      <c r="Z110" s="9"/>
      <c r="AA110" s="9"/>
      <c r="AB110" s="9"/>
      <c r="AC110" s="9"/>
      <c r="AD110" s="9"/>
      <c r="AE110" s="10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27"/>
      <c r="Y111" s="27"/>
      <c r="Z111" s="9"/>
      <c r="AA111" s="9"/>
      <c r="AB111" s="9"/>
      <c r="AC111" s="9"/>
      <c r="AD111" s="9"/>
      <c r="AE111" s="10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27"/>
      <c r="Y112" s="27"/>
      <c r="Z112" s="9"/>
      <c r="AA112" s="9"/>
      <c r="AB112" s="9"/>
      <c r="AC112" s="9"/>
      <c r="AD112" s="9"/>
      <c r="AE112" s="10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27"/>
      <c r="Y113" s="27"/>
      <c r="Z113" s="9"/>
      <c r="AA113" s="9"/>
      <c r="AB113" s="9"/>
      <c r="AC113" s="9"/>
      <c r="AD113" s="9"/>
      <c r="AE113" s="10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27"/>
      <c r="Y114" s="27"/>
      <c r="Z114" s="9"/>
      <c r="AA114" s="9"/>
      <c r="AB114" s="9"/>
      <c r="AC114" s="9"/>
      <c r="AD114" s="9"/>
      <c r="AE114" s="10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27"/>
      <c r="Y115" s="27"/>
      <c r="Z115" s="9"/>
      <c r="AA115" s="9"/>
      <c r="AB115" s="9"/>
      <c r="AC115" s="9"/>
      <c r="AD115" s="9"/>
      <c r="AE115" s="10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27"/>
      <c r="Y116" s="27"/>
      <c r="Z116" s="9"/>
      <c r="AA116" s="9"/>
      <c r="AB116" s="9"/>
      <c r="AC116" s="9"/>
      <c r="AD116" s="9"/>
      <c r="AE116" s="10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27"/>
      <c r="Y117" s="27"/>
      <c r="Z117" s="9"/>
      <c r="AA117" s="9"/>
      <c r="AB117" s="9"/>
      <c r="AC117" s="9"/>
      <c r="AD117" s="9"/>
      <c r="AE117" s="10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27"/>
      <c r="Y118" s="27"/>
      <c r="Z118" s="9"/>
      <c r="AA118" s="9"/>
      <c r="AB118" s="9"/>
      <c r="AC118" s="9"/>
      <c r="AD118" s="9"/>
      <c r="AE118" s="10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27"/>
      <c r="Y119" s="27"/>
      <c r="Z119" s="9"/>
      <c r="AA119" s="9"/>
      <c r="AB119" s="9"/>
      <c r="AC119" s="9"/>
      <c r="AD119" s="9"/>
      <c r="AE119" s="10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27"/>
      <c r="Y120" s="27"/>
      <c r="Z120" s="9"/>
      <c r="AA120" s="9"/>
      <c r="AB120" s="9"/>
      <c r="AC120" s="9"/>
      <c r="AD120" s="9"/>
      <c r="AE120" s="10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27"/>
      <c r="Y121" s="27"/>
      <c r="Z121" s="9"/>
      <c r="AA121" s="9"/>
      <c r="AB121" s="9"/>
      <c r="AC121" s="9"/>
      <c r="AD121" s="9"/>
      <c r="AE121" s="10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27"/>
      <c r="Y122" s="27"/>
      <c r="Z122" s="9"/>
      <c r="AA122" s="9"/>
      <c r="AB122" s="9"/>
      <c r="AC122" s="9"/>
      <c r="AD122" s="9"/>
      <c r="AE122" s="10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27"/>
      <c r="Y123" s="27"/>
      <c r="Z123" s="9"/>
      <c r="AA123" s="9"/>
      <c r="AB123" s="9"/>
      <c r="AC123" s="9"/>
      <c r="AD123" s="9"/>
      <c r="AE123" s="10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27"/>
      <c r="Y124" s="27"/>
      <c r="Z124" s="9"/>
      <c r="AA124" s="9"/>
      <c r="AB124" s="9"/>
      <c r="AC124" s="9"/>
      <c r="AD124" s="9"/>
      <c r="AE124" s="10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27"/>
      <c r="Y125" s="27"/>
      <c r="Z125" s="9"/>
      <c r="AA125" s="9"/>
      <c r="AB125" s="9"/>
      <c r="AC125" s="9"/>
      <c r="AD125" s="9"/>
      <c r="AE125" s="10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27"/>
      <c r="Y126" s="27"/>
      <c r="Z126" s="9"/>
      <c r="AA126" s="9"/>
      <c r="AB126" s="9"/>
      <c r="AC126" s="9"/>
      <c r="AD126" s="9"/>
      <c r="AE126" s="10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27"/>
      <c r="Y127" s="27"/>
      <c r="Z127" s="9"/>
      <c r="AA127" s="9"/>
      <c r="AB127" s="9"/>
      <c r="AC127" s="9"/>
      <c r="AD127" s="9"/>
      <c r="AE127" s="10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27"/>
      <c r="Y128" s="27"/>
      <c r="Z128" s="9"/>
      <c r="AA128" s="9"/>
      <c r="AB128" s="9"/>
      <c r="AC128" s="9"/>
      <c r="AD128" s="9"/>
      <c r="AE128" s="10"/>
    </row>
    <row r="129" ht="12.75" customHeight="1">
      <c r="A129" s="7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27"/>
      <c r="Y129" s="27"/>
      <c r="Z129" s="9"/>
      <c r="AA129" s="9"/>
      <c r="AB129" s="9"/>
      <c r="AC129" s="9"/>
      <c r="AD129" s="9"/>
      <c r="AE129" s="10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27"/>
      <c r="Y130" s="27"/>
      <c r="Z130" s="9"/>
      <c r="AA130" s="9"/>
      <c r="AB130" s="9"/>
      <c r="AC130" s="9"/>
      <c r="AD130" s="9"/>
      <c r="AE130" s="10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71"/>
      <c r="J131" s="71"/>
      <c r="K131" s="71"/>
      <c r="L131" s="71"/>
      <c r="M131" s="71"/>
      <c r="N131" s="72"/>
      <c r="O131" s="72"/>
      <c r="P131" s="72"/>
      <c r="Q131" s="72"/>
      <c r="R131" s="73"/>
      <c r="S131" s="73"/>
      <c r="T131" s="73"/>
      <c r="U131" s="73"/>
      <c r="V131" s="74"/>
      <c r="W131" s="3"/>
      <c r="X131" s="27"/>
      <c r="Y131" s="27"/>
      <c r="Z131" s="9"/>
      <c r="AA131" s="9"/>
      <c r="AB131" s="9"/>
      <c r="AC131" s="9"/>
      <c r="AD131" s="9"/>
      <c r="AE131" s="10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71"/>
      <c r="J132" s="71"/>
      <c r="K132" s="71"/>
      <c r="L132" s="71"/>
      <c r="M132" s="71"/>
      <c r="N132" s="72"/>
      <c r="O132" s="72"/>
      <c r="P132" s="72"/>
      <c r="Q132" s="72"/>
      <c r="R132" s="73"/>
      <c r="S132" s="73"/>
      <c r="T132" s="73"/>
      <c r="U132" s="73"/>
      <c r="V132" s="74"/>
      <c r="W132" s="3"/>
      <c r="X132" s="27"/>
      <c r="Y132" s="27"/>
      <c r="Z132" s="9"/>
      <c r="AA132" s="9"/>
      <c r="AB132" s="9"/>
      <c r="AC132" s="9"/>
      <c r="AD132" s="9"/>
      <c r="AE132" s="10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71"/>
      <c r="J133" s="71"/>
      <c r="K133" s="71"/>
      <c r="L133" s="71"/>
      <c r="M133" s="71"/>
      <c r="N133" s="72"/>
      <c r="O133" s="72"/>
      <c r="P133" s="72"/>
      <c r="Q133" s="72"/>
      <c r="R133" s="73"/>
      <c r="S133" s="73"/>
      <c r="T133" s="73"/>
      <c r="U133" s="73"/>
      <c r="V133" s="74"/>
      <c r="W133" s="3"/>
      <c r="X133" s="27"/>
      <c r="Y133" s="27"/>
      <c r="Z133" s="9"/>
      <c r="AA133" s="9"/>
      <c r="AB133" s="9"/>
      <c r="AC133" s="9"/>
      <c r="AD133" s="9"/>
      <c r="AE133" s="10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71"/>
      <c r="J134" s="71"/>
      <c r="K134" s="71"/>
      <c r="L134" s="71"/>
      <c r="M134" s="71"/>
      <c r="N134" s="72"/>
      <c r="O134" s="72"/>
      <c r="P134" s="72"/>
      <c r="Q134" s="72"/>
      <c r="R134" s="73"/>
      <c r="S134" s="73"/>
      <c r="T134" s="73"/>
      <c r="U134" s="73"/>
      <c r="V134" s="74"/>
      <c r="W134" s="3"/>
      <c r="X134" s="27"/>
      <c r="Y134" s="27"/>
      <c r="Z134" s="9"/>
      <c r="AA134" s="9"/>
      <c r="AB134" s="9"/>
      <c r="AC134" s="9"/>
      <c r="AD134" s="9"/>
      <c r="AE134" s="10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71"/>
      <c r="J135" s="71"/>
      <c r="K135" s="71"/>
      <c r="L135" s="71"/>
      <c r="M135" s="71"/>
      <c r="N135" s="72"/>
      <c r="O135" s="72"/>
      <c r="P135" s="72"/>
      <c r="Q135" s="72"/>
      <c r="R135" s="73"/>
      <c r="S135" s="73"/>
      <c r="T135" s="73"/>
      <c r="U135" s="73"/>
      <c r="V135" s="74"/>
      <c r="W135" s="3"/>
      <c r="X135" s="27"/>
      <c r="Y135" s="27"/>
      <c r="Z135" s="9"/>
      <c r="AA135" s="9"/>
      <c r="AB135" s="9"/>
      <c r="AC135" s="9"/>
      <c r="AD135" s="9"/>
      <c r="AE135" s="10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71"/>
      <c r="J136" s="71"/>
      <c r="K136" s="71"/>
      <c r="L136" s="71"/>
      <c r="M136" s="71"/>
      <c r="N136" s="72"/>
      <c r="O136" s="72"/>
      <c r="P136" s="72"/>
      <c r="Q136" s="72"/>
      <c r="R136" s="73"/>
      <c r="S136" s="73"/>
      <c r="T136" s="73"/>
      <c r="U136" s="73"/>
      <c r="V136" s="74"/>
      <c r="W136" s="3"/>
      <c r="X136" s="27"/>
      <c r="Y136" s="27"/>
      <c r="Z136" s="9"/>
      <c r="AA136" s="9"/>
      <c r="AB136" s="9"/>
      <c r="AC136" s="9"/>
      <c r="AD136" s="9"/>
      <c r="AE136" s="10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71"/>
      <c r="J137" s="71"/>
      <c r="K137" s="71"/>
      <c r="L137" s="71"/>
      <c r="M137" s="71"/>
      <c r="N137" s="72"/>
      <c r="O137" s="72"/>
      <c r="P137" s="72"/>
      <c r="Q137" s="72"/>
      <c r="R137" s="73"/>
      <c r="S137" s="73"/>
      <c r="T137" s="73"/>
      <c r="U137" s="73"/>
      <c r="V137" s="74"/>
      <c r="W137" s="3"/>
      <c r="X137" s="27"/>
      <c r="Y137" s="27"/>
      <c r="Z137" s="9"/>
      <c r="AA137" s="9"/>
      <c r="AB137" s="9"/>
      <c r="AC137" s="9"/>
      <c r="AD137" s="9"/>
      <c r="AE137" s="10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71"/>
      <c r="J138" s="71"/>
      <c r="K138" s="71"/>
      <c r="L138" s="71"/>
      <c r="M138" s="71"/>
      <c r="N138" s="72"/>
      <c r="O138" s="72"/>
      <c r="P138" s="72"/>
      <c r="Q138" s="72"/>
      <c r="R138" s="73"/>
      <c r="S138" s="73"/>
      <c r="T138" s="73"/>
      <c r="U138" s="73"/>
      <c r="V138" s="74"/>
      <c r="W138" s="3"/>
      <c r="X138" s="27"/>
      <c r="Y138" s="27"/>
      <c r="Z138" s="9"/>
      <c r="AA138" s="9"/>
      <c r="AB138" s="9"/>
      <c r="AC138" s="9"/>
      <c r="AD138" s="9"/>
      <c r="AE138" s="10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71"/>
      <c r="J139" s="71"/>
      <c r="K139" s="71"/>
      <c r="L139" s="71"/>
      <c r="M139" s="71"/>
      <c r="N139" s="72"/>
      <c r="O139" s="72"/>
      <c r="P139" s="72"/>
      <c r="Q139" s="72"/>
      <c r="R139" s="73"/>
      <c r="S139" s="73"/>
      <c r="T139" s="73"/>
      <c r="U139" s="73"/>
      <c r="V139" s="74"/>
      <c r="W139" s="3"/>
      <c r="X139" s="27"/>
      <c r="Y139" s="27"/>
      <c r="Z139" s="9"/>
      <c r="AA139" s="9"/>
      <c r="AB139" s="9"/>
      <c r="AC139" s="9"/>
      <c r="AD139" s="9"/>
      <c r="AE139" s="10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71"/>
      <c r="J140" s="71"/>
      <c r="K140" s="71"/>
      <c r="L140" s="71"/>
      <c r="M140" s="71"/>
      <c r="N140" s="72"/>
      <c r="O140" s="72"/>
      <c r="P140" s="72"/>
      <c r="Q140" s="72"/>
      <c r="R140" s="73"/>
      <c r="S140" s="73"/>
      <c r="T140" s="73"/>
      <c r="U140" s="73"/>
      <c r="V140" s="74"/>
      <c r="W140" s="3"/>
      <c r="X140" s="27"/>
      <c r="Y140" s="27"/>
      <c r="Z140" s="9"/>
      <c r="AA140" s="9"/>
      <c r="AB140" s="9"/>
      <c r="AC140" s="9"/>
      <c r="AD140" s="9"/>
      <c r="AE140" s="10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71"/>
      <c r="J141" s="71"/>
      <c r="K141" s="71"/>
      <c r="L141" s="71"/>
      <c r="M141" s="71"/>
      <c r="N141" s="72"/>
      <c r="O141" s="72"/>
      <c r="P141" s="72"/>
      <c r="Q141" s="72"/>
      <c r="R141" s="73"/>
      <c r="S141" s="73"/>
      <c r="T141" s="73"/>
      <c r="U141" s="73"/>
      <c r="V141" s="74"/>
      <c r="W141" s="3"/>
      <c r="X141" s="27"/>
      <c r="Y141" s="27"/>
      <c r="Z141" s="9"/>
      <c r="AA141" s="9"/>
      <c r="AB141" s="9"/>
      <c r="AC141" s="9"/>
      <c r="AD141" s="9"/>
      <c r="AE141" s="10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71"/>
      <c r="J142" s="71"/>
      <c r="K142" s="71"/>
      <c r="L142" s="71"/>
      <c r="M142" s="71"/>
      <c r="N142" s="72"/>
      <c r="O142" s="72"/>
      <c r="P142" s="72"/>
      <c r="Q142" s="72"/>
      <c r="R142" s="73"/>
      <c r="S142" s="73"/>
      <c r="T142" s="73"/>
      <c r="U142" s="73"/>
      <c r="V142" s="74"/>
      <c r="W142" s="3"/>
      <c r="X142" s="27"/>
      <c r="Y142" s="27"/>
      <c r="Z142" s="9"/>
      <c r="AA142" s="9"/>
      <c r="AB142" s="9"/>
      <c r="AC142" s="9"/>
      <c r="AD142" s="9"/>
      <c r="AE142" s="10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71"/>
      <c r="J143" s="71"/>
      <c r="K143" s="71"/>
      <c r="L143" s="71"/>
      <c r="M143" s="71"/>
      <c r="N143" s="72"/>
      <c r="O143" s="72"/>
      <c r="P143" s="72"/>
      <c r="Q143" s="72"/>
      <c r="R143" s="73"/>
      <c r="S143" s="73"/>
      <c r="T143" s="73"/>
      <c r="U143" s="73"/>
      <c r="V143" s="74"/>
      <c r="W143" s="3"/>
      <c r="X143" s="27"/>
      <c r="Y143" s="27"/>
      <c r="Z143" s="9"/>
      <c r="AA143" s="9"/>
      <c r="AB143" s="9"/>
      <c r="AC143" s="9"/>
      <c r="AD143" s="9"/>
      <c r="AE143" s="10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71"/>
      <c r="J144" s="71"/>
      <c r="K144" s="71"/>
      <c r="L144" s="71"/>
      <c r="M144" s="71"/>
      <c r="N144" s="72"/>
      <c r="O144" s="72"/>
      <c r="P144" s="72"/>
      <c r="Q144" s="72"/>
      <c r="R144" s="73"/>
      <c r="S144" s="73"/>
      <c r="T144" s="73"/>
      <c r="U144" s="73"/>
      <c r="V144" s="74"/>
      <c r="W144" s="3"/>
      <c r="X144" s="27"/>
      <c r="Y144" s="27"/>
      <c r="Z144" s="9"/>
      <c r="AA144" s="9"/>
      <c r="AB144" s="9"/>
      <c r="AC144" s="9"/>
      <c r="AD144" s="9"/>
      <c r="AE144" s="10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71"/>
      <c r="J145" s="71"/>
      <c r="K145" s="71"/>
      <c r="L145" s="71"/>
      <c r="M145" s="71"/>
      <c r="N145" s="72"/>
      <c r="O145" s="72"/>
      <c r="P145" s="72"/>
      <c r="Q145" s="72"/>
      <c r="R145" s="73"/>
      <c r="S145" s="73"/>
      <c r="T145" s="73"/>
      <c r="U145" s="73"/>
      <c r="V145" s="74"/>
      <c r="W145" s="3"/>
      <c r="X145" s="27"/>
      <c r="Y145" s="27"/>
      <c r="Z145" s="9"/>
      <c r="AA145" s="9"/>
      <c r="AB145" s="9"/>
      <c r="AC145" s="9"/>
      <c r="AD145" s="9"/>
      <c r="AE145" s="10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71"/>
      <c r="J146" s="71"/>
      <c r="K146" s="71"/>
      <c r="L146" s="71"/>
      <c r="M146" s="71"/>
      <c r="N146" s="72"/>
      <c r="O146" s="72"/>
      <c r="P146" s="72"/>
      <c r="Q146" s="72"/>
      <c r="R146" s="73"/>
      <c r="S146" s="73"/>
      <c r="T146" s="73"/>
      <c r="U146" s="73"/>
      <c r="V146" s="74"/>
      <c r="W146" s="3"/>
      <c r="X146" s="27"/>
      <c r="Y146" s="27"/>
      <c r="Z146" s="9"/>
      <c r="AA146" s="9"/>
      <c r="AB146" s="9"/>
      <c r="AC146" s="9"/>
      <c r="AD146" s="9"/>
      <c r="AE146" s="10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71"/>
      <c r="J147" s="71"/>
      <c r="K147" s="71"/>
      <c r="L147" s="71"/>
      <c r="M147" s="71"/>
      <c r="N147" s="72"/>
      <c r="O147" s="72"/>
      <c r="P147" s="72"/>
      <c r="Q147" s="72"/>
      <c r="R147" s="73"/>
      <c r="S147" s="73"/>
      <c r="T147" s="73"/>
      <c r="U147" s="73"/>
      <c r="V147" s="74"/>
      <c r="W147" s="3"/>
      <c r="X147" s="27"/>
      <c r="Y147" s="27"/>
      <c r="Z147" s="9"/>
      <c r="AA147" s="9"/>
      <c r="AB147" s="9"/>
      <c r="AC147" s="9"/>
      <c r="AD147" s="9"/>
      <c r="AE147" s="10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71"/>
      <c r="J148" s="71"/>
      <c r="K148" s="71"/>
      <c r="L148" s="71"/>
      <c r="M148" s="71"/>
      <c r="N148" s="72"/>
      <c r="O148" s="72"/>
      <c r="P148" s="72"/>
      <c r="Q148" s="72"/>
      <c r="R148" s="73"/>
      <c r="S148" s="73"/>
      <c r="T148" s="73"/>
      <c r="U148" s="73"/>
      <c r="V148" s="74"/>
      <c r="W148" s="3"/>
      <c r="X148" s="27"/>
      <c r="Y148" s="27"/>
      <c r="Z148" s="9"/>
      <c r="AA148" s="9"/>
      <c r="AB148" s="9"/>
      <c r="AC148" s="9"/>
      <c r="AD148" s="9"/>
      <c r="AE148" s="10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71"/>
      <c r="J149" s="71"/>
      <c r="K149" s="71"/>
      <c r="L149" s="71"/>
      <c r="M149" s="71"/>
      <c r="N149" s="72"/>
      <c r="O149" s="72"/>
      <c r="P149" s="72"/>
      <c r="Q149" s="72"/>
      <c r="R149" s="73"/>
      <c r="S149" s="73"/>
      <c r="T149" s="73"/>
      <c r="U149" s="73"/>
      <c r="V149" s="74"/>
      <c r="W149" s="3"/>
      <c r="X149" s="27"/>
      <c r="Y149" s="27"/>
      <c r="Z149" s="9"/>
      <c r="AA149" s="9"/>
      <c r="AB149" s="9"/>
      <c r="AC149" s="9"/>
      <c r="AD149" s="9"/>
      <c r="AE149" s="10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71"/>
      <c r="J150" s="71"/>
      <c r="K150" s="71"/>
      <c r="L150" s="71"/>
      <c r="M150" s="71"/>
      <c r="N150" s="72"/>
      <c r="O150" s="72"/>
      <c r="P150" s="72"/>
      <c r="Q150" s="72"/>
      <c r="R150" s="73"/>
      <c r="S150" s="73"/>
      <c r="T150" s="73"/>
      <c r="U150" s="73"/>
      <c r="V150" s="74"/>
      <c r="W150" s="3"/>
      <c r="X150" s="27"/>
      <c r="Y150" s="27"/>
      <c r="Z150" s="9"/>
      <c r="AA150" s="9"/>
      <c r="AB150" s="9"/>
      <c r="AC150" s="9"/>
      <c r="AD150" s="9"/>
      <c r="AE150" s="10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71"/>
      <c r="J151" s="71"/>
      <c r="K151" s="71"/>
      <c r="L151" s="71"/>
      <c r="M151" s="71"/>
      <c r="N151" s="72"/>
      <c r="O151" s="72"/>
      <c r="P151" s="72"/>
      <c r="Q151" s="72"/>
      <c r="R151" s="73"/>
      <c r="S151" s="73"/>
      <c r="T151" s="73"/>
      <c r="U151" s="73"/>
      <c r="V151" s="74"/>
      <c r="W151" s="3"/>
      <c r="X151" s="27"/>
      <c r="Y151" s="27"/>
      <c r="Z151" s="9"/>
      <c r="AA151" s="9"/>
      <c r="AB151" s="9"/>
      <c r="AC151" s="9"/>
      <c r="AD151" s="9"/>
      <c r="AE151" s="10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71"/>
      <c r="J152" s="71"/>
      <c r="K152" s="71"/>
      <c r="L152" s="71"/>
      <c r="M152" s="71"/>
      <c r="N152" s="72"/>
      <c r="O152" s="72"/>
      <c r="P152" s="72"/>
      <c r="Q152" s="72"/>
      <c r="R152" s="73"/>
      <c r="S152" s="73"/>
      <c r="T152" s="73"/>
      <c r="U152" s="73"/>
      <c r="V152" s="74"/>
      <c r="W152" s="3"/>
      <c r="X152" s="27"/>
      <c r="Y152" s="27"/>
      <c r="Z152" s="9"/>
      <c r="AA152" s="9"/>
      <c r="AB152" s="9"/>
      <c r="AC152" s="9"/>
      <c r="AD152" s="9"/>
      <c r="AE152" s="10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71"/>
      <c r="J153" s="71"/>
      <c r="K153" s="71"/>
      <c r="L153" s="71"/>
      <c r="M153" s="71"/>
      <c r="N153" s="72"/>
      <c r="O153" s="72"/>
      <c r="P153" s="72"/>
      <c r="Q153" s="72"/>
      <c r="R153" s="73"/>
      <c r="S153" s="73"/>
      <c r="T153" s="73"/>
      <c r="U153" s="73"/>
      <c r="V153" s="74"/>
      <c r="W153" s="3"/>
      <c r="X153" s="27"/>
      <c r="Y153" s="27"/>
      <c r="Z153" s="9"/>
      <c r="AA153" s="9"/>
      <c r="AB153" s="9"/>
      <c r="AC153" s="9"/>
      <c r="AD153" s="9"/>
      <c r="AE153" s="10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71"/>
      <c r="J154" s="71"/>
      <c r="K154" s="71"/>
      <c r="L154" s="71"/>
      <c r="M154" s="71"/>
      <c r="N154" s="72"/>
      <c r="O154" s="72"/>
      <c r="P154" s="72"/>
      <c r="Q154" s="72"/>
      <c r="R154" s="73"/>
      <c r="S154" s="73"/>
      <c r="T154" s="73"/>
      <c r="U154" s="73"/>
      <c r="V154" s="74"/>
      <c r="W154" s="3"/>
      <c r="X154" s="27"/>
      <c r="Y154" s="27"/>
      <c r="Z154" s="9"/>
      <c r="AA154" s="9"/>
      <c r="AB154" s="9"/>
      <c r="AC154" s="9"/>
      <c r="AD154" s="9"/>
      <c r="AE154" s="10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71"/>
      <c r="J155" s="71"/>
      <c r="K155" s="71"/>
      <c r="L155" s="71"/>
      <c r="M155" s="71"/>
      <c r="N155" s="72"/>
      <c r="O155" s="72"/>
      <c r="P155" s="72"/>
      <c r="Q155" s="72"/>
      <c r="R155" s="73"/>
      <c r="S155" s="73"/>
      <c r="T155" s="73"/>
      <c r="U155" s="73"/>
      <c r="V155" s="74"/>
      <c r="W155" s="3"/>
      <c r="X155" s="27"/>
      <c r="Y155" s="27"/>
      <c r="Z155" s="9"/>
      <c r="AA155" s="9"/>
      <c r="AB155" s="9"/>
      <c r="AC155" s="9"/>
      <c r="AD155" s="9"/>
      <c r="AE155" s="10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71"/>
      <c r="J156" s="71"/>
      <c r="K156" s="71"/>
      <c r="L156" s="71"/>
      <c r="M156" s="71"/>
      <c r="N156" s="72"/>
      <c r="O156" s="72"/>
      <c r="P156" s="72"/>
      <c r="Q156" s="72"/>
      <c r="R156" s="73"/>
      <c r="S156" s="73"/>
      <c r="T156" s="73"/>
      <c r="U156" s="73"/>
      <c r="V156" s="74"/>
      <c r="W156" s="3"/>
      <c r="X156" s="27"/>
      <c r="Y156" s="27"/>
      <c r="Z156" s="9"/>
      <c r="AA156" s="9"/>
      <c r="AB156" s="9"/>
      <c r="AC156" s="9"/>
      <c r="AD156" s="9"/>
      <c r="AE156" s="10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71"/>
      <c r="J157" s="71"/>
      <c r="K157" s="71"/>
      <c r="L157" s="71"/>
      <c r="M157" s="71"/>
      <c r="N157" s="72"/>
      <c r="O157" s="72"/>
      <c r="P157" s="72"/>
      <c r="Q157" s="72"/>
      <c r="R157" s="73"/>
      <c r="S157" s="73"/>
      <c r="T157" s="73"/>
      <c r="U157" s="73"/>
      <c r="V157" s="74"/>
      <c r="W157" s="3"/>
      <c r="X157" s="27"/>
      <c r="Y157" s="27"/>
      <c r="Z157" s="9"/>
      <c r="AA157" s="9"/>
      <c r="AB157" s="9"/>
      <c r="AC157" s="9"/>
      <c r="AD157" s="9"/>
      <c r="AE157" s="10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71"/>
      <c r="J158" s="71"/>
      <c r="K158" s="71"/>
      <c r="L158" s="71"/>
      <c r="M158" s="71"/>
      <c r="N158" s="72"/>
      <c r="O158" s="72"/>
      <c r="P158" s="72"/>
      <c r="Q158" s="72"/>
      <c r="R158" s="73"/>
      <c r="S158" s="73"/>
      <c r="T158" s="73"/>
      <c r="U158" s="73"/>
      <c r="V158" s="74"/>
      <c r="W158" s="3"/>
      <c r="X158" s="27"/>
      <c r="Y158" s="27"/>
      <c r="Z158" s="9"/>
      <c r="AA158" s="9"/>
      <c r="AB158" s="9"/>
      <c r="AC158" s="9"/>
      <c r="AD158" s="9"/>
      <c r="AE158" s="10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71"/>
      <c r="J159" s="71"/>
      <c r="K159" s="71"/>
      <c r="L159" s="71"/>
      <c r="M159" s="71"/>
      <c r="N159" s="72"/>
      <c r="O159" s="72"/>
      <c r="P159" s="72"/>
      <c r="Q159" s="72"/>
      <c r="R159" s="73"/>
      <c r="S159" s="73"/>
      <c r="T159" s="73"/>
      <c r="U159" s="73"/>
      <c r="V159" s="74"/>
      <c r="W159" s="3"/>
      <c r="X159" s="27"/>
      <c r="Y159" s="27"/>
      <c r="Z159" s="9"/>
      <c r="AA159" s="9"/>
      <c r="AB159" s="9"/>
      <c r="AC159" s="9"/>
      <c r="AD159" s="9"/>
      <c r="AE159" s="10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71"/>
      <c r="J160" s="71"/>
      <c r="K160" s="71"/>
      <c r="L160" s="71"/>
      <c r="M160" s="71"/>
      <c r="N160" s="72"/>
      <c r="O160" s="72"/>
      <c r="P160" s="72"/>
      <c r="Q160" s="72"/>
      <c r="R160" s="73"/>
      <c r="S160" s="73"/>
      <c r="T160" s="73"/>
      <c r="U160" s="73"/>
      <c r="V160" s="74"/>
      <c r="W160" s="3"/>
      <c r="X160" s="27"/>
      <c r="Y160" s="27"/>
      <c r="Z160" s="9"/>
      <c r="AA160" s="9"/>
      <c r="AB160" s="9"/>
      <c r="AC160" s="9"/>
      <c r="AD160" s="9"/>
      <c r="AE160" s="10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71"/>
      <c r="J161" s="71"/>
      <c r="K161" s="71"/>
      <c r="L161" s="71"/>
      <c r="M161" s="71"/>
      <c r="N161" s="72"/>
      <c r="O161" s="72"/>
      <c r="P161" s="72"/>
      <c r="Q161" s="72"/>
      <c r="R161" s="73"/>
      <c r="S161" s="73"/>
      <c r="T161" s="73"/>
      <c r="U161" s="73"/>
      <c r="V161" s="74"/>
      <c r="W161" s="3"/>
      <c r="X161" s="27"/>
      <c r="Y161" s="27"/>
      <c r="Z161" s="9"/>
      <c r="AA161" s="9"/>
      <c r="AB161" s="9"/>
      <c r="AC161" s="9"/>
      <c r="AD161" s="9"/>
      <c r="AE161" s="10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71"/>
      <c r="J162" s="71"/>
      <c r="K162" s="71"/>
      <c r="L162" s="71"/>
      <c r="M162" s="71"/>
      <c r="N162" s="72"/>
      <c r="O162" s="72"/>
      <c r="P162" s="72"/>
      <c r="Q162" s="72"/>
      <c r="R162" s="73"/>
      <c r="S162" s="73"/>
      <c r="T162" s="73"/>
      <c r="U162" s="73"/>
      <c r="V162" s="74"/>
      <c r="W162" s="3"/>
      <c r="X162" s="27"/>
      <c r="Y162" s="27"/>
      <c r="Z162" s="9"/>
      <c r="AA162" s="9"/>
      <c r="AB162" s="9"/>
      <c r="AC162" s="9"/>
      <c r="AD162" s="9"/>
      <c r="AE162" s="10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71"/>
      <c r="J163" s="71"/>
      <c r="K163" s="71"/>
      <c r="L163" s="71"/>
      <c r="M163" s="71"/>
      <c r="N163" s="72"/>
      <c r="O163" s="72"/>
      <c r="P163" s="72"/>
      <c r="Q163" s="72"/>
      <c r="R163" s="73"/>
      <c r="S163" s="73"/>
      <c r="T163" s="73"/>
      <c r="U163" s="73"/>
      <c r="V163" s="74"/>
      <c r="W163" s="3"/>
      <c r="X163" s="27"/>
      <c r="Y163" s="27"/>
      <c r="Z163" s="9"/>
      <c r="AA163" s="9"/>
      <c r="AB163" s="9"/>
      <c r="AC163" s="9"/>
      <c r="AD163" s="9"/>
      <c r="AE163" s="10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71"/>
      <c r="J164" s="71"/>
      <c r="K164" s="71"/>
      <c r="L164" s="71"/>
      <c r="M164" s="71"/>
      <c r="N164" s="72"/>
      <c r="O164" s="72"/>
      <c r="P164" s="72"/>
      <c r="Q164" s="72"/>
      <c r="R164" s="73"/>
      <c r="S164" s="73"/>
      <c r="T164" s="73"/>
      <c r="U164" s="73"/>
      <c r="V164" s="74"/>
      <c r="W164" s="3"/>
      <c r="X164" s="27"/>
      <c r="Y164" s="27"/>
      <c r="Z164" s="9"/>
      <c r="AA164" s="9"/>
      <c r="AB164" s="9"/>
      <c r="AC164" s="9"/>
      <c r="AD164" s="9"/>
      <c r="AE164" s="10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71"/>
      <c r="J165" s="71"/>
      <c r="K165" s="71"/>
      <c r="L165" s="71"/>
      <c r="M165" s="71"/>
      <c r="N165" s="72"/>
      <c r="O165" s="72"/>
      <c r="P165" s="72"/>
      <c r="Q165" s="72"/>
      <c r="R165" s="73"/>
      <c r="S165" s="73"/>
      <c r="T165" s="73"/>
      <c r="U165" s="73"/>
      <c r="V165" s="74"/>
      <c r="W165" s="3"/>
      <c r="X165" s="27"/>
      <c r="Y165" s="27"/>
      <c r="Z165" s="9"/>
      <c r="AA165" s="9"/>
      <c r="AB165" s="9"/>
      <c r="AC165" s="9"/>
      <c r="AD165" s="9"/>
      <c r="AE165" s="10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71"/>
      <c r="J166" s="71"/>
      <c r="K166" s="71"/>
      <c r="L166" s="71"/>
      <c r="M166" s="71"/>
      <c r="N166" s="72"/>
      <c r="O166" s="72"/>
      <c r="P166" s="72"/>
      <c r="Q166" s="72"/>
      <c r="R166" s="73"/>
      <c r="S166" s="73"/>
      <c r="T166" s="73"/>
      <c r="U166" s="73"/>
      <c r="V166" s="74"/>
      <c r="W166" s="3"/>
      <c r="X166" s="27"/>
      <c r="Y166" s="27"/>
      <c r="Z166" s="9"/>
      <c r="AA166" s="9"/>
      <c r="AB166" s="9"/>
      <c r="AC166" s="9"/>
      <c r="AD166" s="9"/>
      <c r="AE166" s="10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71"/>
      <c r="J167" s="71"/>
      <c r="K167" s="71"/>
      <c r="L167" s="71"/>
      <c r="M167" s="71"/>
      <c r="N167" s="72"/>
      <c r="O167" s="72"/>
      <c r="P167" s="72"/>
      <c r="Q167" s="72"/>
      <c r="R167" s="73"/>
      <c r="S167" s="73"/>
      <c r="T167" s="73"/>
      <c r="U167" s="73"/>
      <c r="V167" s="74"/>
      <c r="W167" s="3"/>
      <c r="X167" s="27"/>
      <c r="Y167" s="27"/>
      <c r="Z167" s="9"/>
      <c r="AA167" s="9"/>
      <c r="AB167" s="9"/>
      <c r="AC167" s="9"/>
      <c r="AD167" s="9"/>
      <c r="AE167" s="10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71"/>
      <c r="J168" s="71"/>
      <c r="K168" s="71"/>
      <c r="L168" s="71"/>
      <c r="M168" s="71"/>
      <c r="N168" s="72"/>
      <c r="O168" s="72"/>
      <c r="P168" s="72"/>
      <c r="Q168" s="72"/>
      <c r="R168" s="73"/>
      <c r="S168" s="73"/>
      <c r="T168" s="73"/>
      <c r="U168" s="73"/>
      <c r="V168" s="74"/>
      <c r="W168" s="3"/>
      <c r="X168" s="27"/>
      <c r="Y168" s="27"/>
      <c r="Z168" s="9"/>
      <c r="AA168" s="9"/>
      <c r="AB168" s="9"/>
      <c r="AC168" s="9"/>
      <c r="AD168" s="9"/>
      <c r="AE168" s="10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71"/>
      <c r="J169" s="71"/>
      <c r="K169" s="71"/>
      <c r="L169" s="71"/>
      <c r="M169" s="71"/>
      <c r="N169" s="72"/>
      <c r="O169" s="72"/>
      <c r="P169" s="72"/>
      <c r="Q169" s="72"/>
      <c r="R169" s="73"/>
      <c r="S169" s="73"/>
      <c r="T169" s="73"/>
      <c r="U169" s="73"/>
      <c r="V169" s="74"/>
      <c r="W169" s="3"/>
      <c r="X169" s="27"/>
      <c r="Y169" s="27"/>
      <c r="Z169" s="9"/>
      <c r="AA169" s="9"/>
      <c r="AB169" s="9"/>
      <c r="AC169" s="9"/>
      <c r="AD169" s="9"/>
      <c r="AE169" s="10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71"/>
      <c r="J170" s="71"/>
      <c r="K170" s="71"/>
      <c r="L170" s="71"/>
      <c r="M170" s="71"/>
      <c r="N170" s="72"/>
      <c r="O170" s="72"/>
      <c r="P170" s="72"/>
      <c r="Q170" s="72"/>
      <c r="R170" s="73"/>
      <c r="S170" s="73"/>
      <c r="T170" s="73"/>
      <c r="U170" s="73"/>
      <c r="V170" s="74"/>
      <c r="W170" s="3"/>
      <c r="X170" s="27"/>
      <c r="Y170" s="27"/>
      <c r="Z170" s="9"/>
      <c r="AA170" s="9"/>
      <c r="AB170" s="9"/>
      <c r="AC170" s="9"/>
      <c r="AD170" s="9"/>
      <c r="AE170" s="10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71"/>
      <c r="J171" s="71"/>
      <c r="K171" s="71"/>
      <c r="L171" s="71"/>
      <c r="M171" s="71"/>
      <c r="N171" s="72"/>
      <c r="O171" s="72"/>
      <c r="P171" s="72"/>
      <c r="Q171" s="72"/>
      <c r="R171" s="73"/>
      <c r="S171" s="73"/>
      <c r="T171" s="73"/>
      <c r="U171" s="73"/>
      <c r="V171" s="74"/>
      <c r="W171" s="3"/>
      <c r="X171" s="27"/>
      <c r="Y171" s="27"/>
      <c r="Z171" s="9"/>
      <c r="AA171" s="9"/>
      <c r="AB171" s="9"/>
      <c r="AC171" s="9"/>
      <c r="AD171" s="9"/>
      <c r="AE171" s="10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71"/>
      <c r="J172" s="71"/>
      <c r="K172" s="71"/>
      <c r="L172" s="71"/>
      <c r="M172" s="71"/>
      <c r="N172" s="72"/>
      <c r="O172" s="72"/>
      <c r="P172" s="72"/>
      <c r="Q172" s="72"/>
      <c r="R172" s="73"/>
      <c r="S172" s="73"/>
      <c r="T172" s="73"/>
      <c r="U172" s="73"/>
      <c r="V172" s="74"/>
      <c r="W172" s="3"/>
      <c r="X172" s="27"/>
      <c r="Y172" s="27"/>
      <c r="Z172" s="9"/>
      <c r="AA172" s="9"/>
      <c r="AB172" s="9"/>
      <c r="AC172" s="9"/>
      <c r="AD172" s="9"/>
      <c r="AE172" s="10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71"/>
      <c r="J173" s="71"/>
      <c r="K173" s="71"/>
      <c r="L173" s="71"/>
      <c r="M173" s="71"/>
      <c r="N173" s="72"/>
      <c r="O173" s="72"/>
      <c r="P173" s="72"/>
      <c r="Q173" s="72"/>
      <c r="R173" s="73"/>
      <c r="S173" s="73"/>
      <c r="T173" s="73"/>
      <c r="U173" s="73"/>
      <c r="V173" s="74"/>
      <c r="W173" s="3"/>
      <c r="X173" s="27"/>
      <c r="Y173" s="27"/>
      <c r="Z173" s="9"/>
      <c r="AA173" s="9"/>
      <c r="AB173" s="9"/>
      <c r="AC173" s="9"/>
      <c r="AD173" s="9"/>
      <c r="AE173" s="10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71"/>
      <c r="J174" s="71"/>
      <c r="K174" s="71"/>
      <c r="L174" s="71"/>
      <c r="M174" s="71"/>
      <c r="N174" s="72"/>
      <c r="O174" s="72"/>
      <c r="P174" s="72"/>
      <c r="Q174" s="72"/>
      <c r="R174" s="73"/>
      <c r="S174" s="73"/>
      <c r="T174" s="73"/>
      <c r="U174" s="73"/>
      <c r="V174" s="74"/>
      <c r="W174" s="3"/>
      <c r="X174" s="27"/>
      <c r="Y174" s="27"/>
      <c r="Z174" s="9"/>
      <c r="AA174" s="9"/>
      <c r="AB174" s="9"/>
      <c r="AC174" s="9"/>
      <c r="AD174" s="9"/>
      <c r="AE174" s="10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71"/>
      <c r="J175" s="71"/>
      <c r="K175" s="71"/>
      <c r="L175" s="71"/>
      <c r="M175" s="71"/>
      <c r="N175" s="72"/>
      <c r="O175" s="72"/>
      <c r="P175" s="72"/>
      <c r="Q175" s="72"/>
      <c r="R175" s="73"/>
      <c r="S175" s="73"/>
      <c r="T175" s="73"/>
      <c r="U175" s="73"/>
      <c r="V175" s="74"/>
      <c r="W175" s="3"/>
      <c r="X175" s="27"/>
      <c r="Y175" s="27"/>
      <c r="Z175" s="9"/>
      <c r="AA175" s="9"/>
      <c r="AB175" s="9"/>
      <c r="AC175" s="9"/>
      <c r="AD175" s="9"/>
      <c r="AE175" s="10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71"/>
      <c r="J176" s="71"/>
      <c r="K176" s="71"/>
      <c r="L176" s="71"/>
      <c r="M176" s="71"/>
      <c r="N176" s="72"/>
      <c r="O176" s="72"/>
      <c r="P176" s="72"/>
      <c r="Q176" s="72"/>
      <c r="R176" s="73"/>
      <c r="S176" s="73"/>
      <c r="T176" s="73"/>
      <c r="U176" s="73"/>
      <c r="V176" s="74"/>
      <c r="W176" s="3"/>
      <c r="X176" s="27"/>
      <c r="Y176" s="27"/>
      <c r="Z176" s="9"/>
      <c r="AA176" s="9"/>
      <c r="AB176" s="9"/>
      <c r="AC176" s="9"/>
      <c r="AD176" s="9"/>
      <c r="AE176" s="10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71"/>
      <c r="J177" s="71"/>
      <c r="K177" s="71"/>
      <c r="L177" s="71"/>
      <c r="M177" s="71"/>
      <c r="N177" s="72"/>
      <c r="O177" s="72"/>
      <c r="P177" s="72"/>
      <c r="Q177" s="72"/>
      <c r="R177" s="73"/>
      <c r="S177" s="73"/>
      <c r="T177" s="73"/>
      <c r="U177" s="73"/>
      <c r="V177" s="74"/>
      <c r="W177" s="3"/>
      <c r="X177" s="27"/>
      <c r="Y177" s="27"/>
      <c r="Z177" s="9"/>
      <c r="AA177" s="9"/>
      <c r="AB177" s="9"/>
      <c r="AC177" s="9"/>
      <c r="AD177" s="9"/>
      <c r="AE177" s="10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71"/>
      <c r="J178" s="71"/>
      <c r="K178" s="71"/>
      <c r="L178" s="71"/>
      <c r="M178" s="71"/>
      <c r="N178" s="72"/>
      <c r="O178" s="72"/>
      <c r="P178" s="72"/>
      <c r="Q178" s="72"/>
      <c r="R178" s="73"/>
      <c r="S178" s="73"/>
      <c r="T178" s="73"/>
      <c r="U178" s="73"/>
      <c r="V178" s="74"/>
      <c r="W178" s="3"/>
      <c r="X178" s="27"/>
      <c r="Y178" s="27"/>
      <c r="Z178" s="9"/>
      <c r="AA178" s="9"/>
      <c r="AB178" s="9"/>
      <c r="AC178" s="9"/>
      <c r="AD178" s="9"/>
      <c r="AE178" s="10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71"/>
      <c r="J179" s="71"/>
      <c r="K179" s="71"/>
      <c r="L179" s="71"/>
      <c r="M179" s="71"/>
      <c r="N179" s="72"/>
      <c r="O179" s="72"/>
      <c r="P179" s="72"/>
      <c r="Q179" s="72"/>
      <c r="R179" s="73"/>
      <c r="S179" s="73"/>
      <c r="T179" s="73"/>
      <c r="U179" s="73"/>
      <c r="V179" s="74"/>
      <c r="W179" s="3"/>
      <c r="X179" s="27"/>
      <c r="Y179" s="27"/>
      <c r="Z179" s="9"/>
      <c r="AA179" s="9"/>
      <c r="AB179" s="9"/>
      <c r="AC179" s="9"/>
      <c r="AD179" s="9"/>
      <c r="AE179" s="10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71"/>
      <c r="J180" s="71"/>
      <c r="K180" s="71"/>
      <c r="L180" s="71"/>
      <c r="M180" s="71"/>
      <c r="N180" s="72"/>
      <c r="O180" s="72"/>
      <c r="P180" s="72"/>
      <c r="Q180" s="72"/>
      <c r="R180" s="73"/>
      <c r="S180" s="73"/>
      <c r="T180" s="73"/>
      <c r="U180" s="73"/>
      <c r="V180" s="74"/>
      <c r="W180" s="3"/>
      <c r="X180" s="27"/>
      <c r="Y180" s="27"/>
      <c r="Z180" s="9"/>
      <c r="AA180" s="9"/>
      <c r="AB180" s="9"/>
      <c r="AC180" s="9"/>
      <c r="AD180" s="9"/>
      <c r="AE180" s="10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71"/>
      <c r="J181" s="71"/>
      <c r="K181" s="71"/>
      <c r="L181" s="71"/>
      <c r="M181" s="71"/>
      <c r="N181" s="72"/>
      <c r="O181" s="72"/>
      <c r="P181" s="72"/>
      <c r="Q181" s="72"/>
      <c r="R181" s="73"/>
      <c r="S181" s="73"/>
      <c r="T181" s="73"/>
      <c r="U181" s="73"/>
      <c r="V181" s="74"/>
      <c r="W181" s="3"/>
      <c r="X181" s="27"/>
      <c r="Y181" s="27"/>
      <c r="Z181" s="9"/>
      <c r="AA181" s="9"/>
      <c r="AB181" s="9"/>
      <c r="AC181" s="9"/>
      <c r="AD181" s="9"/>
      <c r="AE181" s="10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71"/>
      <c r="J182" s="71"/>
      <c r="K182" s="71"/>
      <c r="L182" s="71"/>
      <c r="M182" s="71"/>
      <c r="N182" s="72"/>
      <c r="O182" s="72"/>
      <c r="P182" s="72"/>
      <c r="Q182" s="72"/>
      <c r="R182" s="73"/>
      <c r="S182" s="73"/>
      <c r="T182" s="73"/>
      <c r="U182" s="73"/>
      <c r="V182" s="74"/>
      <c r="W182" s="3"/>
      <c r="X182" s="27"/>
      <c r="Y182" s="27"/>
      <c r="Z182" s="9"/>
      <c r="AA182" s="9"/>
      <c r="AB182" s="9"/>
      <c r="AC182" s="9"/>
      <c r="AD182" s="9"/>
      <c r="AE182" s="10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71"/>
      <c r="J183" s="71"/>
      <c r="K183" s="71"/>
      <c r="L183" s="71"/>
      <c r="M183" s="71"/>
      <c r="N183" s="72"/>
      <c r="O183" s="72"/>
      <c r="P183" s="72"/>
      <c r="Q183" s="72"/>
      <c r="R183" s="73"/>
      <c r="S183" s="73"/>
      <c r="T183" s="73"/>
      <c r="U183" s="73"/>
      <c r="V183" s="74"/>
      <c r="W183" s="3"/>
      <c r="X183" s="27"/>
      <c r="Y183" s="27"/>
      <c r="Z183" s="9"/>
      <c r="AA183" s="9"/>
      <c r="AB183" s="9"/>
      <c r="AC183" s="9"/>
      <c r="AD183" s="9"/>
      <c r="AE183" s="10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71"/>
      <c r="J184" s="71"/>
      <c r="K184" s="71"/>
      <c r="L184" s="71"/>
      <c r="M184" s="71"/>
      <c r="N184" s="72"/>
      <c r="O184" s="72"/>
      <c r="P184" s="72"/>
      <c r="Q184" s="72"/>
      <c r="R184" s="73"/>
      <c r="S184" s="73"/>
      <c r="T184" s="73"/>
      <c r="U184" s="73"/>
      <c r="V184" s="74"/>
      <c r="W184" s="3"/>
      <c r="X184" s="27"/>
      <c r="Y184" s="27"/>
      <c r="Z184" s="9"/>
      <c r="AA184" s="9"/>
      <c r="AB184" s="9"/>
      <c r="AC184" s="9"/>
      <c r="AD184" s="9"/>
      <c r="AE184" s="10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71"/>
      <c r="J185" s="71"/>
      <c r="K185" s="71"/>
      <c r="L185" s="71"/>
      <c r="M185" s="71"/>
      <c r="N185" s="72"/>
      <c r="O185" s="72"/>
      <c r="P185" s="72"/>
      <c r="Q185" s="72"/>
      <c r="R185" s="73"/>
      <c r="S185" s="73"/>
      <c r="T185" s="73"/>
      <c r="U185" s="73"/>
      <c r="V185" s="74"/>
      <c r="W185" s="3"/>
      <c r="X185" s="27"/>
      <c r="Y185" s="27"/>
      <c r="Z185" s="9"/>
      <c r="AA185" s="9"/>
      <c r="AB185" s="9"/>
      <c r="AC185" s="9"/>
      <c r="AD185" s="9"/>
      <c r="AE185" s="10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71"/>
      <c r="J186" s="71"/>
      <c r="K186" s="71"/>
      <c r="L186" s="71"/>
      <c r="M186" s="71"/>
      <c r="N186" s="72"/>
      <c r="O186" s="72"/>
      <c r="P186" s="72"/>
      <c r="Q186" s="72"/>
      <c r="R186" s="73"/>
      <c r="S186" s="73"/>
      <c r="T186" s="73"/>
      <c r="U186" s="73"/>
      <c r="V186" s="74"/>
      <c r="W186" s="3"/>
      <c r="X186" s="27"/>
      <c r="Y186" s="27"/>
      <c r="Z186" s="9"/>
      <c r="AA186" s="9"/>
      <c r="AB186" s="9"/>
      <c r="AC186" s="9"/>
      <c r="AD186" s="9"/>
      <c r="AE186" s="10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71"/>
      <c r="J187" s="71"/>
      <c r="K187" s="71"/>
      <c r="L187" s="71"/>
      <c r="M187" s="71"/>
      <c r="N187" s="72"/>
      <c r="O187" s="72"/>
      <c r="P187" s="72"/>
      <c r="Q187" s="72"/>
      <c r="R187" s="73"/>
      <c r="S187" s="73"/>
      <c r="T187" s="73"/>
      <c r="U187" s="73"/>
      <c r="V187" s="74"/>
      <c r="W187" s="3"/>
      <c r="X187" s="27"/>
      <c r="Y187" s="27"/>
      <c r="Z187" s="9"/>
      <c r="AA187" s="9"/>
      <c r="AB187" s="9"/>
      <c r="AC187" s="9"/>
      <c r="AD187" s="9"/>
      <c r="AE187" s="10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71"/>
      <c r="J188" s="71"/>
      <c r="K188" s="71"/>
      <c r="L188" s="71"/>
      <c r="M188" s="71"/>
      <c r="N188" s="72"/>
      <c r="O188" s="72"/>
      <c r="P188" s="72"/>
      <c r="Q188" s="72"/>
      <c r="R188" s="73"/>
      <c r="S188" s="73"/>
      <c r="T188" s="73"/>
      <c r="U188" s="73"/>
      <c r="V188" s="74"/>
      <c r="W188" s="3"/>
      <c r="X188" s="27"/>
      <c r="Y188" s="27"/>
      <c r="Z188" s="9"/>
      <c r="AA188" s="9"/>
      <c r="AB188" s="9"/>
      <c r="AC188" s="9"/>
      <c r="AD188" s="9"/>
      <c r="AE188" s="10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71"/>
      <c r="J189" s="71"/>
      <c r="K189" s="71"/>
      <c r="L189" s="71"/>
      <c r="M189" s="71"/>
      <c r="N189" s="72"/>
      <c r="O189" s="72"/>
      <c r="P189" s="72"/>
      <c r="Q189" s="72"/>
      <c r="R189" s="73"/>
      <c r="S189" s="73"/>
      <c r="T189" s="73"/>
      <c r="U189" s="73"/>
      <c r="V189" s="74"/>
      <c r="W189" s="3"/>
      <c r="X189" s="27"/>
      <c r="Y189" s="27"/>
      <c r="Z189" s="9"/>
      <c r="AA189" s="9"/>
      <c r="AB189" s="9"/>
      <c r="AC189" s="9"/>
      <c r="AD189" s="9"/>
      <c r="AE189" s="10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71"/>
      <c r="J190" s="71"/>
      <c r="K190" s="71"/>
      <c r="L190" s="71"/>
      <c r="M190" s="71"/>
      <c r="N190" s="72"/>
      <c r="O190" s="72"/>
      <c r="P190" s="72"/>
      <c r="Q190" s="72"/>
      <c r="R190" s="73"/>
      <c r="S190" s="73"/>
      <c r="T190" s="73"/>
      <c r="U190" s="73"/>
      <c r="V190" s="74"/>
      <c r="W190" s="3"/>
      <c r="X190" s="27"/>
      <c r="Y190" s="27"/>
      <c r="Z190" s="9"/>
      <c r="AA190" s="9"/>
      <c r="AB190" s="9"/>
      <c r="AC190" s="9"/>
      <c r="AD190" s="9"/>
      <c r="AE190" s="10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71"/>
      <c r="J191" s="71"/>
      <c r="K191" s="71"/>
      <c r="L191" s="71"/>
      <c r="M191" s="71"/>
      <c r="N191" s="72"/>
      <c r="O191" s="72"/>
      <c r="P191" s="72"/>
      <c r="Q191" s="72"/>
      <c r="R191" s="73"/>
      <c r="S191" s="73"/>
      <c r="T191" s="73"/>
      <c r="U191" s="73"/>
      <c r="V191" s="74"/>
      <c r="W191" s="3"/>
      <c r="X191" s="27"/>
      <c r="Y191" s="27"/>
      <c r="Z191" s="9"/>
      <c r="AA191" s="9"/>
      <c r="AB191" s="9"/>
      <c r="AC191" s="9"/>
      <c r="AD191" s="9"/>
      <c r="AE191" s="10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71"/>
      <c r="J192" s="71"/>
      <c r="K192" s="71"/>
      <c r="L192" s="71"/>
      <c r="M192" s="71"/>
      <c r="N192" s="72"/>
      <c r="O192" s="72"/>
      <c r="P192" s="72"/>
      <c r="Q192" s="72"/>
      <c r="R192" s="73"/>
      <c r="S192" s="73"/>
      <c r="T192" s="73"/>
      <c r="U192" s="73"/>
      <c r="V192" s="74"/>
      <c r="W192" s="3"/>
      <c r="X192" s="27"/>
      <c r="Y192" s="27"/>
      <c r="Z192" s="9"/>
      <c r="AA192" s="9"/>
      <c r="AB192" s="9"/>
      <c r="AC192" s="9"/>
      <c r="AD192" s="9"/>
      <c r="AE192" s="10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71"/>
      <c r="J193" s="71"/>
      <c r="K193" s="71"/>
      <c r="L193" s="71"/>
      <c r="M193" s="71"/>
      <c r="N193" s="72"/>
      <c r="O193" s="72"/>
      <c r="P193" s="72"/>
      <c r="Q193" s="72"/>
      <c r="R193" s="73"/>
      <c r="S193" s="73"/>
      <c r="T193" s="73"/>
      <c r="U193" s="73"/>
      <c r="V193" s="74"/>
      <c r="W193" s="3"/>
      <c r="X193" s="27"/>
      <c r="Y193" s="27"/>
      <c r="Z193" s="9"/>
      <c r="AA193" s="9"/>
      <c r="AB193" s="9"/>
      <c r="AC193" s="9"/>
      <c r="AD193" s="9"/>
      <c r="AE193" s="10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71"/>
      <c r="J194" s="71"/>
      <c r="K194" s="71"/>
      <c r="L194" s="71"/>
      <c r="M194" s="71"/>
      <c r="N194" s="72"/>
      <c r="O194" s="72"/>
      <c r="P194" s="72"/>
      <c r="Q194" s="72"/>
      <c r="R194" s="73"/>
      <c r="S194" s="73"/>
      <c r="T194" s="73"/>
      <c r="U194" s="73"/>
      <c r="V194" s="74"/>
      <c r="W194" s="3"/>
      <c r="X194" s="27"/>
      <c r="Y194" s="27"/>
      <c r="Z194" s="9"/>
      <c r="AA194" s="9"/>
      <c r="AB194" s="9"/>
      <c r="AC194" s="9"/>
      <c r="AD194" s="9"/>
      <c r="AE194" s="10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71"/>
      <c r="J195" s="71"/>
      <c r="K195" s="71"/>
      <c r="L195" s="71"/>
      <c r="M195" s="71"/>
      <c r="N195" s="72"/>
      <c r="O195" s="72"/>
      <c r="P195" s="72"/>
      <c r="Q195" s="72"/>
      <c r="R195" s="73"/>
      <c r="S195" s="73"/>
      <c r="T195" s="73"/>
      <c r="U195" s="73"/>
      <c r="V195" s="74"/>
      <c r="W195" s="3"/>
      <c r="X195" s="27"/>
      <c r="Y195" s="27"/>
      <c r="Z195" s="9"/>
      <c r="AA195" s="9"/>
      <c r="AB195" s="9"/>
      <c r="AC195" s="9"/>
      <c r="AD195" s="9"/>
      <c r="AE195" s="10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71"/>
      <c r="J196" s="71"/>
      <c r="K196" s="71"/>
      <c r="L196" s="71"/>
      <c r="M196" s="71"/>
      <c r="N196" s="72"/>
      <c r="O196" s="72"/>
      <c r="P196" s="72"/>
      <c r="Q196" s="72"/>
      <c r="R196" s="73"/>
      <c r="S196" s="73"/>
      <c r="T196" s="73"/>
      <c r="U196" s="73"/>
      <c r="V196" s="74"/>
      <c r="W196" s="3"/>
      <c r="X196" s="27"/>
      <c r="Y196" s="27"/>
      <c r="Z196" s="9"/>
      <c r="AA196" s="9"/>
      <c r="AB196" s="9"/>
      <c r="AC196" s="9"/>
      <c r="AD196" s="9"/>
      <c r="AE196" s="10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71"/>
      <c r="J197" s="71"/>
      <c r="K197" s="71"/>
      <c r="L197" s="71"/>
      <c r="M197" s="71"/>
      <c r="N197" s="72"/>
      <c r="O197" s="72"/>
      <c r="P197" s="72"/>
      <c r="Q197" s="72"/>
      <c r="R197" s="73"/>
      <c r="S197" s="73"/>
      <c r="T197" s="73"/>
      <c r="U197" s="73"/>
      <c r="V197" s="74"/>
      <c r="W197" s="3"/>
      <c r="X197" s="27"/>
      <c r="Y197" s="27"/>
      <c r="Z197" s="9"/>
      <c r="AA197" s="9"/>
      <c r="AB197" s="9"/>
      <c r="AC197" s="9"/>
      <c r="AD197" s="9"/>
      <c r="AE197" s="10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71"/>
      <c r="J198" s="71"/>
      <c r="K198" s="71"/>
      <c r="L198" s="71"/>
      <c r="M198" s="71"/>
      <c r="N198" s="72"/>
      <c r="O198" s="72"/>
      <c r="P198" s="72"/>
      <c r="Q198" s="72"/>
      <c r="R198" s="73"/>
      <c r="S198" s="73"/>
      <c r="T198" s="73"/>
      <c r="U198" s="73"/>
      <c r="V198" s="74"/>
      <c r="W198" s="3"/>
      <c r="X198" s="27"/>
      <c r="Y198" s="27"/>
      <c r="Z198" s="9"/>
      <c r="AA198" s="9"/>
      <c r="AB198" s="9"/>
      <c r="AC198" s="9"/>
      <c r="AD198" s="9"/>
      <c r="AE198" s="10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71"/>
      <c r="J199" s="71"/>
      <c r="K199" s="71"/>
      <c r="L199" s="71"/>
      <c r="M199" s="71"/>
      <c r="N199" s="72"/>
      <c r="O199" s="72"/>
      <c r="P199" s="72"/>
      <c r="Q199" s="72"/>
      <c r="R199" s="73"/>
      <c r="S199" s="73"/>
      <c r="T199" s="73"/>
      <c r="U199" s="73"/>
      <c r="V199" s="74"/>
      <c r="W199" s="3"/>
      <c r="X199" s="27"/>
      <c r="Y199" s="27"/>
      <c r="Z199" s="9"/>
      <c r="AA199" s="9"/>
      <c r="AB199" s="9"/>
      <c r="AC199" s="9"/>
      <c r="AD199" s="9"/>
      <c r="AE199" s="10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71"/>
      <c r="J200" s="71"/>
      <c r="K200" s="71"/>
      <c r="L200" s="71"/>
      <c r="M200" s="71"/>
      <c r="N200" s="72"/>
      <c r="O200" s="72"/>
      <c r="P200" s="72"/>
      <c r="Q200" s="72"/>
      <c r="R200" s="73"/>
      <c r="S200" s="73"/>
      <c r="T200" s="73"/>
      <c r="U200" s="73"/>
      <c r="V200" s="74"/>
      <c r="W200" s="3"/>
      <c r="X200" s="27"/>
      <c r="Y200" s="27"/>
      <c r="Z200" s="9"/>
      <c r="AA200" s="9"/>
      <c r="AB200" s="9"/>
      <c r="AC200" s="9"/>
      <c r="AD200" s="9"/>
      <c r="AE200" s="10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71"/>
      <c r="J201" s="71"/>
      <c r="K201" s="71"/>
      <c r="L201" s="71"/>
      <c r="M201" s="71"/>
      <c r="N201" s="72"/>
      <c r="O201" s="72"/>
      <c r="P201" s="72"/>
      <c r="Q201" s="72"/>
      <c r="R201" s="73"/>
      <c r="S201" s="73"/>
      <c r="T201" s="73"/>
      <c r="U201" s="73"/>
      <c r="V201" s="74"/>
      <c r="W201" s="3"/>
      <c r="X201" s="27"/>
      <c r="Y201" s="27"/>
      <c r="Z201" s="9"/>
      <c r="AA201" s="9"/>
      <c r="AB201" s="9"/>
      <c r="AC201" s="9"/>
      <c r="AD201" s="9"/>
      <c r="AE201" s="10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71"/>
      <c r="J202" s="71"/>
      <c r="K202" s="71"/>
      <c r="L202" s="71"/>
      <c r="M202" s="71"/>
      <c r="N202" s="72"/>
      <c r="O202" s="72"/>
      <c r="P202" s="72"/>
      <c r="Q202" s="72"/>
      <c r="R202" s="73"/>
      <c r="S202" s="73"/>
      <c r="T202" s="73"/>
      <c r="U202" s="73"/>
      <c r="V202" s="74"/>
      <c r="W202" s="3"/>
      <c r="X202" s="27"/>
      <c r="Y202" s="27"/>
      <c r="Z202" s="9"/>
      <c r="AA202" s="9"/>
      <c r="AB202" s="9"/>
      <c r="AC202" s="9"/>
      <c r="AD202" s="9"/>
      <c r="AE202" s="10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71"/>
      <c r="J203" s="71"/>
      <c r="K203" s="71"/>
      <c r="L203" s="71"/>
      <c r="M203" s="71"/>
      <c r="N203" s="72"/>
      <c r="O203" s="72"/>
      <c r="P203" s="72"/>
      <c r="Q203" s="72"/>
      <c r="R203" s="73"/>
      <c r="S203" s="73"/>
      <c r="T203" s="73"/>
      <c r="U203" s="73"/>
      <c r="V203" s="74"/>
      <c r="W203" s="3"/>
      <c r="X203" s="27"/>
      <c r="Y203" s="27"/>
      <c r="Z203" s="9"/>
      <c r="AA203" s="9"/>
      <c r="AB203" s="9"/>
      <c r="AC203" s="9"/>
      <c r="AD203" s="9"/>
      <c r="AE203" s="10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71"/>
      <c r="J204" s="71"/>
      <c r="K204" s="71"/>
      <c r="L204" s="71"/>
      <c r="M204" s="71"/>
      <c r="N204" s="72"/>
      <c r="O204" s="72"/>
      <c r="P204" s="72"/>
      <c r="Q204" s="72"/>
      <c r="R204" s="73"/>
      <c r="S204" s="73"/>
      <c r="T204" s="73"/>
      <c r="U204" s="73"/>
      <c r="V204" s="74"/>
      <c r="W204" s="3"/>
      <c r="X204" s="27"/>
      <c r="Y204" s="27"/>
      <c r="Z204" s="9"/>
      <c r="AA204" s="9"/>
      <c r="AB204" s="9"/>
      <c r="AC204" s="9"/>
      <c r="AD204" s="9"/>
      <c r="AE204" s="10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71"/>
      <c r="J205" s="71"/>
      <c r="K205" s="71"/>
      <c r="L205" s="71"/>
      <c r="M205" s="71"/>
      <c r="N205" s="72"/>
      <c r="O205" s="72"/>
      <c r="P205" s="72"/>
      <c r="Q205" s="72"/>
      <c r="R205" s="73"/>
      <c r="S205" s="73"/>
      <c r="T205" s="73"/>
      <c r="U205" s="73"/>
      <c r="V205" s="74"/>
      <c r="W205" s="3"/>
      <c r="X205" s="27"/>
      <c r="Y205" s="27"/>
      <c r="Z205" s="9"/>
      <c r="AA205" s="9"/>
      <c r="AB205" s="9"/>
      <c r="AC205" s="9"/>
      <c r="AD205" s="9"/>
      <c r="AE205" s="10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71"/>
      <c r="J206" s="71"/>
      <c r="K206" s="71"/>
      <c r="L206" s="71"/>
      <c r="M206" s="71"/>
      <c r="N206" s="72"/>
      <c r="O206" s="72"/>
      <c r="P206" s="72"/>
      <c r="Q206" s="72"/>
      <c r="R206" s="73"/>
      <c r="S206" s="73"/>
      <c r="T206" s="73"/>
      <c r="U206" s="73"/>
      <c r="V206" s="74"/>
      <c r="W206" s="3"/>
      <c r="X206" s="27"/>
      <c r="Y206" s="27"/>
      <c r="Z206" s="9"/>
      <c r="AA206" s="9"/>
      <c r="AB206" s="9"/>
      <c r="AC206" s="9"/>
      <c r="AD206" s="9"/>
      <c r="AE206" s="10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71"/>
      <c r="J207" s="71"/>
      <c r="K207" s="71"/>
      <c r="L207" s="71"/>
      <c r="M207" s="71"/>
      <c r="N207" s="72"/>
      <c r="O207" s="72"/>
      <c r="P207" s="72"/>
      <c r="Q207" s="72"/>
      <c r="R207" s="73"/>
      <c r="S207" s="73"/>
      <c r="T207" s="73"/>
      <c r="U207" s="73"/>
      <c r="V207" s="74"/>
      <c r="W207" s="3"/>
      <c r="X207" s="27"/>
      <c r="Y207" s="27"/>
      <c r="Z207" s="9"/>
      <c r="AA207" s="9"/>
      <c r="AB207" s="9"/>
      <c r="AC207" s="9"/>
      <c r="AD207" s="9"/>
      <c r="AE207" s="10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71"/>
      <c r="J208" s="71"/>
      <c r="K208" s="71"/>
      <c r="L208" s="71"/>
      <c r="M208" s="71"/>
      <c r="N208" s="72"/>
      <c r="O208" s="72"/>
      <c r="P208" s="72"/>
      <c r="Q208" s="72"/>
      <c r="R208" s="73"/>
      <c r="S208" s="73"/>
      <c r="T208" s="73"/>
      <c r="U208" s="73"/>
      <c r="V208" s="74"/>
      <c r="W208" s="3"/>
      <c r="X208" s="27"/>
      <c r="Y208" s="27"/>
      <c r="Z208" s="9"/>
      <c r="AA208" s="9"/>
      <c r="AB208" s="9"/>
      <c r="AC208" s="9"/>
      <c r="AD208" s="9"/>
      <c r="AE208" s="10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71"/>
      <c r="J209" s="71"/>
      <c r="K209" s="71"/>
      <c r="L209" s="71"/>
      <c r="M209" s="71"/>
      <c r="N209" s="72"/>
      <c r="O209" s="72"/>
      <c r="P209" s="72"/>
      <c r="Q209" s="72"/>
      <c r="R209" s="73"/>
      <c r="S209" s="73"/>
      <c r="T209" s="73"/>
      <c r="U209" s="73"/>
      <c r="V209" s="74"/>
      <c r="W209" s="3"/>
      <c r="X209" s="27"/>
      <c r="Y209" s="27"/>
      <c r="Z209" s="9"/>
      <c r="AA209" s="9"/>
      <c r="AB209" s="9"/>
      <c r="AC209" s="9"/>
      <c r="AD209" s="9"/>
      <c r="AE209" s="10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71"/>
      <c r="J210" s="71"/>
      <c r="K210" s="71"/>
      <c r="L210" s="71"/>
      <c r="M210" s="71"/>
      <c r="N210" s="72"/>
      <c r="O210" s="72"/>
      <c r="P210" s="72"/>
      <c r="Q210" s="72"/>
      <c r="R210" s="73"/>
      <c r="S210" s="73"/>
      <c r="T210" s="73"/>
      <c r="U210" s="73"/>
      <c r="V210" s="74"/>
      <c r="W210" s="3"/>
      <c r="X210" s="27"/>
      <c r="Y210" s="27"/>
      <c r="Z210" s="9"/>
      <c r="AA210" s="9"/>
      <c r="AB210" s="9"/>
      <c r="AC210" s="9"/>
      <c r="AD210" s="9"/>
      <c r="AE210" s="10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71"/>
      <c r="J211" s="71"/>
      <c r="K211" s="71"/>
      <c r="L211" s="71"/>
      <c r="M211" s="71"/>
      <c r="N211" s="72"/>
      <c r="O211" s="72"/>
      <c r="P211" s="72"/>
      <c r="Q211" s="72"/>
      <c r="R211" s="73"/>
      <c r="S211" s="73"/>
      <c r="T211" s="73"/>
      <c r="U211" s="73"/>
      <c r="V211" s="74"/>
      <c r="W211" s="3"/>
      <c r="X211" s="27"/>
      <c r="Y211" s="27"/>
      <c r="Z211" s="9"/>
      <c r="AA211" s="9"/>
      <c r="AB211" s="9"/>
      <c r="AC211" s="9"/>
      <c r="AD211" s="9"/>
      <c r="AE211" s="10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71"/>
      <c r="J212" s="71"/>
      <c r="K212" s="71"/>
      <c r="L212" s="71"/>
      <c r="M212" s="71"/>
      <c r="N212" s="72"/>
      <c r="O212" s="72"/>
      <c r="P212" s="72"/>
      <c r="Q212" s="72"/>
      <c r="R212" s="73"/>
      <c r="S212" s="73"/>
      <c r="T212" s="73"/>
      <c r="U212" s="73"/>
      <c r="V212" s="74"/>
      <c r="W212" s="3"/>
      <c r="X212" s="27"/>
      <c r="Y212" s="27"/>
      <c r="Z212" s="9"/>
      <c r="AA212" s="9"/>
      <c r="AB212" s="9"/>
      <c r="AC212" s="9"/>
      <c r="AD212" s="9"/>
      <c r="AE212" s="10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71"/>
      <c r="J213" s="71"/>
      <c r="K213" s="71"/>
      <c r="L213" s="71"/>
      <c r="M213" s="71"/>
      <c r="N213" s="72"/>
      <c r="O213" s="72"/>
      <c r="P213" s="72"/>
      <c r="Q213" s="72"/>
      <c r="R213" s="73"/>
      <c r="S213" s="73"/>
      <c r="T213" s="73"/>
      <c r="U213" s="73"/>
      <c r="V213" s="74"/>
      <c r="W213" s="3"/>
      <c r="X213" s="27"/>
      <c r="Y213" s="27"/>
      <c r="Z213" s="9"/>
      <c r="AA213" s="9"/>
      <c r="AB213" s="9"/>
      <c r="AC213" s="9"/>
      <c r="AD213" s="9"/>
      <c r="AE213" s="10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71"/>
      <c r="J214" s="71"/>
      <c r="K214" s="71"/>
      <c r="L214" s="71"/>
      <c r="M214" s="71"/>
      <c r="N214" s="72"/>
      <c r="O214" s="72"/>
      <c r="P214" s="72"/>
      <c r="Q214" s="72"/>
      <c r="R214" s="73"/>
      <c r="S214" s="73"/>
      <c r="T214" s="73"/>
      <c r="U214" s="73"/>
      <c r="V214" s="74"/>
      <c r="W214" s="3"/>
      <c r="X214" s="27"/>
      <c r="Y214" s="27"/>
      <c r="Z214" s="9"/>
      <c r="AA214" s="9"/>
      <c r="AB214" s="9"/>
      <c r="AC214" s="9"/>
      <c r="AD214" s="9"/>
      <c r="AE214" s="10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71"/>
      <c r="J215" s="71"/>
      <c r="K215" s="71"/>
      <c r="L215" s="71"/>
      <c r="M215" s="71"/>
      <c r="N215" s="72"/>
      <c r="O215" s="72"/>
      <c r="P215" s="72"/>
      <c r="Q215" s="72"/>
      <c r="R215" s="73"/>
      <c r="S215" s="73"/>
      <c r="T215" s="73"/>
      <c r="U215" s="73"/>
      <c r="V215" s="74"/>
      <c r="W215" s="3"/>
      <c r="X215" s="27"/>
      <c r="Y215" s="27"/>
      <c r="Z215" s="9"/>
      <c r="AA215" s="9"/>
      <c r="AB215" s="9"/>
      <c r="AC215" s="9"/>
      <c r="AD215" s="9"/>
      <c r="AE215" s="10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71"/>
      <c r="J216" s="71"/>
      <c r="K216" s="71"/>
      <c r="L216" s="71"/>
      <c r="M216" s="71"/>
      <c r="N216" s="72"/>
      <c r="O216" s="72"/>
      <c r="P216" s="72"/>
      <c r="Q216" s="72"/>
      <c r="R216" s="73"/>
      <c r="S216" s="73"/>
      <c r="T216" s="73"/>
      <c r="U216" s="73"/>
      <c r="V216" s="74"/>
      <c r="W216" s="3"/>
      <c r="X216" s="27"/>
      <c r="Y216" s="27"/>
      <c r="Z216" s="9"/>
      <c r="AA216" s="9"/>
      <c r="AB216" s="9"/>
      <c r="AC216" s="9"/>
      <c r="AD216" s="9"/>
      <c r="AE216" s="10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71"/>
      <c r="J217" s="71"/>
      <c r="K217" s="71"/>
      <c r="L217" s="71"/>
      <c r="M217" s="71"/>
      <c r="N217" s="72"/>
      <c r="O217" s="72"/>
      <c r="P217" s="72"/>
      <c r="Q217" s="72"/>
      <c r="R217" s="73"/>
      <c r="S217" s="73"/>
      <c r="T217" s="73"/>
      <c r="U217" s="73"/>
      <c r="V217" s="74"/>
      <c r="W217" s="3"/>
      <c r="X217" s="27"/>
      <c r="Y217" s="27"/>
      <c r="Z217" s="9"/>
      <c r="AA217" s="9"/>
      <c r="AB217" s="9"/>
      <c r="AC217" s="9"/>
      <c r="AD217" s="9"/>
      <c r="AE217" s="10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71"/>
      <c r="J218" s="71"/>
      <c r="K218" s="71"/>
      <c r="L218" s="71"/>
      <c r="M218" s="71"/>
      <c r="N218" s="72"/>
      <c r="O218" s="72"/>
      <c r="P218" s="72"/>
      <c r="Q218" s="72"/>
      <c r="R218" s="73"/>
      <c r="S218" s="73"/>
      <c r="T218" s="73"/>
      <c r="U218" s="73"/>
      <c r="V218" s="74"/>
      <c r="W218" s="3"/>
      <c r="X218" s="27"/>
      <c r="Y218" s="27"/>
      <c r="Z218" s="9"/>
      <c r="AA218" s="9"/>
      <c r="AB218" s="9"/>
      <c r="AC218" s="9"/>
      <c r="AD218" s="9"/>
      <c r="AE218" s="10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71"/>
      <c r="J219" s="71"/>
      <c r="K219" s="71"/>
      <c r="L219" s="71"/>
      <c r="M219" s="71"/>
      <c r="N219" s="72"/>
      <c r="O219" s="72"/>
      <c r="P219" s="72"/>
      <c r="Q219" s="72"/>
      <c r="R219" s="73"/>
      <c r="S219" s="73"/>
      <c r="T219" s="73"/>
      <c r="U219" s="73"/>
      <c r="V219" s="74"/>
      <c r="W219" s="3"/>
      <c r="X219" s="27"/>
      <c r="Y219" s="27"/>
      <c r="Z219" s="9"/>
      <c r="AA219" s="9"/>
      <c r="AB219" s="9"/>
      <c r="AC219" s="9"/>
      <c r="AD219" s="9"/>
      <c r="AE219" s="10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71"/>
      <c r="J220" s="71"/>
      <c r="K220" s="71"/>
      <c r="L220" s="71"/>
      <c r="M220" s="71"/>
      <c r="N220" s="72"/>
      <c r="O220" s="72"/>
      <c r="P220" s="72"/>
      <c r="Q220" s="72"/>
      <c r="R220" s="73"/>
      <c r="S220" s="73"/>
      <c r="T220" s="73"/>
      <c r="U220" s="73"/>
      <c r="V220" s="74"/>
      <c r="W220" s="3"/>
      <c r="X220" s="27"/>
      <c r="Y220" s="27"/>
      <c r="Z220" s="9"/>
      <c r="AA220" s="9"/>
      <c r="AB220" s="9"/>
      <c r="AC220" s="9"/>
      <c r="AD220" s="9"/>
      <c r="AE220" s="10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71"/>
      <c r="J221" s="71"/>
      <c r="K221" s="71"/>
      <c r="L221" s="71"/>
      <c r="M221" s="71"/>
      <c r="N221" s="72"/>
      <c r="O221" s="72"/>
      <c r="P221" s="72"/>
      <c r="Q221" s="72"/>
      <c r="R221" s="73"/>
      <c r="S221" s="73"/>
      <c r="T221" s="73"/>
      <c r="U221" s="73"/>
      <c r="V221" s="74"/>
      <c r="W221" s="3"/>
      <c r="X221" s="27"/>
      <c r="Y221" s="27"/>
      <c r="Z221" s="9"/>
      <c r="AA221" s="9"/>
      <c r="AB221" s="9"/>
      <c r="AC221" s="9"/>
      <c r="AD221" s="9"/>
      <c r="AE221" s="10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71"/>
      <c r="J222" s="71"/>
      <c r="K222" s="71"/>
      <c r="L222" s="71"/>
      <c r="M222" s="71"/>
      <c r="N222" s="72"/>
      <c r="O222" s="72"/>
      <c r="P222" s="72"/>
      <c r="Q222" s="72"/>
      <c r="R222" s="73"/>
      <c r="S222" s="73"/>
      <c r="T222" s="73"/>
      <c r="U222" s="73"/>
      <c r="V222" s="74"/>
      <c r="W222" s="3"/>
      <c r="X222" s="27"/>
      <c r="Y222" s="27"/>
      <c r="Z222" s="9"/>
      <c r="AA222" s="9"/>
      <c r="AB222" s="9"/>
      <c r="AC222" s="9"/>
      <c r="AD222" s="9"/>
      <c r="AE222" s="10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71"/>
      <c r="J223" s="71"/>
      <c r="K223" s="71"/>
      <c r="L223" s="71"/>
      <c r="M223" s="71"/>
      <c r="N223" s="72"/>
      <c r="O223" s="72"/>
      <c r="P223" s="72"/>
      <c r="Q223" s="72"/>
      <c r="R223" s="73"/>
      <c r="S223" s="73"/>
      <c r="T223" s="73"/>
      <c r="U223" s="73"/>
      <c r="V223" s="74"/>
      <c r="W223" s="3"/>
      <c r="X223" s="27"/>
      <c r="Y223" s="27"/>
      <c r="Z223" s="9"/>
      <c r="AA223" s="9"/>
      <c r="AB223" s="9"/>
      <c r="AC223" s="9"/>
      <c r="AD223" s="9"/>
      <c r="AE223" s="10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71"/>
      <c r="J224" s="71"/>
      <c r="K224" s="71"/>
      <c r="L224" s="71"/>
      <c r="M224" s="71"/>
      <c r="N224" s="72"/>
      <c r="O224" s="72"/>
      <c r="P224" s="72"/>
      <c r="Q224" s="72"/>
      <c r="R224" s="73"/>
      <c r="S224" s="73"/>
      <c r="T224" s="73"/>
      <c r="U224" s="73"/>
      <c r="V224" s="74"/>
      <c r="W224" s="3"/>
      <c r="X224" s="27"/>
      <c r="Y224" s="27"/>
      <c r="Z224" s="9"/>
      <c r="AA224" s="9"/>
      <c r="AB224" s="9"/>
      <c r="AC224" s="9"/>
      <c r="AD224" s="9"/>
      <c r="AE224" s="10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71"/>
      <c r="J225" s="71"/>
      <c r="K225" s="71"/>
      <c r="L225" s="71"/>
      <c r="M225" s="71"/>
      <c r="N225" s="72"/>
      <c r="O225" s="72"/>
      <c r="P225" s="72"/>
      <c r="Q225" s="72"/>
      <c r="R225" s="73"/>
      <c r="S225" s="73"/>
      <c r="T225" s="73"/>
      <c r="U225" s="73"/>
      <c r="V225" s="74"/>
      <c r="W225" s="3"/>
      <c r="X225" s="27"/>
      <c r="Y225" s="27"/>
      <c r="Z225" s="9"/>
      <c r="AA225" s="9"/>
      <c r="AB225" s="9"/>
      <c r="AC225" s="9"/>
      <c r="AD225" s="9"/>
      <c r="AE225" s="10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71"/>
      <c r="J226" s="71"/>
      <c r="K226" s="71"/>
      <c r="L226" s="71"/>
      <c r="M226" s="71"/>
      <c r="N226" s="72"/>
      <c r="O226" s="72"/>
      <c r="P226" s="72"/>
      <c r="Q226" s="72"/>
      <c r="R226" s="73"/>
      <c r="S226" s="73"/>
      <c r="T226" s="73"/>
      <c r="U226" s="73"/>
      <c r="V226" s="74"/>
      <c r="W226" s="3"/>
      <c r="X226" s="27"/>
      <c r="Y226" s="27"/>
      <c r="Z226" s="9"/>
      <c r="AA226" s="9"/>
      <c r="AB226" s="9"/>
      <c r="AC226" s="9"/>
      <c r="AD226" s="9"/>
      <c r="AE226" s="10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71"/>
      <c r="J227" s="71"/>
      <c r="K227" s="71"/>
      <c r="L227" s="71"/>
      <c r="M227" s="71"/>
      <c r="N227" s="72"/>
      <c r="O227" s="72"/>
      <c r="P227" s="72"/>
      <c r="Q227" s="72"/>
      <c r="R227" s="73"/>
      <c r="S227" s="73"/>
      <c r="T227" s="73"/>
      <c r="U227" s="73"/>
      <c r="V227" s="74"/>
      <c r="W227" s="3"/>
      <c r="X227" s="27"/>
      <c r="Y227" s="27"/>
      <c r="Z227" s="9"/>
      <c r="AA227" s="9"/>
      <c r="AB227" s="9"/>
      <c r="AC227" s="9"/>
      <c r="AD227" s="9"/>
      <c r="AE227" s="10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71"/>
      <c r="J228" s="71"/>
      <c r="K228" s="71"/>
      <c r="L228" s="71"/>
      <c r="M228" s="71"/>
      <c r="N228" s="72"/>
      <c r="O228" s="72"/>
      <c r="P228" s="72"/>
      <c r="Q228" s="72"/>
      <c r="R228" s="73"/>
      <c r="S228" s="73"/>
      <c r="T228" s="73"/>
      <c r="U228" s="73"/>
      <c r="V228" s="74"/>
      <c r="W228" s="3"/>
      <c r="X228" s="27"/>
      <c r="Y228" s="27"/>
      <c r="Z228" s="9"/>
      <c r="AA228" s="9"/>
      <c r="AB228" s="9"/>
      <c r="AC228" s="9"/>
      <c r="AD228" s="9"/>
      <c r="AE228" s="10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71"/>
      <c r="J229" s="71"/>
      <c r="K229" s="71"/>
      <c r="L229" s="71"/>
      <c r="M229" s="71"/>
      <c r="N229" s="72"/>
      <c r="O229" s="72"/>
      <c r="P229" s="72"/>
      <c r="Q229" s="72"/>
      <c r="R229" s="73"/>
      <c r="S229" s="73"/>
      <c r="T229" s="73"/>
      <c r="U229" s="73"/>
      <c r="V229" s="74"/>
      <c r="W229" s="3"/>
      <c r="X229" s="27"/>
      <c r="Y229" s="27"/>
      <c r="Z229" s="9"/>
      <c r="AA229" s="9"/>
      <c r="AB229" s="9"/>
      <c r="AC229" s="9"/>
      <c r="AD229" s="9"/>
      <c r="AE229" s="10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71"/>
      <c r="J230" s="71"/>
      <c r="K230" s="71"/>
      <c r="L230" s="71"/>
      <c r="M230" s="71"/>
      <c r="N230" s="72"/>
      <c r="O230" s="72"/>
      <c r="P230" s="72"/>
      <c r="Q230" s="72"/>
      <c r="R230" s="73"/>
      <c r="S230" s="73"/>
      <c r="T230" s="73"/>
      <c r="U230" s="73"/>
      <c r="V230" s="74"/>
      <c r="W230" s="3"/>
      <c r="X230" s="27"/>
      <c r="Y230" s="27"/>
      <c r="Z230" s="9"/>
      <c r="AA230" s="9"/>
      <c r="AB230" s="9"/>
      <c r="AC230" s="9"/>
      <c r="AD230" s="9"/>
      <c r="AE230" s="10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71"/>
      <c r="J231" s="71"/>
      <c r="K231" s="71"/>
      <c r="L231" s="71"/>
      <c r="M231" s="71"/>
      <c r="N231" s="72"/>
      <c r="O231" s="72"/>
      <c r="P231" s="72"/>
      <c r="Q231" s="72"/>
      <c r="R231" s="73"/>
      <c r="S231" s="73"/>
      <c r="T231" s="73"/>
      <c r="U231" s="73"/>
      <c r="V231" s="74"/>
      <c r="W231" s="3"/>
      <c r="X231" s="27"/>
      <c r="Y231" s="27"/>
      <c r="Z231" s="9"/>
      <c r="AA231" s="9"/>
      <c r="AB231" s="9"/>
      <c r="AC231" s="9"/>
      <c r="AD231" s="9"/>
      <c r="AE231" s="10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71"/>
      <c r="J232" s="71"/>
      <c r="K232" s="71"/>
      <c r="L232" s="71"/>
      <c r="M232" s="71"/>
      <c r="N232" s="72"/>
      <c r="O232" s="72"/>
      <c r="P232" s="72"/>
      <c r="Q232" s="72"/>
      <c r="R232" s="73"/>
      <c r="S232" s="73"/>
      <c r="T232" s="73"/>
      <c r="U232" s="73"/>
      <c r="V232" s="74"/>
      <c r="W232" s="3"/>
      <c r="X232" s="27"/>
      <c r="Y232" s="27"/>
      <c r="Z232" s="9"/>
      <c r="AA232" s="9"/>
      <c r="AB232" s="9"/>
      <c r="AC232" s="9"/>
      <c r="AD232" s="9"/>
      <c r="AE232" s="10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71"/>
      <c r="J233" s="71"/>
      <c r="K233" s="71"/>
      <c r="L233" s="71"/>
      <c r="M233" s="71"/>
      <c r="N233" s="72"/>
      <c r="O233" s="72"/>
      <c r="P233" s="72"/>
      <c r="Q233" s="72"/>
      <c r="R233" s="73"/>
      <c r="S233" s="73"/>
      <c r="T233" s="73"/>
      <c r="U233" s="73"/>
      <c r="V233" s="74"/>
      <c r="W233" s="3"/>
      <c r="X233" s="27"/>
      <c r="Y233" s="27"/>
      <c r="Z233" s="9"/>
      <c r="AA233" s="9"/>
      <c r="AB233" s="9"/>
      <c r="AC233" s="9"/>
      <c r="AD233" s="9"/>
      <c r="AE233" s="10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71"/>
      <c r="J234" s="71"/>
      <c r="K234" s="71"/>
      <c r="L234" s="71"/>
      <c r="M234" s="71"/>
      <c r="N234" s="72"/>
      <c r="O234" s="72"/>
      <c r="P234" s="72"/>
      <c r="Q234" s="72"/>
      <c r="R234" s="73"/>
      <c r="S234" s="73"/>
      <c r="T234" s="73"/>
      <c r="U234" s="73"/>
      <c r="V234" s="74"/>
      <c r="W234" s="3"/>
      <c r="X234" s="27"/>
      <c r="Y234" s="27"/>
      <c r="Z234" s="9"/>
      <c r="AA234" s="9"/>
      <c r="AB234" s="9"/>
      <c r="AC234" s="9"/>
      <c r="AD234" s="9"/>
      <c r="AE234" s="10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71"/>
      <c r="J235" s="71"/>
      <c r="K235" s="71"/>
      <c r="L235" s="71"/>
      <c r="M235" s="71"/>
      <c r="N235" s="72"/>
      <c r="O235" s="72"/>
      <c r="P235" s="72"/>
      <c r="Q235" s="72"/>
      <c r="R235" s="73"/>
      <c r="S235" s="73"/>
      <c r="T235" s="73"/>
      <c r="U235" s="73"/>
      <c r="V235" s="74"/>
      <c r="W235" s="3"/>
      <c r="X235" s="3"/>
      <c r="Y235" s="3"/>
      <c r="Z235" s="9"/>
      <c r="AA235" s="9"/>
      <c r="AB235" s="9"/>
      <c r="AC235" s="9"/>
      <c r="AD235" s="9"/>
      <c r="AE235" s="10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71"/>
      <c r="J236" s="71"/>
      <c r="K236" s="71"/>
      <c r="L236" s="71"/>
      <c r="M236" s="71"/>
      <c r="N236" s="72"/>
      <c r="O236" s="72"/>
      <c r="P236" s="72"/>
      <c r="Q236" s="72"/>
      <c r="R236" s="73"/>
      <c r="S236" s="73"/>
      <c r="T236" s="73"/>
      <c r="U236" s="73"/>
      <c r="V236" s="74"/>
      <c r="W236" s="3"/>
      <c r="X236" s="3"/>
      <c r="Y236" s="3"/>
      <c r="Z236" s="9"/>
      <c r="AA236" s="9"/>
      <c r="AB236" s="9"/>
      <c r="AC236" s="9"/>
      <c r="AD236" s="9"/>
      <c r="AE236" s="10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71"/>
      <c r="J237" s="71"/>
      <c r="K237" s="71"/>
      <c r="L237" s="71"/>
      <c r="M237" s="71"/>
      <c r="N237" s="72"/>
      <c r="O237" s="72"/>
      <c r="P237" s="72"/>
      <c r="Q237" s="72"/>
      <c r="R237" s="73"/>
      <c r="S237" s="73"/>
      <c r="T237" s="73"/>
      <c r="U237" s="73"/>
      <c r="V237" s="74"/>
      <c r="W237" s="3"/>
      <c r="X237" s="3"/>
      <c r="Y237" s="3"/>
      <c r="Z237" s="9"/>
      <c r="AA237" s="9"/>
      <c r="AB237" s="9"/>
      <c r="AC237" s="9"/>
      <c r="AD237" s="9"/>
      <c r="AE237" s="10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71"/>
      <c r="J238" s="71"/>
      <c r="K238" s="71"/>
      <c r="L238" s="71"/>
      <c r="M238" s="71"/>
      <c r="N238" s="72"/>
      <c r="O238" s="72"/>
      <c r="P238" s="72"/>
      <c r="Q238" s="72"/>
      <c r="R238" s="73"/>
      <c r="S238" s="73"/>
      <c r="T238" s="73"/>
      <c r="U238" s="73"/>
      <c r="V238" s="74"/>
      <c r="W238" s="3"/>
      <c r="X238" s="3"/>
      <c r="Y238" s="3"/>
      <c r="Z238" s="9"/>
      <c r="AA238" s="9"/>
      <c r="AB238" s="9"/>
      <c r="AC238" s="9"/>
      <c r="AD238" s="9"/>
      <c r="AE238" s="10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71"/>
      <c r="J239" s="71"/>
      <c r="K239" s="71"/>
      <c r="L239" s="71"/>
      <c r="M239" s="71"/>
      <c r="N239" s="72"/>
      <c r="O239" s="72"/>
      <c r="P239" s="72"/>
      <c r="Q239" s="72"/>
      <c r="R239" s="73"/>
      <c r="S239" s="73"/>
      <c r="T239" s="73"/>
      <c r="U239" s="73"/>
      <c r="V239" s="74"/>
      <c r="W239" s="3"/>
      <c r="X239" s="3"/>
      <c r="Y239" s="3"/>
      <c r="Z239" s="9"/>
      <c r="AA239" s="9"/>
      <c r="AB239" s="9"/>
      <c r="AC239" s="9"/>
      <c r="AD239" s="9"/>
      <c r="AE239" s="10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71"/>
      <c r="J240" s="71"/>
      <c r="K240" s="71"/>
      <c r="L240" s="71"/>
      <c r="M240" s="71"/>
      <c r="N240" s="72"/>
      <c r="O240" s="72"/>
      <c r="P240" s="72"/>
      <c r="Q240" s="72"/>
      <c r="R240" s="73"/>
      <c r="S240" s="73"/>
      <c r="T240" s="73"/>
      <c r="U240" s="73"/>
      <c r="V240" s="74"/>
      <c r="W240" s="3"/>
      <c r="X240" s="3"/>
      <c r="Y240" s="3"/>
      <c r="Z240" s="9"/>
      <c r="AA240" s="9"/>
      <c r="AB240" s="9"/>
      <c r="AC240" s="9"/>
      <c r="AD240" s="9"/>
      <c r="AE240" s="10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71"/>
      <c r="J241" s="71"/>
      <c r="K241" s="71"/>
      <c r="L241" s="71"/>
      <c r="M241" s="71"/>
      <c r="N241" s="72"/>
      <c r="O241" s="72"/>
      <c r="P241" s="72"/>
      <c r="Q241" s="72"/>
      <c r="R241" s="73"/>
      <c r="S241" s="73"/>
      <c r="T241" s="73"/>
      <c r="U241" s="73"/>
      <c r="V241" s="74"/>
      <c r="W241" s="3"/>
      <c r="X241" s="3"/>
      <c r="Y241" s="3"/>
      <c r="Z241" s="9"/>
      <c r="AA241" s="9"/>
      <c r="AB241" s="9"/>
      <c r="AC241" s="9"/>
      <c r="AD241" s="9"/>
      <c r="AE241" s="10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71"/>
      <c r="J242" s="71"/>
      <c r="K242" s="71"/>
      <c r="L242" s="71"/>
      <c r="M242" s="71"/>
      <c r="N242" s="72"/>
      <c r="O242" s="72"/>
      <c r="P242" s="72"/>
      <c r="Q242" s="72"/>
      <c r="R242" s="73"/>
      <c r="S242" s="73"/>
      <c r="T242" s="73"/>
      <c r="U242" s="73"/>
      <c r="V242" s="74"/>
      <c r="W242" s="3"/>
      <c r="X242" s="3"/>
      <c r="Y242" s="3"/>
      <c r="Z242" s="9"/>
      <c r="AA242" s="9"/>
      <c r="AB242" s="9"/>
      <c r="AC242" s="9"/>
      <c r="AD242" s="9"/>
      <c r="AE242" s="10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71"/>
      <c r="J243" s="71"/>
      <c r="K243" s="71"/>
      <c r="L243" s="71"/>
      <c r="M243" s="71"/>
      <c r="N243" s="72"/>
      <c r="O243" s="72"/>
      <c r="P243" s="72"/>
      <c r="Q243" s="72"/>
      <c r="R243" s="73"/>
      <c r="S243" s="73"/>
      <c r="T243" s="73"/>
      <c r="U243" s="73"/>
      <c r="V243" s="74"/>
      <c r="W243" s="3"/>
      <c r="X243" s="3"/>
      <c r="Y243" s="3"/>
      <c r="Z243" s="9"/>
      <c r="AA243" s="9"/>
      <c r="AB243" s="9"/>
      <c r="AC243" s="9"/>
      <c r="AD243" s="9"/>
      <c r="AE243" s="10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71"/>
      <c r="J244" s="71"/>
      <c r="K244" s="71"/>
      <c r="L244" s="71"/>
      <c r="M244" s="71"/>
      <c r="N244" s="72"/>
      <c r="O244" s="72"/>
      <c r="P244" s="72"/>
      <c r="Q244" s="72"/>
      <c r="R244" s="73"/>
      <c r="S244" s="73"/>
      <c r="T244" s="73"/>
      <c r="U244" s="73"/>
      <c r="V244" s="74"/>
      <c r="W244" s="3"/>
      <c r="X244" s="3"/>
      <c r="Y244" s="3"/>
      <c r="Z244" s="9"/>
      <c r="AA244" s="9"/>
      <c r="AB244" s="9"/>
      <c r="AC244" s="9"/>
      <c r="AD244" s="9"/>
      <c r="AE244" s="10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71"/>
      <c r="J245" s="71"/>
      <c r="K245" s="71"/>
      <c r="L245" s="71"/>
      <c r="M245" s="71"/>
      <c r="N245" s="72"/>
      <c r="O245" s="72"/>
      <c r="P245" s="72"/>
      <c r="Q245" s="72"/>
      <c r="R245" s="73"/>
      <c r="S245" s="73"/>
      <c r="T245" s="73"/>
      <c r="U245" s="73"/>
      <c r="V245" s="74"/>
      <c r="W245" s="3"/>
      <c r="X245" s="3"/>
      <c r="Y245" s="3"/>
      <c r="Z245" s="9"/>
      <c r="AA245" s="9"/>
      <c r="AB245" s="9"/>
      <c r="AC245" s="9"/>
      <c r="AD245" s="9"/>
      <c r="AE245" s="10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71"/>
      <c r="J246" s="71"/>
      <c r="K246" s="71"/>
      <c r="L246" s="71"/>
      <c r="M246" s="71"/>
      <c r="N246" s="72"/>
      <c r="O246" s="72"/>
      <c r="P246" s="72"/>
      <c r="Q246" s="72"/>
      <c r="R246" s="73"/>
      <c r="S246" s="73"/>
      <c r="T246" s="73"/>
      <c r="U246" s="73"/>
      <c r="V246" s="74"/>
      <c r="W246" s="3"/>
      <c r="X246" s="3"/>
      <c r="Y246" s="3"/>
      <c r="Z246" s="9"/>
      <c r="AA246" s="9"/>
      <c r="AB246" s="9"/>
      <c r="AC246" s="9"/>
      <c r="AD246" s="9"/>
      <c r="AE246" s="10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71"/>
      <c r="J247" s="71"/>
      <c r="K247" s="71"/>
      <c r="L247" s="71"/>
      <c r="M247" s="71"/>
      <c r="N247" s="72"/>
      <c r="O247" s="72"/>
      <c r="P247" s="72"/>
      <c r="Q247" s="72"/>
      <c r="R247" s="73"/>
      <c r="S247" s="73"/>
      <c r="T247" s="73"/>
      <c r="U247" s="73"/>
      <c r="V247" s="74"/>
      <c r="W247" s="3"/>
      <c r="X247" s="3"/>
      <c r="Y247" s="3"/>
      <c r="Z247" s="9"/>
      <c r="AA247" s="9"/>
      <c r="AB247" s="9"/>
      <c r="AC247" s="9"/>
      <c r="AD247" s="9"/>
      <c r="AE247" s="10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71"/>
      <c r="J248" s="71"/>
      <c r="K248" s="71"/>
      <c r="L248" s="71"/>
      <c r="M248" s="71"/>
      <c r="N248" s="72"/>
      <c r="O248" s="72"/>
      <c r="P248" s="72"/>
      <c r="Q248" s="72"/>
      <c r="R248" s="73"/>
      <c r="S248" s="73"/>
      <c r="T248" s="73"/>
      <c r="U248" s="73"/>
      <c r="V248" s="74"/>
      <c r="W248" s="3"/>
      <c r="X248" s="3"/>
      <c r="Y248" s="3"/>
      <c r="Z248" s="9"/>
      <c r="AA248" s="9"/>
      <c r="AB248" s="9"/>
      <c r="AC248" s="9"/>
      <c r="AD248" s="9"/>
      <c r="AE248" s="10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71"/>
      <c r="J249" s="71"/>
      <c r="K249" s="71"/>
      <c r="L249" s="71"/>
      <c r="M249" s="71"/>
      <c r="N249" s="72"/>
      <c r="O249" s="72"/>
      <c r="P249" s="72"/>
      <c r="Q249" s="72"/>
      <c r="R249" s="73"/>
      <c r="S249" s="73"/>
      <c r="T249" s="73"/>
      <c r="U249" s="73"/>
      <c r="V249" s="74"/>
      <c r="W249" s="3"/>
      <c r="X249" s="3"/>
      <c r="Y249" s="3"/>
      <c r="Z249" s="9"/>
      <c r="AA249" s="9"/>
      <c r="AB249" s="9"/>
      <c r="AC249" s="9"/>
      <c r="AD249" s="9"/>
      <c r="AE249" s="10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71"/>
      <c r="J250" s="71"/>
      <c r="K250" s="71"/>
      <c r="L250" s="71"/>
      <c r="M250" s="71"/>
      <c r="N250" s="72"/>
      <c r="O250" s="72"/>
      <c r="P250" s="72"/>
      <c r="Q250" s="72"/>
      <c r="R250" s="73"/>
      <c r="S250" s="73"/>
      <c r="T250" s="73"/>
      <c r="U250" s="73"/>
      <c r="V250" s="74"/>
      <c r="W250" s="3"/>
      <c r="X250" s="3"/>
      <c r="Y250" s="3"/>
      <c r="Z250" s="9"/>
      <c r="AA250" s="9"/>
      <c r="AB250" s="9"/>
      <c r="AC250" s="9"/>
      <c r="AD250" s="9"/>
      <c r="AE250" s="10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71"/>
      <c r="J251" s="71"/>
      <c r="K251" s="71"/>
      <c r="L251" s="71"/>
      <c r="M251" s="71"/>
      <c r="N251" s="72"/>
      <c r="O251" s="72"/>
      <c r="P251" s="72"/>
      <c r="Q251" s="72"/>
      <c r="R251" s="73"/>
      <c r="S251" s="73"/>
      <c r="T251" s="73"/>
      <c r="U251" s="73"/>
      <c r="V251" s="74"/>
      <c r="W251" s="3"/>
      <c r="X251" s="3"/>
      <c r="Y251" s="3"/>
      <c r="Z251" s="9"/>
      <c r="AA251" s="9"/>
      <c r="AB251" s="9"/>
      <c r="AC251" s="9"/>
      <c r="AD251" s="9"/>
      <c r="AE251" s="10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71"/>
      <c r="J252" s="71"/>
      <c r="K252" s="71"/>
      <c r="L252" s="71"/>
      <c r="M252" s="71"/>
      <c r="N252" s="72"/>
      <c r="O252" s="72"/>
      <c r="P252" s="72"/>
      <c r="Q252" s="72"/>
      <c r="R252" s="73"/>
      <c r="S252" s="73"/>
      <c r="T252" s="73"/>
      <c r="U252" s="73"/>
      <c r="V252" s="74"/>
      <c r="W252" s="3"/>
      <c r="X252" s="3"/>
      <c r="Y252" s="3"/>
      <c r="Z252" s="9"/>
      <c r="AA252" s="9"/>
      <c r="AB252" s="9"/>
      <c r="AC252" s="9"/>
      <c r="AD252" s="9"/>
      <c r="AE252" s="10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71"/>
      <c r="J253" s="71"/>
      <c r="K253" s="71"/>
      <c r="L253" s="71"/>
      <c r="M253" s="71"/>
      <c r="N253" s="72"/>
      <c r="O253" s="72"/>
      <c r="P253" s="72"/>
      <c r="Q253" s="72"/>
      <c r="R253" s="73"/>
      <c r="S253" s="73"/>
      <c r="T253" s="73"/>
      <c r="U253" s="73"/>
      <c r="V253" s="74"/>
      <c r="W253" s="3"/>
      <c r="X253" s="3"/>
      <c r="Y253" s="3"/>
      <c r="Z253" s="9"/>
      <c r="AA253" s="9"/>
      <c r="AB253" s="9"/>
      <c r="AC253" s="9"/>
      <c r="AD253" s="9"/>
      <c r="AE253" s="10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71"/>
      <c r="J254" s="71"/>
      <c r="K254" s="71"/>
      <c r="L254" s="71"/>
      <c r="M254" s="71"/>
      <c r="N254" s="72"/>
      <c r="O254" s="72"/>
      <c r="P254" s="72"/>
      <c r="Q254" s="72"/>
      <c r="R254" s="73"/>
      <c r="S254" s="73"/>
      <c r="T254" s="73"/>
      <c r="U254" s="73"/>
      <c r="V254" s="74"/>
      <c r="W254" s="3"/>
      <c r="X254" s="3"/>
      <c r="Y254" s="3"/>
      <c r="Z254" s="9"/>
      <c r="AA254" s="9"/>
      <c r="AB254" s="9"/>
      <c r="AC254" s="9"/>
      <c r="AD254" s="9"/>
      <c r="AE254" s="10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71"/>
      <c r="J255" s="71"/>
      <c r="K255" s="71"/>
      <c r="L255" s="71"/>
      <c r="M255" s="71"/>
      <c r="N255" s="72"/>
      <c r="O255" s="72"/>
      <c r="P255" s="72"/>
      <c r="Q255" s="72"/>
      <c r="R255" s="73"/>
      <c r="S255" s="73"/>
      <c r="T255" s="73"/>
      <c r="U255" s="73"/>
      <c r="V255" s="74"/>
      <c r="W255" s="3"/>
      <c r="X255" s="3"/>
      <c r="Y255" s="3"/>
      <c r="Z255" s="9"/>
      <c r="AA255" s="9"/>
      <c r="AB255" s="9"/>
      <c r="AC255" s="9"/>
      <c r="AD255" s="9"/>
      <c r="AE255" s="10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71"/>
      <c r="J256" s="71"/>
      <c r="K256" s="71"/>
      <c r="L256" s="71"/>
      <c r="M256" s="71"/>
      <c r="N256" s="72"/>
      <c r="O256" s="72"/>
      <c r="P256" s="72"/>
      <c r="Q256" s="72"/>
      <c r="R256" s="73"/>
      <c r="S256" s="73"/>
      <c r="T256" s="73"/>
      <c r="U256" s="73"/>
      <c r="V256" s="74"/>
      <c r="W256" s="3"/>
      <c r="X256" s="3"/>
      <c r="Y256" s="3"/>
      <c r="Z256" s="9"/>
      <c r="AA256" s="9"/>
      <c r="AB256" s="9"/>
      <c r="AC256" s="9"/>
      <c r="AD256" s="9"/>
      <c r="AE256" s="10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71"/>
      <c r="J257" s="71"/>
      <c r="K257" s="71"/>
      <c r="L257" s="71"/>
      <c r="M257" s="71"/>
      <c r="N257" s="72"/>
      <c r="O257" s="72"/>
      <c r="P257" s="72"/>
      <c r="Q257" s="72"/>
      <c r="R257" s="73"/>
      <c r="S257" s="73"/>
      <c r="T257" s="73"/>
      <c r="U257" s="73"/>
      <c r="V257" s="74"/>
      <c r="W257" s="3"/>
      <c r="X257" s="3"/>
      <c r="Y257" s="3"/>
      <c r="Z257" s="9"/>
      <c r="AA257" s="9"/>
      <c r="AB257" s="9"/>
      <c r="AC257" s="9"/>
      <c r="AD257" s="9"/>
      <c r="AE257" s="10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71"/>
      <c r="J258" s="71"/>
      <c r="K258" s="71"/>
      <c r="L258" s="71"/>
      <c r="M258" s="71"/>
      <c r="N258" s="72"/>
      <c r="O258" s="72"/>
      <c r="P258" s="72"/>
      <c r="Q258" s="72"/>
      <c r="R258" s="73"/>
      <c r="S258" s="73"/>
      <c r="T258" s="73"/>
      <c r="U258" s="73"/>
      <c r="V258" s="74"/>
      <c r="W258" s="3"/>
      <c r="X258" s="3"/>
      <c r="Y258" s="3"/>
      <c r="Z258" s="9"/>
      <c r="AA258" s="9"/>
      <c r="AB258" s="9"/>
      <c r="AC258" s="9"/>
      <c r="AD258" s="9"/>
      <c r="AE258" s="10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71"/>
      <c r="J259" s="71"/>
      <c r="K259" s="71"/>
      <c r="L259" s="71"/>
      <c r="M259" s="71"/>
      <c r="N259" s="72"/>
      <c r="O259" s="72"/>
      <c r="P259" s="72"/>
      <c r="Q259" s="72"/>
      <c r="R259" s="73"/>
      <c r="S259" s="73"/>
      <c r="T259" s="73"/>
      <c r="U259" s="73"/>
      <c r="V259" s="74"/>
      <c r="W259" s="3"/>
      <c r="X259" s="3"/>
      <c r="Y259" s="3"/>
      <c r="Z259" s="9"/>
      <c r="AA259" s="9"/>
      <c r="AB259" s="9"/>
      <c r="AC259" s="9"/>
      <c r="AD259" s="9"/>
      <c r="AE259" s="10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71"/>
      <c r="J260" s="71"/>
      <c r="K260" s="71"/>
      <c r="L260" s="71"/>
      <c r="M260" s="71"/>
      <c r="N260" s="72"/>
      <c r="O260" s="72"/>
      <c r="P260" s="72"/>
      <c r="Q260" s="72"/>
      <c r="R260" s="73"/>
      <c r="S260" s="73"/>
      <c r="T260" s="73"/>
      <c r="U260" s="73"/>
      <c r="V260" s="74"/>
      <c r="W260" s="3"/>
      <c r="X260" s="3"/>
      <c r="Y260" s="3"/>
      <c r="Z260" s="9"/>
      <c r="AA260" s="9"/>
      <c r="AB260" s="9"/>
      <c r="AC260" s="9"/>
      <c r="AD260" s="9"/>
      <c r="AE260" s="10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71"/>
      <c r="J261" s="71"/>
      <c r="K261" s="71"/>
      <c r="L261" s="71"/>
      <c r="M261" s="71"/>
      <c r="N261" s="72"/>
      <c r="O261" s="72"/>
      <c r="P261" s="72"/>
      <c r="Q261" s="72"/>
      <c r="R261" s="73"/>
      <c r="S261" s="73"/>
      <c r="T261" s="73"/>
      <c r="U261" s="73"/>
      <c r="V261" s="74"/>
      <c r="W261" s="3"/>
      <c r="X261" s="3"/>
      <c r="Y261" s="3"/>
      <c r="Z261" s="9"/>
      <c r="AA261" s="9"/>
      <c r="AB261" s="9"/>
      <c r="AC261" s="9"/>
      <c r="AD261" s="9"/>
      <c r="AE261" s="10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71"/>
      <c r="J262" s="71"/>
      <c r="K262" s="71"/>
      <c r="L262" s="71"/>
      <c r="M262" s="71"/>
      <c r="N262" s="72"/>
      <c r="O262" s="72"/>
      <c r="P262" s="72"/>
      <c r="Q262" s="72"/>
      <c r="R262" s="73"/>
      <c r="S262" s="73"/>
      <c r="T262" s="73"/>
      <c r="U262" s="73"/>
      <c r="V262" s="74"/>
      <c r="W262" s="3"/>
      <c r="X262" s="3"/>
      <c r="Y262" s="3"/>
      <c r="Z262" s="9"/>
      <c r="AA262" s="9"/>
      <c r="AB262" s="9"/>
      <c r="AC262" s="9"/>
      <c r="AD262" s="9"/>
      <c r="AE262" s="10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71"/>
      <c r="J263" s="71"/>
      <c r="K263" s="71"/>
      <c r="L263" s="71"/>
      <c r="M263" s="71"/>
      <c r="N263" s="72"/>
      <c r="O263" s="72"/>
      <c r="P263" s="72"/>
      <c r="Q263" s="72"/>
      <c r="R263" s="73"/>
      <c r="S263" s="73"/>
      <c r="T263" s="73"/>
      <c r="U263" s="73"/>
      <c r="V263" s="74"/>
      <c r="W263" s="3"/>
      <c r="X263" s="3"/>
      <c r="Y263" s="3"/>
      <c r="Z263" s="9"/>
      <c r="AA263" s="9"/>
      <c r="AB263" s="9"/>
      <c r="AC263" s="9"/>
      <c r="AD263" s="9"/>
      <c r="AE263" s="10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71"/>
      <c r="J264" s="71"/>
      <c r="K264" s="71"/>
      <c r="L264" s="71"/>
      <c r="M264" s="71"/>
      <c r="N264" s="72"/>
      <c r="O264" s="72"/>
      <c r="P264" s="72"/>
      <c r="Q264" s="72"/>
      <c r="R264" s="73"/>
      <c r="S264" s="73"/>
      <c r="T264" s="73"/>
      <c r="U264" s="73"/>
      <c r="V264" s="74"/>
      <c r="W264" s="3"/>
      <c r="X264" s="3"/>
      <c r="Y264" s="3"/>
      <c r="Z264" s="9"/>
      <c r="AA264" s="9"/>
      <c r="AB264" s="9"/>
      <c r="AC264" s="9"/>
      <c r="AD264" s="9"/>
      <c r="AE264" s="10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71"/>
      <c r="J265" s="71"/>
      <c r="K265" s="71"/>
      <c r="L265" s="71"/>
      <c r="M265" s="71"/>
      <c r="N265" s="72"/>
      <c r="O265" s="72"/>
      <c r="P265" s="72"/>
      <c r="Q265" s="72"/>
      <c r="R265" s="73"/>
      <c r="S265" s="73"/>
      <c r="T265" s="73"/>
      <c r="U265" s="73"/>
      <c r="V265" s="74"/>
      <c r="W265" s="3"/>
      <c r="X265" s="3"/>
      <c r="Y265" s="3"/>
      <c r="Z265" s="9"/>
      <c r="AA265" s="9"/>
      <c r="AB265" s="9"/>
      <c r="AC265" s="9"/>
      <c r="AD265" s="9"/>
      <c r="AE265" s="10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71"/>
      <c r="J266" s="71"/>
      <c r="K266" s="71"/>
      <c r="L266" s="71"/>
      <c r="M266" s="71"/>
      <c r="N266" s="72"/>
      <c r="O266" s="72"/>
      <c r="P266" s="72"/>
      <c r="Q266" s="72"/>
      <c r="R266" s="73"/>
      <c r="S266" s="73"/>
      <c r="T266" s="73"/>
      <c r="U266" s="73"/>
      <c r="V266" s="74"/>
      <c r="W266" s="3"/>
      <c r="X266" s="3"/>
      <c r="Y266" s="3"/>
      <c r="Z266" s="9"/>
      <c r="AA266" s="9"/>
      <c r="AB266" s="9"/>
      <c r="AC266" s="9"/>
      <c r="AD266" s="9"/>
      <c r="AE266" s="10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71"/>
      <c r="J267" s="71"/>
      <c r="K267" s="71"/>
      <c r="L267" s="71"/>
      <c r="M267" s="71"/>
      <c r="N267" s="72"/>
      <c r="O267" s="72"/>
      <c r="P267" s="72"/>
      <c r="Q267" s="72"/>
      <c r="R267" s="73"/>
      <c r="S267" s="73"/>
      <c r="T267" s="73"/>
      <c r="U267" s="73"/>
      <c r="V267" s="74"/>
      <c r="W267" s="3"/>
      <c r="X267" s="3"/>
      <c r="Y267" s="3"/>
      <c r="Z267" s="9"/>
      <c r="AA267" s="9"/>
      <c r="AB267" s="9"/>
      <c r="AC267" s="9"/>
      <c r="AD267" s="9"/>
      <c r="AE267" s="10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71"/>
      <c r="J268" s="71"/>
      <c r="K268" s="71"/>
      <c r="L268" s="71"/>
      <c r="M268" s="71"/>
      <c r="N268" s="72"/>
      <c r="O268" s="72"/>
      <c r="P268" s="72"/>
      <c r="Q268" s="72"/>
      <c r="R268" s="73"/>
      <c r="S268" s="73"/>
      <c r="T268" s="73"/>
      <c r="U268" s="73"/>
      <c r="V268" s="74"/>
      <c r="W268" s="3"/>
      <c r="X268" s="3"/>
      <c r="Y268" s="3"/>
      <c r="Z268" s="9"/>
      <c r="AA268" s="9"/>
      <c r="AB268" s="9"/>
      <c r="AC268" s="9"/>
      <c r="AD268" s="9"/>
      <c r="AE268" s="10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71"/>
      <c r="J269" s="71"/>
      <c r="K269" s="71"/>
      <c r="L269" s="71"/>
      <c r="M269" s="71"/>
      <c r="N269" s="72"/>
      <c r="O269" s="72"/>
      <c r="P269" s="72"/>
      <c r="Q269" s="72"/>
      <c r="R269" s="73"/>
      <c r="S269" s="73"/>
      <c r="T269" s="73"/>
      <c r="U269" s="73"/>
      <c r="V269" s="74"/>
      <c r="W269" s="3"/>
      <c r="X269" s="3"/>
      <c r="Y269" s="3"/>
      <c r="Z269" s="9"/>
      <c r="AA269" s="9"/>
      <c r="AB269" s="9"/>
      <c r="AC269" s="9"/>
      <c r="AD269" s="9"/>
      <c r="AE269" s="10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71"/>
      <c r="J270" s="71"/>
      <c r="K270" s="71"/>
      <c r="L270" s="71"/>
      <c r="M270" s="71"/>
      <c r="N270" s="72"/>
      <c r="O270" s="72"/>
      <c r="P270" s="72"/>
      <c r="Q270" s="72"/>
      <c r="R270" s="73"/>
      <c r="S270" s="73"/>
      <c r="T270" s="73"/>
      <c r="U270" s="73"/>
      <c r="V270" s="74"/>
      <c r="W270" s="3"/>
      <c r="X270" s="3"/>
      <c r="Y270" s="3"/>
      <c r="Z270" s="9"/>
      <c r="AA270" s="9"/>
      <c r="AB270" s="9"/>
      <c r="AC270" s="9"/>
      <c r="AD270" s="9"/>
      <c r="AE270" s="10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71"/>
      <c r="J271" s="71"/>
      <c r="K271" s="71"/>
      <c r="L271" s="71"/>
      <c r="M271" s="71"/>
      <c r="N271" s="72"/>
      <c r="O271" s="72"/>
      <c r="P271" s="72"/>
      <c r="Q271" s="72"/>
      <c r="R271" s="73"/>
      <c r="S271" s="73"/>
      <c r="T271" s="73"/>
      <c r="U271" s="73"/>
      <c r="V271" s="74"/>
      <c r="W271" s="3"/>
      <c r="X271" s="3"/>
      <c r="Y271" s="3"/>
      <c r="Z271" s="9"/>
      <c r="AA271" s="9"/>
      <c r="AB271" s="9"/>
      <c r="AC271" s="9"/>
      <c r="AD271" s="9"/>
      <c r="AE271" s="10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71"/>
      <c r="J272" s="71"/>
      <c r="K272" s="71"/>
      <c r="L272" s="71"/>
      <c r="M272" s="71"/>
      <c r="N272" s="72"/>
      <c r="O272" s="72"/>
      <c r="P272" s="72"/>
      <c r="Q272" s="72"/>
      <c r="R272" s="73"/>
      <c r="S272" s="73"/>
      <c r="T272" s="73"/>
      <c r="U272" s="73"/>
      <c r="V272" s="74"/>
      <c r="W272" s="3"/>
      <c r="X272" s="3"/>
      <c r="Y272" s="3"/>
      <c r="Z272" s="9"/>
      <c r="AA272" s="9"/>
      <c r="AB272" s="9"/>
      <c r="AC272" s="9"/>
      <c r="AD272" s="9"/>
      <c r="AE272" s="10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71"/>
      <c r="J273" s="71"/>
      <c r="K273" s="71"/>
      <c r="L273" s="71"/>
      <c r="M273" s="71"/>
      <c r="N273" s="72"/>
      <c r="O273" s="72"/>
      <c r="P273" s="72"/>
      <c r="Q273" s="72"/>
      <c r="R273" s="73"/>
      <c r="S273" s="73"/>
      <c r="T273" s="73"/>
      <c r="U273" s="73"/>
      <c r="V273" s="74"/>
      <c r="W273" s="3"/>
      <c r="X273" s="3"/>
      <c r="Y273" s="3"/>
      <c r="Z273" s="9"/>
      <c r="AA273" s="9"/>
      <c r="AB273" s="9"/>
      <c r="AC273" s="9"/>
      <c r="AD273" s="9"/>
      <c r="AE273" s="10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71"/>
      <c r="J274" s="71"/>
      <c r="K274" s="71"/>
      <c r="L274" s="71"/>
      <c r="M274" s="71"/>
      <c r="N274" s="72"/>
      <c r="O274" s="72"/>
      <c r="P274" s="72"/>
      <c r="Q274" s="72"/>
      <c r="R274" s="73"/>
      <c r="S274" s="73"/>
      <c r="T274" s="73"/>
      <c r="U274" s="73"/>
      <c r="V274" s="74"/>
      <c r="W274" s="3"/>
      <c r="X274" s="3"/>
      <c r="Y274" s="3"/>
      <c r="Z274" s="9"/>
      <c r="AA274" s="9"/>
      <c r="AB274" s="9"/>
      <c r="AC274" s="9"/>
      <c r="AD274" s="9"/>
      <c r="AE274" s="10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71"/>
      <c r="J275" s="71"/>
      <c r="K275" s="71"/>
      <c r="L275" s="71"/>
      <c r="M275" s="71"/>
      <c r="N275" s="72"/>
      <c r="O275" s="72"/>
      <c r="P275" s="72"/>
      <c r="Q275" s="72"/>
      <c r="R275" s="73"/>
      <c r="S275" s="73"/>
      <c r="T275" s="73"/>
      <c r="U275" s="73"/>
      <c r="V275" s="74"/>
      <c r="W275" s="3"/>
      <c r="X275" s="3"/>
      <c r="Y275" s="3"/>
      <c r="Z275" s="9"/>
      <c r="AA275" s="9"/>
      <c r="AB275" s="9"/>
      <c r="AC275" s="9"/>
      <c r="AD275" s="9"/>
      <c r="AE275" s="10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71"/>
      <c r="J276" s="71"/>
      <c r="K276" s="71"/>
      <c r="L276" s="71"/>
      <c r="M276" s="71"/>
      <c r="N276" s="72"/>
      <c r="O276" s="72"/>
      <c r="P276" s="72"/>
      <c r="Q276" s="72"/>
      <c r="R276" s="73"/>
      <c r="S276" s="73"/>
      <c r="T276" s="73"/>
      <c r="U276" s="73"/>
      <c r="V276" s="74"/>
      <c r="W276" s="3"/>
      <c r="X276" s="3"/>
      <c r="Y276" s="3"/>
      <c r="Z276" s="9"/>
      <c r="AA276" s="9"/>
      <c r="AB276" s="9"/>
      <c r="AC276" s="9"/>
      <c r="AD276" s="9"/>
      <c r="AE276" s="10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71"/>
      <c r="J277" s="71"/>
      <c r="K277" s="71"/>
      <c r="L277" s="71"/>
      <c r="M277" s="71"/>
      <c r="N277" s="72"/>
      <c r="O277" s="72"/>
      <c r="P277" s="72"/>
      <c r="Q277" s="72"/>
      <c r="R277" s="73"/>
      <c r="S277" s="73"/>
      <c r="T277" s="73"/>
      <c r="U277" s="73"/>
      <c r="V277" s="74"/>
      <c r="W277" s="3"/>
      <c r="X277" s="3"/>
      <c r="Y277" s="3"/>
      <c r="Z277" s="9"/>
      <c r="AA277" s="9"/>
      <c r="AB277" s="9"/>
      <c r="AC277" s="9"/>
      <c r="AD277" s="9"/>
      <c r="AE277" s="10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71"/>
      <c r="J278" s="71"/>
      <c r="K278" s="71"/>
      <c r="L278" s="71"/>
      <c r="M278" s="71"/>
      <c r="N278" s="72"/>
      <c r="O278" s="72"/>
      <c r="P278" s="72"/>
      <c r="Q278" s="72"/>
      <c r="R278" s="73"/>
      <c r="S278" s="73"/>
      <c r="T278" s="73"/>
      <c r="U278" s="73"/>
      <c r="V278" s="74"/>
      <c r="W278" s="3"/>
      <c r="X278" s="3"/>
      <c r="Y278" s="3"/>
      <c r="Z278" s="9"/>
      <c r="AA278" s="9"/>
      <c r="AB278" s="9"/>
      <c r="AC278" s="9"/>
      <c r="AD278" s="9"/>
      <c r="AE278" s="10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71"/>
      <c r="J279" s="71"/>
      <c r="K279" s="71"/>
      <c r="L279" s="71"/>
      <c r="M279" s="71"/>
      <c r="N279" s="72"/>
      <c r="O279" s="72"/>
      <c r="P279" s="72"/>
      <c r="Q279" s="72"/>
      <c r="R279" s="73"/>
      <c r="S279" s="73"/>
      <c r="T279" s="73"/>
      <c r="U279" s="73"/>
      <c r="V279" s="74"/>
      <c r="W279" s="3"/>
      <c r="X279" s="3"/>
      <c r="Y279" s="3"/>
      <c r="Z279" s="9"/>
      <c r="AA279" s="9"/>
      <c r="AB279" s="9"/>
      <c r="AC279" s="9"/>
      <c r="AD279" s="9"/>
      <c r="AE279" s="10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71"/>
      <c r="J280" s="71"/>
      <c r="K280" s="71"/>
      <c r="L280" s="71"/>
      <c r="M280" s="71"/>
      <c r="N280" s="72"/>
      <c r="O280" s="72"/>
      <c r="P280" s="72"/>
      <c r="Q280" s="72"/>
      <c r="R280" s="73"/>
      <c r="S280" s="73"/>
      <c r="T280" s="73"/>
      <c r="U280" s="73"/>
      <c r="V280" s="74"/>
      <c r="W280" s="3"/>
      <c r="X280" s="3"/>
      <c r="Y280" s="3"/>
      <c r="Z280" s="9"/>
      <c r="AA280" s="9"/>
      <c r="AB280" s="9"/>
      <c r="AC280" s="9"/>
      <c r="AD280" s="9"/>
      <c r="AE280" s="10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71"/>
      <c r="J281" s="71"/>
      <c r="K281" s="71"/>
      <c r="L281" s="71"/>
      <c r="M281" s="71"/>
      <c r="N281" s="72"/>
      <c r="O281" s="72"/>
      <c r="P281" s="72"/>
      <c r="Q281" s="72"/>
      <c r="R281" s="73"/>
      <c r="S281" s="73"/>
      <c r="T281" s="73"/>
      <c r="U281" s="73"/>
      <c r="V281" s="74"/>
      <c r="W281" s="3"/>
      <c r="X281" s="3"/>
      <c r="Y281" s="3"/>
      <c r="Z281" s="9"/>
      <c r="AA281" s="9"/>
      <c r="AB281" s="9"/>
      <c r="AC281" s="9"/>
      <c r="AD281" s="9"/>
      <c r="AE281" s="10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71"/>
      <c r="J282" s="71"/>
      <c r="K282" s="71"/>
      <c r="L282" s="71"/>
      <c r="M282" s="71"/>
      <c r="N282" s="72"/>
      <c r="O282" s="72"/>
      <c r="P282" s="72"/>
      <c r="Q282" s="72"/>
      <c r="R282" s="73"/>
      <c r="S282" s="73"/>
      <c r="T282" s="73"/>
      <c r="U282" s="73"/>
      <c r="V282" s="74"/>
      <c r="W282" s="3"/>
      <c r="X282" s="3"/>
      <c r="Y282" s="3"/>
      <c r="Z282" s="9"/>
      <c r="AA282" s="9"/>
      <c r="AB282" s="9"/>
      <c r="AC282" s="9"/>
      <c r="AD282" s="9"/>
      <c r="AE282" s="10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71"/>
      <c r="J283" s="71"/>
      <c r="K283" s="71"/>
      <c r="L283" s="71"/>
      <c r="M283" s="71"/>
      <c r="N283" s="72"/>
      <c r="O283" s="72"/>
      <c r="P283" s="72"/>
      <c r="Q283" s="72"/>
      <c r="R283" s="73"/>
      <c r="S283" s="73"/>
      <c r="T283" s="73"/>
      <c r="U283" s="73"/>
      <c r="V283" s="74"/>
      <c r="W283" s="3"/>
      <c r="X283" s="3"/>
      <c r="Y283" s="3"/>
      <c r="Z283" s="9"/>
      <c r="AA283" s="9"/>
      <c r="AB283" s="9"/>
      <c r="AC283" s="9"/>
      <c r="AD283" s="9"/>
      <c r="AE283" s="10"/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W1"/>
    <mergeCell ref="A2:W2"/>
    <mergeCell ref="AA64:AB64"/>
    <mergeCell ref="AB66:AC66"/>
  </mergeCells>
  <conditionalFormatting sqref="A5:W51">
    <cfRule type="expression" dxfId="0" priority="1">
      <formula>$AE5=TRUE</formula>
    </cfRule>
  </conditionalFormatting>
  <printOptions/>
  <pageMargins bottom="0.75" footer="0.0" header="0.0" left="0.25" right="0.2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  <col customWidth="1" min="28" max="28" width="16.0"/>
    <col customWidth="1" min="29" max="36" width="8.71"/>
  </cols>
  <sheetData>
    <row r="1">
      <c r="A1" s="75" t="s">
        <v>28</v>
      </c>
      <c r="E1" s="75" t="str">
        <f t="array" ref="E1">_xlws.FILTER(Dashboard!$A$5:$A$63,(Dashboard!$AE$5:$AE$63= TRUE))</f>
        <v>#NAME?</v>
      </c>
      <c r="F1" s="75" t="s">
        <v>32</v>
      </c>
      <c r="G1" s="76" t="str">
        <f> "'" &amp; E1 &amp; "'"</f>
        <v>#NAME?</v>
      </c>
      <c r="R1" s="75">
        <v>231.0</v>
      </c>
    </row>
    <row r="2">
      <c r="A2" s="75" t="s">
        <v>33</v>
      </c>
      <c r="F2" s="76"/>
    </row>
    <row r="3">
      <c r="A3" s="75" t="s">
        <v>34</v>
      </c>
    </row>
    <row r="4">
      <c r="F4" s="75" t="str">
        <f t="array" ref="F4">INDIRECT($G$1 &amp; "!A" &amp; (ROW() + $R$1))</f>
        <v>#NAME?</v>
      </c>
      <c r="G4" s="75" t="str">
        <f t="array" ref="G4">INDIRECT($G$1 &amp; "!B" &amp; (ROW() + $R$1))</f>
        <v>#NAME?</v>
      </c>
      <c r="I4" s="75" t="str">
        <f t="array" ref="I4">INDIRECT($G$1 &amp; "!F" &amp; (ROW() + $R$1))</f>
        <v>#NAME?</v>
      </c>
      <c r="J4" s="75" t="str">
        <f t="array" ref="J4">INDIRECT($G$1 &amp; "!G" &amp; (ROW() + $R$1))</f>
        <v>#NAME?</v>
      </c>
      <c r="K4" s="75" t="str">
        <f t="array" ref="K4">INDIRECT($G$1 &amp; "!I" &amp; (ROW() + $R$1))</f>
        <v>#NAME?</v>
      </c>
      <c r="L4" s="75" t="str">
        <f t="array" ref="L4">INDIRECT($G$1 &amp; "!J" &amp; (ROW() +$R$1))</f>
        <v>#NAME?</v>
      </c>
      <c r="M4" s="75" t="str">
        <f t="array" ref="M4">INDIRECT($G$1 &amp; "!K" &amp; (ROW() + $R$1))</f>
        <v>#NAME?</v>
      </c>
      <c r="N4" s="75" t="str">
        <f t="array" ref="N4">INDIRECT($G$1 &amp; "!L" &amp; (ROW() + $R$1))</f>
        <v>#NAME?</v>
      </c>
      <c r="O4" s="75" t="str">
        <f t="array" ref="O4">INDIRECT($G$1 &amp; "!M" &amp; (ROW() + $R$1))</f>
        <v>#NAME?</v>
      </c>
      <c r="P4" s="75" t="str">
        <f t="array" ref="P4">INDIRECT($G$1 &amp; "!N" &amp; (ROW() + $R$1))</f>
        <v>#NAME?</v>
      </c>
      <c r="Q4" s="75" t="str">
        <f t="array" ref="Q4">INDIRECT($G$1 &amp; "!O" &amp; (ROW() + $R$1))</f>
        <v>#NAME?</v>
      </c>
      <c r="R4" s="75" t="str">
        <f t="array" ref="R4">INDIRECT($G$1 &amp; "!W" &amp; (ROW() + $R$1))</f>
        <v>#NAME?</v>
      </c>
      <c r="S4" s="75" t="str">
        <f t="array" ref="S4">INDIRECT($G$1 &amp; "!X" &amp; (ROW() + $R$1))</f>
        <v>#NAME?</v>
      </c>
    </row>
    <row r="5">
      <c r="F5" s="75" t="str">
        <f t="array" ref="F5">INDIRECT($G$1 &amp; "!A" &amp; (ROW() + $R$1))</f>
        <v>#NAME?</v>
      </c>
      <c r="G5" s="75" t="str">
        <f t="array" ref="G5">INDIRECT($G$1 &amp; "!B" &amp; (ROW() + $R$1))</f>
        <v>#NAME?</v>
      </c>
      <c r="I5" s="75" t="str">
        <f t="array" ref="I5">INDIRECT($G$1 &amp; "!F" &amp; (ROW() + $R$1))</f>
        <v>#NAME?</v>
      </c>
      <c r="J5" s="75" t="str">
        <f t="array" ref="J5">INDIRECT($G$1 &amp; "!G" &amp; (ROW() + $R$1))</f>
        <v>#NAME?</v>
      </c>
      <c r="K5" s="75" t="str">
        <f t="array" ref="K5">INDIRECT($G$1 &amp; "!I" &amp; (ROW() + $R$1))</f>
        <v>#NAME?</v>
      </c>
      <c r="L5" s="75" t="str">
        <f t="array" ref="L5">INDIRECT($G$1 &amp; "!J" &amp; (ROW() +$R$1))</f>
        <v>#NAME?</v>
      </c>
      <c r="M5" s="75" t="str">
        <f t="array" ref="M5">INDIRECT($G$1 &amp; "!K" &amp; (ROW() + $R$1))</f>
        <v>#NAME?</v>
      </c>
      <c r="N5" s="75" t="str">
        <f t="array" ref="N5">INDIRECT($G$1 &amp; "!L" &amp; (ROW() + $R$1))</f>
        <v>#NAME?</v>
      </c>
      <c r="O5" s="75" t="str">
        <f t="array" ref="O5">INDIRECT($G$1 &amp; "!M" &amp; (ROW() + $R$1))</f>
        <v>#NAME?</v>
      </c>
      <c r="P5" s="75" t="str">
        <f t="array" ref="P5">INDIRECT($G$1 &amp; "!N" &amp; (ROW() + $R$1))</f>
        <v>#NAME?</v>
      </c>
      <c r="Q5" s="75" t="str">
        <f t="array" ref="Q5">INDIRECT($G$1 &amp; "!O" &amp; (ROW() + $R$1))</f>
        <v>#NAME?</v>
      </c>
      <c r="R5" s="75" t="str">
        <f t="array" ref="R5">INDIRECT($G$1 &amp; "!W" &amp; (ROW() + $R$1))</f>
        <v>#NAME?</v>
      </c>
      <c r="S5" s="75" t="str">
        <f t="array" ref="S5">INDIRECT($G$1 &amp; "!X" &amp; (ROW() + $R$1))</f>
        <v>#NAME?</v>
      </c>
    </row>
    <row r="6">
      <c r="F6" s="75" t="str">
        <f t="array" ref="F6">INDIRECT($G$1 &amp; "!A" &amp; (ROW() + $R$1))</f>
        <v>#NAME?</v>
      </c>
      <c r="G6" s="75" t="str">
        <f t="array" ref="G6">INDIRECT($G$1 &amp; "!B" &amp; (ROW() + $R$1))</f>
        <v>#NAME?</v>
      </c>
      <c r="I6" s="75" t="str">
        <f t="array" ref="I6">INDIRECT($G$1 &amp; "!F" &amp; (ROW() + $R$1))</f>
        <v>#NAME?</v>
      </c>
      <c r="J6" s="75" t="str">
        <f t="array" ref="J6">INDIRECT($G$1 &amp; "!G" &amp; (ROW() + $R$1))</f>
        <v>#NAME?</v>
      </c>
      <c r="K6" s="75" t="str">
        <f t="array" ref="K6">INDIRECT($G$1 &amp; "!I" &amp; (ROW() + $R$1))</f>
        <v>#NAME?</v>
      </c>
      <c r="L6" s="75" t="str">
        <f t="array" ref="L6">INDIRECT($G$1 &amp; "!J" &amp; (ROW() +$R$1))</f>
        <v>#NAME?</v>
      </c>
      <c r="M6" s="75" t="str">
        <f t="array" ref="M6">INDIRECT($G$1 &amp; "!K" &amp; (ROW() + $R$1))</f>
        <v>#NAME?</v>
      </c>
      <c r="N6" s="75" t="str">
        <f t="array" ref="N6">INDIRECT($G$1 &amp; "!L" &amp; (ROW() + $R$1))</f>
        <v>#NAME?</v>
      </c>
      <c r="O6" s="75" t="str">
        <f t="array" ref="O6">INDIRECT($G$1 &amp; "!M" &amp; (ROW() + $R$1))</f>
        <v>#NAME?</v>
      </c>
      <c r="P6" s="75" t="str">
        <f t="array" ref="P6">INDIRECT($G$1 &amp; "!N" &amp; (ROW() + $R$1))</f>
        <v>#NAME?</v>
      </c>
      <c r="Q6" s="75" t="str">
        <f t="array" ref="Q6">INDIRECT($G$1 &amp; "!O" &amp; (ROW() + $R$1))</f>
        <v>#NAME?</v>
      </c>
      <c r="R6" s="75" t="str">
        <f t="array" ref="R6">INDIRECT($G$1 &amp; "!W" &amp; (ROW() + $R$1))</f>
        <v>#NAME?</v>
      </c>
      <c r="S6" s="75" t="str">
        <f t="array" ref="S6">INDIRECT($G$1 &amp; "!X" &amp; (ROW() + $R$1))</f>
        <v>#NAME?</v>
      </c>
    </row>
    <row r="7">
      <c r="F7" s="75" t="str">
        <f t="array" ref="F7">INDIRECT($G$1 &amp; "!A" &amp; (ROW() + $R$1))</f>
        <v>#NAME?</v>
      </c>
      <c r="G7" s="75" t="str">
        <f t="array" ref="G7">INDIRECT($G$1 &amp; "!B" &amp; (ROW() + $R$1))</f>
        <v>#NAME?</v>
      </c>
      <c r="I7" s="75" t="str">
        <f t="array" ref="I7">INDIRECT($G$1 &amp; "!F" &amp; (ROW() + $R$1))</f>
        <v>#NAME?</v>
      </c>
      <c r="J7" s="75" t="str">
        <f t="array" ref="J7">INDIRECT($G$1 &amp; "!G" &amp; (ROW() + $R$1))</f>
        <v>#NAME?</v>
      </c>
      <c r="K7" s="75" t="str">
        <f t="array" ref="K7">INDIRECT($G$1 &amp; "!I" &amp; (ROW() + $R$1))</f>
        <v>#NAME?</v>
      </c>
      <c r="L7" s="75" t="str">
        <f t="array" ref="L7">INDIRECT($G$1 &amp; "!J" &amp; (ROW() +$R$1))</f>
        <v>#NAME?</v>
      </c>
      <c r="M7" s="75" t="str">
        <f t="array" ref="M7">INDIRECT($G$1 &amp; "!K" &amp; (ROW() + $R$1))</f>
        <v>#NAME?</v>
      </c>
      <c r="N7" s="75" t="str">
        <f t="array" ref="N7">INDIRECT($G$1 &amp; "!L" &amp; (ROW() + $R$1))</f>
        <v>#NAME?</v>
      </c>
      <c r="O7" s="75" t="str">
        <f t="array" ref="O7">INDIRECT($G$1 &amp; "!M" &amp; (ROW() + $R$1))</f>
        <v>#NAME?</v>
      </c>
      <c r="P7" s="75" t="str">
        <f t="array" ref="P7">INDIRECT($G$1 &amp; "!N" &amp; (ROW() + $R$1))</f>
        <v>#NAME?</v>
      </c>
      <c r="Q7" s="75" t="str">
        <f t="array" ref="Q7">INDIRECT($G$1 &amp; "!O" &amp; (ROW() + $R$1))</f>
        <v>#NAME?</v>
      </c>
      <c r="R7" s="75" t="str">
        <f t="array" ref="R7">INDIRECT($G$1 &amp; "!W" &amp; (ROW() + $R$1))</f>
        <v>#NAME?</v>
      </c>
      <c r="S7" s="75" t="str">
        <f t="array" ref="S7">INDIRECT($G$1 &amp; "!X" &amp; (ROW() + $R$1))</f>
        <v>#NAME?</v>
      </c>
    </row>
    <row r="8">
      <c r="F8" s="75" t="str">
        <f t="array" ref="F8">INDIRECT($G$1 &amp; "!A" &amp; (ROW() + $R$1))</f>
        <v>#NAME?</v>
      </c>
      <c r="G8" s="75" t="str">
        <f t="array" ref="G8">INDIRECT($G$1 &amp; "!B" &amp; (ROW() + $R$1))</f>
        <v>#NAME?</v>
      </c>
      <c r="I8" s="75" t="str">
        <f t="array" ref="I8">INDIRECT($G$1 &amp; "!F" &amp; (ROW() + $R$1))</f>
        <v>#NAME?</v>
      </c>
      <c r="J8" s="75" t="str">
        <f t="array" ref="J8">INDIRECT($G$1 &amp; "!G" &amp; (ROW() + $R$1))</f>
        <v>#NAME?</v>
      </c>
      <c r="K8" s="75" t="str">
        <f t="array" ref="K8">INDIRECT($G$1 &amp; "!I" &amp; (ROW() + $R$1))</f>
        <v>#NAME?</v>
      </c>
      <c r="L8" s="75" t="str">
        <f t="array" ref="L8">INDIRECT($G$1 &amp; "!J" &amp; (ROW() +$R$1))</f>
        <v>#NAME?</v>
      </c>
      <c r="M8" s="75" t="str">
        <f t="array" ref="M8">INDIRECT($G$1 &amp; "!K" &amp; (ROW() + $R$1))</f>
        <v>#NAME?</v>
      </c>
      <c r="N8" s="75" t="str">
        <f t="array" ref="N8">INDIRECT($G$1 &amp; "!L" &amp; (ROW() + $R$1))</f>
        <v>#NAME?</v>
      </c>
      <c r="O8" s="75" t="str">
        <f t="array" ref="O8">INDIRECT($G$1 &amp; "!M" &amp; (ROW() + $R$1))</f>
        <v>#NAME?</v>
      </c>
      <c r="P8" s="75" t="str">
        <f t="array" ref="P8">INDIRECT($G$1 &amp; "!N" &amp; (ROW() + $R$1))</f>
        <v>#NAME?</v>
      </c>
      <c r="Q8" s="75" t="str">
        <f t="array" ref="Q8">INDIRECT($G$1 &amp; "!O" &amp; (ROW() + $R$1))</f>
        <v>#NAME?</v>
      </c>
      <c r="R8" s="75" t="str">
        <f t="array" ref="R8">INDIRECT($G$1 &amp; "!W" &amp; (ROW() + $R$1))</f>
        <v>#NAME?</v>
      </c>
      <c r="S8" s="75" t="str">
        <f t="array" ref="S8">INDIRECT($G$1 &amp; "!X" &amp; (ROW() + $R$1))</f>
        <v>#NAME?</v>
      </c>
    </row>
    <row r="9">
      <c r="F9" s="75" t="str">
        <f t="array" ref="F9">INDIRECT($G$1 &amp; "!A" &amp; (ROW() + $R$1))</f>
        <v>#NAME?</v>
      </c>
      <c r="G9" s="75" t="str">
        <f t="array" ref="G9">INDIRECT($G$1 &amp; "!B" &amp; (ROW() + $R$1))</f>
        <v>#NAME?</v>
      </c>
      <c r="I9" s="75" t="str">
        <f t="array" ref="I9">INDIRECT($G$1 &amp; "!F" &amp; (ROW() + $R$1))</f>
        <v>#NAME?</v>
      </c>
      <c r="J9" s="75" t="str">
        <f t="array" ref="J9">INDIRECT($G$1 &amp; "!G" &amp; (ROW() + $R$1))</f>
        <v>#NAME?</v>
      </c>
      <c r="K9" s="75" t="str">
        <f t="array" ref="K9">INDIRECT($G$1 &amp; "!I" &amp; (ROW() + $R$1))</f>
        <v>#NAME?</v>
      </c>
      <c r="L9" s="75" t="str">
        <f t="array" ref="L9">INDIRECT($G$1 &amp; "!J" &amp; (ROW() +$R$1))</f>
        <v>#NAME?</v>
      </c>
      <c r="M9" s="75" t="str">
        <f t="array" ref="M9">INDIRECT($G$1 &amp; "!K" &amp; (ROW() + $R$1))</f>
        <v>#NAME?</v>
      </c>
      <c r="N9" s="75" t="str">
        <f t="array" ref="N9">INDIRECT($G$1 &amp; "!L" &amp; (ROW() + $R$1))</f>
        <v>#NAME?</v>
      </c>
      <c r="O9" s="75" t="str">
        <f t="array" ref="O9">INDIRECT($G$1 &amp; "!M" &amp; (ROW() + $R$1))</f>
        <v>#NAME?</v>
      </c>
      <c r="P9" s="75" t="str">
        <f t="array" ref="P9">INDIRECT($G$1 &amp; "!N" &amp; (ROW() + $R$1))</f>
        <v>#NAME?</v>
      </c>
      <c r="Q9" s="75" t="str">
        <f t="array" ref="Q9">INDIRECT($G$1 &amp; "!O" &amp; (ROW() + $R$1))</f>
        <v>#NAME?</v>
      </c>
      <c r="R9" s="75" t="str">
        <f t="array" ref="R9">INDIRECT($G$1 &amp; "!W" &amp; (ROW() + $R$1))</f>
        <v>#NAME?</v>
      </c>
      <c r="S9" s="75" t="str">
        <f t="array" ref="S9">INDIRECT($G$1 &amp; "!X" &amp; (ROW() + $R$1))</f>
        <v>#NAME?</v>
      </c>
    </row>
    <row r="10">
      <c r="F10" s="75" t="str">
        <f t="array" ref="F10">INDIRECT($G$1 &amp; "!A" &amp; (ROW() + $R$1))</f>
        <v>#NAME?</v>
      </c>
      <c r="G10" s="75" t="str">
        <f t="array" ref="G10">INDIRECT($G$1 &amp; "!B" &amp; (ROW() + $R$1))</f>
        <v>#NAME?</v>
      </c>
      <c r="I10" s="75" t="str">
        <f t="array" ref="I10">INDIRECT($G$1 &amp; "!F" &amp; (ROW() + $R$1))</f>
        <v>#NAME?</v>
      </c>
      <c r="J10" s="75" t="str">
        <f t="array" ref="J10">INDIRECT($G$1 &amp; "!G" &amp; (ROW() + $R$1))</f>
        <v>#NAME?</v>
      </c>
      <c r="K10" s="75" t="str">
        <f t="array" ref="K10">INDIRECT($G$1 &amp; "!I" &amp; (ROW() + $R$1))</f>
        <v>#NAME?</v>
      </c>
      <c r="L10" s="75" t="str">
        <f t="array" ref="L10">INDIRECT($G$1 &amp; "!J" &amp; (ROW() +$R$1))</f>
        <v>#NAME?</v>
      </c>
      <c r="M10" s="75" t="str">
        <f t="array" ref="M10">INDIRECT($G$1 &amp; "!K" &amp; (ROW() + $R$1))</f>
        <v>#NAME?</v>
      </c>
      <c r="N10" s="75" t="str">
        <f t="array" ref="N10">INDIRECT($G$1 &amp; "!L" &amp; (ROW() + $R$1))</f>
        <v>#NAME?</v>
      </c>
      <c r="O10" s="75" t="str">
        <f t="array" ref="O10">INDIRECT($G$1 &amp; "!M" &amp; (ROW() + $R$1))</f>
        <v>#NAME?</v>
      </c>
      <c r="P10" s="75" t="str">
        <f t="array" ref="P10">INDIRECT($G$1 &amp; "!N" &amp; (ROW() + $R$1))</f>
        <v>#NAME?</v>
      </c>
      <c r="Q10" s="75" t="str">
        <f t="array" ref="Q10">INDIRECT($G$1 &amp; "!O" &amp; (ROW() + $R$1))</f>
        <v>#NAME?</v>
      </c>
      <c r="R10" s="75" t="str">
        <f t="array" ref="R10">INDIRECT($G$1 &amp; "!W" &amp; (ROW() + $R$1))</f>
        <v>#NAME?</v>
      </c>
      <c r="S10" s="75" t="str">
        <f t="array" ref="S10">INDIRECT($G$1 &amp; "!X" &amp; (ROW() + $R$1))</f>
        <v>#NAME?</v>
      </c>
    </row>
    <row r="11">
      <c r="F11" s="75" t="str">
        <f t="array" ref="F11">INDIRECT($G$1 &amp; "!A" &amp; (ROW() + $R$1))</f>
        <v>#NAME?</v>
      </c>
      <c r="G11" s="75" t="str">
        <f t="array" ref="G11">INDIRECT($G$1 &amp; "!B" &amp; (ROW() + $R$1))</f>
        <v>#NAME?</v>
      </c>
      <c r="I11" s="75" t="str">
        <f t="array" ref="I11">INDIRECT($G$1 &amp; "!F" &amp; (ROW() + $R$1))</f>
        <v>#NAME?</v>
      </c>
      <c r="J11" s="75" t="str">
        <f t="array" ref="J11">INDIRECT($G$1 &amp; "!G" &amp; (ROW() + $R$1))</f>
        <v>#NAME?</v>
      </c>
      <c r="K11" s="75" t="str">
        <f t="array" ref="K11">INDIRECT($G$1 &amp; "!I" &amp; (ROW() + $R$1))</f>
        <v>#NAME?</v>
      </c>
      <c r="L11" s="75" t="str">
        <f t="array" ref="L11">INDIRECT($G$1 &amp; "!J" &amp; (ROW() +$R$1))</f>
        <v>#NAME?</v>
      </c>
      <c r="M11" s="75" t="str">
        <f t="array" ref="M11">INDIRECT($G$1 &amp; "!K" &amp; (ROW() + $R$1))</f>
        <v>#NAME?</v>
      </c>
      <c r="N11" s="75" t="str">
        <f t="array" ref="N11">INDIRECT($G$1 &amp; "!L" &amp; (ROW() + $R$1))</f>
        <v>#NAME?</v>
      </c>
      <c r="O11" s="75" t="str">
        <f t="array" ref="O11">INDIRECT($G$1 &amp; "!M" &amp; (ROW() + $R$1))</f>
        <v>#NAME?</v>
      </c>
      <c r="P11" s="75" t="str">
        <f t="array" ref="P11">INDIRECT($G$1 &amp; "!N" &amp; (ROW() + $R$1))</f>
        <v>#NAME?</v>
      </c>
      <c r="Q11" s="75" t="str">
        <f t="array" ref="Q11">INDIRECT($G$1 &amp; "!O" &amp; (ROW() + $R$1))</f>
        <v>#NAME?</v>
      </c>
      <c r="R11" s="75" t="str">
        <f t="array" ref="R11">INDIRECT($G$1 &amp; "!W" &amp; (ROW() + $R$1))</f>
        <v>#NAME?</v>
      </c>
      <c r="S11" s="75" t="str">
        <f t="array" ref="S11">INDIRECT($G$1 &amp; "!X" &amp; (ROW() + $R$1))</f>
        <v>#NAME?</v>
      </c>
    </row>
    <row r="12">
      <c r="F12" s="75" t="str">
        <f t="array" ref="F12">INDIRECT($G$1 &amp; "!A" &amp; (ROW() + $R$1))</f>
        <v>#NAME?</v>
      </c>
      <c r="G12" s="75" t="str">
        <f t="array" ref="G12">INDIRECT($G$1 &amp; "!B" &amp; (ROW() + $R$1))</f>
        <v>#NAME?</v>
      </c>
      <c r="I12" s="75" t="str">
        <f t="array" ref="I12">INDIRECT($G$1 &amp; "!F" &amp; (ROW() + $R$1))</f>
        <v>#NAME?</v>
      </c>
      <c r="J12" s="75" t="str">
        <f t="array" ref="J12">INDIRECT($G$1 &amp; "!G" &amp; (ROW() + $R$1))</f>
        <v>#NAME?</v>
      </c>
      <c r="K12" s="75" t="str">
        <f t="array" ref="K12">INDIRECT($G$1 &amp; "!I" &amp; (ROW() + $R$1))</f>
        <v>#NAME?</v>
      </c>
      <c r="L12" s="75" t="str">
        <f t="array" ref="L12">INDIRECT($G$1 &amp; "!J" &amp; (ROW() +$R$1))</f>
        <v>#NAME?</v>
      </c>
      <c r="M12" s="75" t="str">
        <f t="array" ref="M12">INDIRECT($G$1 &amp; "!K" &amp; (ROW() + $R$1))</f>
        <v>#NAME?</v>
      </c>
      <c r="N12" s="75" t="str">
        <f t="array" ref="N12">INDIRECT($G$1 &amp; "!L" &amp; (ROW() + $R$1))</f>
        <v>#NAME?</v>
      </c>
      <c r="O12" s="75" t="str">
        <f t="array" ref="O12">INDIRECT($G$1 &amp; "!M" &amp; (ROW() + $R$1))</f>
        <v>#NAME?</v>
      </c>
      <c r="P12" s="75" t="str">
        <f t="array" ref="P12">INDIRECT($G$1 &amp; "!V" &amp; (ROW() + $R$1))</f>
        <v>#NAME?</v>
      </c>
    </row>
    <row r="13">
      <c r="F13" s="75" t="str">
        <f t="array" ref="F13">INDIRECT($G$1 &amp; "!A" &amp; (ROW() + $R$1))</f>
        <v>#NAME?</v>
      </c>
      <c r="G13" s="75" t="str">
        <f t="array" ref="G13">INDIRECT($G$1 &amp; "!B" &amp; (ROW() + $R$1))</f>
        <v>#NAME?</v>
      </c>
      <c r="I13" s="75" t="str">
        <f t="array" ref="I13">INDIRECT($G$1 &amp; "!F" &amp; (ROW() + $R$1))</f>
        <v>#NAME?</v>
      </c>
      <c r="J13" s="75" t="str">
        <f t="array" ref="J13">INDIRECT($G$1 &amp; "!G" &amp; (ROW() + $R$1))</f>
        <v>#NAME?</v>
      </c>
      <c r="K13" s="75" t="str">
        <f t="array" ref="K13">INDIRECT($G$1 &amp; "!I" &amp; (ROW() + $R$1))</f>
        <v>#NAME?</v>
      </c>
      <c r="L13" s="75" t="str">
        <f t="array" ref="L13">INDIRECT($G$1 &amp; "!J" &amp; (ROW() +$R$1))</f>
        <v>#NAME?</v>
      </c>
      <c r="M13" s="75" t="str">
        <f t="array" ref="M13">INDIRECT($G$1 &amp; "!K" &amp; (ROW() + $R$1))</f>
        <v>#NAME?</v>
      </c>
      <c r="N13" s="75" t="str">
        <f t="array" ref="N13">INDIRECT($G$1 &amp; "!L" &amp; (ROW() + $R$1))</f>
        <v>#NAME?</v>
      </c>
      <c r="O13" s="75" t="str">
        <f t="array" ref="O13">INDIRECT($G$1 &amp; "!M" &amp; (ROW() + $R$1))</f>
        <v>#NAME?</v>
      </c>
      <c r="P13" s="75" t="str">
        <f t="array" ref="P13">INDIRECT($G$1 &amp; "!V" &amp; (ROW() + $R$1))</f>
        <v>#NAME?</v>
      </c>
    </row>
    <row r="14">
      <c r="F14" s="75" t="str">
        <f t="array" ref="F14">INDIRECT($G$1 &amp; "!A" &amp; (ROW() + $R$1))</f>
        <v>#NAME?</v>
      </c>
      <c r="G14" s="75" t="str">
        <f t="array" ref="G14">INDIRECT($G$1 &amp; "!B" &amp; (ROW() + $R$1))</f>
        <v>#NAME?</v>
      </c>
      <c r="I14" s="75" t="str">
        <f t="array" ref="I14">INDIRECT($G$1 &amp; "!F" &amp; (ROW() + $R$1))</f>
        <v>#NAME?</v>
      </c>
      <c r="J14" s="75" t="str">
        <f t="array" ref="J14">INDIRECT($G$1 &amp; "!G" &amp; (ROW() + $R$1))</f>
        <v>#NAME?</v>
      </c>
      <c r="K14" s="75" t="str">
        <f t="array" ref="K14">INDIRECT($G$1 &amp; "!I" &amp; (ROW() + $R$1))</f>
        <v>#NAME?</v>
      </c>
      <c r="L14" s="75" t="str">
        <f t="array" ref="L14">INDIRECT($G$1 &amp; "!J" &amp; (ROW() +$R$1))</f>
        <v>#NAME?</v>
      </c>
      <c r="M14" s="75" t="str">
        <f t="array" ref="M14">INDIRECT($G$1 &amp; "!K" &amp; (ROW() + $R$1))</f>
        <v>#NAME?</v>
      </c>
      <c r="N14" s="75" t="str">
        <f t="array" ref="N14">INDIRECT($G$1 &amp; "!L" &amp; (ROW() + $R$1))</f>
        <v>#NAME?</v>
      </c>
      <c r="O14" s="75" t="str">
        <f t="array" ref="O14">INDIRECT($G$1 &amp; "!M" &amp; (ROW() + $R$1))</f>
        <v>#NAME?</v>
      </c>
      <c r="P14" s="75" t="str">
        <f t="array" ref="P14">INDIRECT($G$1 &amp; "!V" &amp; (ROW() + $R$1))</f>
        <v>#NAME?</v>
      </c>
    </row>
    <row r="15">
      <c r="F15" s="75" t="str">
        <f t="array" ref="F15">INDIRECT($G$1 &amp; "!A" &amp; (ROW() + $R$1))</f>
        <v>#NAME?</v>
      </c>
      <c r="G15" s="75" t="str">
        <f t="array" ref="G15">INDIRECT($G$1 &amp; "!B" &amp; (ROW() + $R$1))</f>
        <v>#NAME?</v>
      </c>
      <c r="I15" s="75" t="str">
        <f t="array" ref="I15">INDIRECT($G$1 &amp; "!F" &amp; (ROW() + $R$1))</f>
        <v>#NAME?</v>
      </c>
      <c r="J15" s="75" t="str">
        <f t="array" ref="J15">INDIRECT($G$1 &amp; "!G" &amp; (ROW() + $R$1))</f>
        <v>#NAME?</v>
      </c>
      <c r="K15" s="75" t="str">
        <f t="array" ref="K15">INDIRECT($G$1 &amp; "!I" &amp; (ROW() + $R$1))</f>
        <v>#NAME?</v>
      </c>
      <c r="L15" s="75" t="str">
        <f t="array" ref="L15">INDIRECT($G$1 &amp; "!J" &amp; (ROW() +$R$1))</f>
        <v>#NAME?</v>
      </c>
      <c r="M15" s="75" t="str">
        <f t="array" ref="M15">INDIRECT($G$1 &amp; "!K" &amp; (ROW() + $R$1))</f>
        <v>#NAME?</v>
      </c>
      <c r="N15" s="75" t="str">
        <f t="array" ref="N15">INDIRECT($G$1 &amp; "!L" &amp; (ROW() + $R$1))</f>
        <v>#NAME?</v>
      </c>
      <c r="O15" s="75" t="str">
        <f t="array" ref="O15">INDIRECT($G$1 &amp; "!M" &amp; (ROW() + $R$1))</f>
        <v>#NAME?</v>
      </c>
      <c r="P15" s="75" t="str">
        <f t="array" ref="P15">INDIRECT($G$1 &amp; "!V" &amp; (ROW() + $R$1))</f>
        <v>#NAME?</v>
      </c>
    </row>
    <row r="16">
      <c r="F16" s="75" t="str">
        <f t="array" ref="F16">INDIRECT($G$1 &amp; "!A" &amp; (ROW() + $R$1))</f>
        <v>#NAME?</v>
      </c>
      <c r="G16" s="75" t="str">
        <f t="array" ref="G16">INDIRECT($G$1 &amp; "!B" &amp; (ROW() + $R$1))</f>
        <v>#NAME?</v>
      </c>
      <c r="I16" s="75" t="str">
        <f t="array" ref="I16">INDIRECT($G$1 &amp; "!F" &amp; (ROW() + $R$1))</f>
        <v>#NAME?</v>
      </c>
      <c r="J16" s="75" t="str">
        <f t="array" ref="J16">INDIRECT($G$1 &amp; "!G" &amp; (ROW() + $R$1))</f>
        <v>#NAME?</v>
      </c>
      <c r="K16" s="75" t="str">
        <f t="array" ref="K16">INDIRECT($G$1 &amp; "!I" &amp; (ROW() + $R$1))</f>
        <v>#NAME?</v>
      </c>
      <c r="L16" s="75" t="str">
        <f t="array" ref="L16">INDIRECT($G$1 &amp; "!J" &amp; (ROW() +$R$1))</f>
        <v>#NAME?</v>
      </c>
      <c r="M16" s="75" t="str">
        <f t="array" ref="M16">INDIRECT($G$1 &amp; "!K" &amp; (ROW() + $R$1))</f>
        <v>#NAME?</v>
      </c>
      <c r="N16" s="75" t="str">
        <f t="array" ref="N16">INDIRECT($G$1 &amp; "!L" &amp; (ROW() + $R$1))</f>
        <v>#NAME?</v>
      </c>
      <c r="O16" s="75" t="str">
        <f t="array" ref="O16">INDIRECT($G$1 &amp; "!M" &amp; (ROW() + $R$1))</f>
        <v>#NAME?</v>
      </c>
      <c r="P16" s="75" t="str">
        <f t="array" ref="P16">INDIRECT($G$1 &amp; "!V" &amp; (ROW() + $R$1))</f>
        <v>#NAME?</v>
      </c>
    </row>
    <row r="17">
      <c r="F17" s="75" t="str">
        <f t="array" ref="F17">INDIRECT($G$1 &amp; "!A" &amp; (ROW() + $R$1))</f>
        <v>#NAME?</v>
      </c>
      <c r="G17" s="75" t="str">
        <f t="array" ref="G17">INDIRECT($G$1 &amp; "!B" &amp; (ROW() + $R$1))</f>
        <v>#NAME?</v>
      </c>
      <c r="I17" s="75" t="str">
        <f t="array" ref="I17">INDIRECT($G$1 &amp; "!F" &amp; (ROW() + $R$1))</f>
        <v>#NAME?</v>
      </c>
      <c r="J17" s="75" t="str">
        <f t="array" ref="J17">INDIRECT($G$1 &amp; "!G" &amp; (ROW() + $R$1))</f>
        <v>#NAME?</v>
      </c>
      <c r="K17" s="75" t="str">
        <f t="array" ref="K17">INDIRECT($G$1 &amp; "!I" &amp; (ROW() + $R$1))</f>
        <v>#NAME?</v>
      </c>
      <c r="L17" s="75" t="str">
        <f t="array" ref="L17">INDIRECT($G$1 &amp; "!J" &amp; (ROW() +$R$1))</f>
        <v>#NAME?</v>
      </c>
      <c r="M17" s="75" t="str">
        <f t="array" ref="M17">INDIRECT($G$1 &amp; "!K" &amp; (ROW() + $R$1))</f>
        <v>#NAME?</v>
      </c>
      <c r="N17" s="75" t="str">
        <f t="array" ref="N17">INDIRECT($G$1 &amp; "!L" &amp; (ROW() + $R$1))</f>
        <v>#NAME?</v>
      </c>
      <c r="O17" s="75" t="str">
        <f t="array" ref="O17">INDIRECT($G$1 &amp; "!M" &amp; (ROW() + $R$1))</f>
        <v>#NAME?</v>
      </c>
      <c r="P17" s="75" t="str">
        <f t="array" ref="P17">INDIRECT($G$1 &amp; "!V" &amp; (ROW() + $R$1))</f>
        <v>#NAME?</v>
      </c>
    </row>
    <row r="18">
      <c r="F18" s="75" t="str">
        <f t="array" ref="F18">INDIRECT($G$1 &amp; "!A" &amp; (ROW() + $R$1))</f>
        <v>#NAME?</v>
      </c>
      <c r="G18" s="75" t="str">
        <f t="array" ref="G18">INDIRECT($G$1 &amp; "!B" &amp; (ROW() + $R$1))</f>
        <v>#NAME?</v>
      </c>
      <c r="I18" s="75" t="str">
        <f t="array" ref="I18">INDIRECT($G$1 &amp; "!F" &amp; (ROW() + $R$1))</f>
        <v>#NAME?</v>
      </c>
      <c r="J18" s="75" t="str">
        <f t="array" ref="J18">INDIRECT($G$1 &amp; "!G" &amp; (ROW() + $R$1))</f>
        <v>#NAME?</v>
      </c>
      <c r="K18" s="75" t="str">
        <f t="array" ref="K18">INDIRECT($G$1 &amp; "!I" &amp; (ROW() + $R$1))</f>
        <v>#NAME?</v>
      </c>
      <c r="L18" s="75" t="str">
        <f t="array" ref="L18">INDIRECT($G$1 &amp; "!J" &amp; (ROW() +$R$1))</f>
        <v>#NAME?</v>
      </c>
      <c r="M18" s="75" t="str">
        <f t="array" ref="M18">INDIRECT($G$1 &amp; "!K" &amp; (ROW() + $R$1))</f>
        <v>#NAME?</v>
      </c>
      <c r="N18" s="75" t="str">
        <f t="array" ref="N18">INDIRECT($G$1 &amp; "!L" &amp; (ROW() + $R$1))</f>
        <v>#NAME?</v>
      </c>
      <c r="O18" s="75" t="str">
        <f t="array" ref="O18">INDIRECT($G$1 &amp; "!M" &amp; (ROW() + $R$1))</f>
        <v>#NAME?</v>
      </c>
      <c r="P18" s="75" t="str">
        <f t="array" ref="P18">INDIRECT($G$1 &amp; "!V" &amp; (ROW() + $R$1))</f>
        <v>#NAME?</v>
      </c>
    </row>
    <row r="19">
      <c r="F19" s="75" t="str">
        <f t="array" ref="F19">INDIRECT($G$1 &amp; "!A" &amp; (ROW() + $R$1))</f>
        <v>#NAME?</v>
      </c>
      <c r="G19" s="75" t="str">
        <f t="array" ref="G19">INDIRECT($G$1 &amp; "!B" &amp; (ROW() + $R$1))</f>
        <v>#NAME?</v>
      </c>
      <c r="I19" s="75" t="str">
        <f t="array" ref="I19">INDIRECT($G$1 &amp; "!F" &amp; (ROW() + $R$1))</f>
        <v>#NAME?</v>
      </c>
      <c r="J19" s="75" t="str">
        <f t="array" ref="J19">INDIRECT($G$1 &amp; "!G" &amp; (ROW() + $R$1))</f>
        <v>#NAME?</v>
      </c>
      <c r="K19" s="75" t="str">
        <f t="array" ref="K19">INDIRECT($G$1 &amp; "!I" &amp; (ROW() + $R$1))</f>
        <v>#NAME?</v>
      </c>
      <c r="L19" s="75" t="str">
        <f t="array" ref="L19">INDIRECT($G$1 &amp; "!J" &amp; (ROW() +$R$1))</f>
        <v>#NAME?</v>
      </c>
      <c r="M19" s="75" t="str">
        <f t="array" ref="M19">INDIRECT($G$1 &amp; "!K" &amp; (ROW() + $R$1))</f>
        <v>#NAME?</v>
      </c>
      <c r="N19" s="75" t="str">
        <f t="array" ref="N19">INDIRECT($G$1 &amp; "!L" &amp; (ROW() + $R$1))</f>
        <v>#NAME?</v>
      </c>
      <c r="O19" s="75" t="str">
        <f t="array" ref="O19">INDIRECT($G$1 &amp; "!M" &amp; (ROW() + $R$1))</f>
        <v>#NAME?</v>
      </c>
      <c r="P19" s="75" t="str">
        <f t="array" ref="P19">INDIRECT($G$1 &amp; "!V" &amp; (ROW() + $R$1))</f>
        <v>#NAME?</v>
      </c>
    </row>
    <row r="20">
      <c r="F20" s="75" t="str">
        <f t="array" ref="F20">INDIRECT($G$1 &amp; "!A" &amp; (ROW() + $R$1))</f>
        <v>#NAME?</v>
      </c>
      <c r="G20" s="75" t="str">
        <f t="array" ref="G20">INDIRECT($G$1 &amp; "!B" &amp; (ROW() + $R$1))</f>
        <v>#NAME?</v>
      </c>
      <c r="I20" s="75" t="str">
        <f t="array" ref="I20">INDIRECT($G$1 &amp; "!F" &amp; (ROW() + $R$1))</f>
        <v>#NAME?</v>
      </c>
      <c r="J20" s="75" t="str">
        <f t="array" ref="J20">INDIRECT($G$1 &amp; "!G" &amp; (ROW() + $R$1))</f>
        <v>#NAME?</v>
      </c>
      <c r="K20" s="75" t="str">
        <f t="array" ref="K20">INDIRECT($G$1 &amp; "!I" &amp; (ROW() + $R$1))</f>
        <v>#NAME?</v>
      </c>
      <c r="L20" s="75" t="str">
        <f t="array" ref="L20">INDIRECT($G$1 &amp; "!J" &amp; (ROW() +$R$1))</f>
        <v>#NAME?</v>
      </c>
      <c r="M20" s="75" t="str">
        <f t="array" ref="M20">INDIRECT($G$1 &amp; "!K" &amp; (ROW() + $R$1))</f>
        <v>#NAME?</v>
      </c>
      <c r="N20" s="75" t="str">
        <f t="array" ref="N20">INDIRECT($G$1 &amp; "!L" &amp; (ROW() + $R$1))</f>
        <v>#NAME?</v>
      </c>
      <c r="O20" s="75" t="str">
        <f t="array" ref="O20">INDIRECT($G$1 &amp; "!M" &amp; (ROW() + $R$1))</f>
        <v>#NAME?</v>
      </c>
      <c r="P20" s="75" t="str">
        <f t="array" ref="P20">INDIRECT($G$1 &amp; "!V" &amp; (ROW() + $R$1))</f>
        <v>#NAME?</v>
      </c>
    </row>
    <row r="21" ht="15.75" customHeight="1">
      <c r="F21" s="75" t="str">
        <f t="array" ref="F21">INDIRECT($G$1 &amp; "!A" &amp; (ROW() + $R$1))</f>
        <v>#NAME?</v>
      </c>
      <c r="G21" s="75" t="str">
        <f t="array" ref="G21">INDIRECT($G$1 &amp; "!B" &amp; (ROW() + $R$1))</f>
        <v>#NAME?</v>
      </c>
      <c r="I21" s="75" t="str">
        <f t="array" ref="I21">INDIRECT($G$1 &amp; "!F" &amp; (ROW() + $R$1))</f>
        <v>#NAME?</v>
      </c>
      <c r="J21" s="75" t="str">
        <f t="array" ref="J21">INDIRECT($G$1 &amp; "!G" &amp; (ROW() + $R$1))</f>
        <v>#NAME?</v>
      </c>
      <c r="K21" s="75" t="str">
        <f t="array" ref="K21">INDIRECT($G$1 &amp; "!I" &amp; (ROW() + $R$1))</f>
        <v>#NAME?</v>
      </c>
      <c r="L21" s="75" t="str">
        <f t="array" ref="L21">INDIRECT($G$1 &amp; "!J" &amp; (ROW() +$R$1))</f>
        <v>#NAME?</v>
      </c>
      <c r="M21" s="75" t="str">
        <f t="array" ref="M21">INDIRECT($G$1 &amp; "!K" &amp; (ROW() + $R$1))</f>
        <v>#NAME?</v>
      </c>
      <c r="N21" s="75" t="str">
        <f t="array" ref="N21">INDIRECT($G$1 &amp; "!L" &amp; (ROW() + $R$1))</f>
        <v>#NAME?</v>
      </c>
      <c r="O21" s="75" t="str">
        <f t="array" ref="O21">INDIRECT($G$1 &amp; "!M" &amp; (ROW() + $R$1))</f>
        <v>#NAME?</v>
      </c>
      <c r="P21" s="75" t="str">
        <f t="array" ref="P21">INDIRECT($G$1 &amp; "!V" &amp; (ROW() + $R$1))</f>
        <v>#NAME?</v>
      </c>
    </row>
    <row r="22" ht="15.75" customHeight="1">
      <c r="F22" s="75" t="str">
        <f t="array" ref="F22">INDIRECT($G$1 &amp; "!A" &amp; (ROW() + $R$1))</f>
        <v>#NAME?</v>
      </c>
      <c r="G22" s="75" t="str">
        <f t="array" ref="G22">INDIRECT($G$1 &amp; "!B" &amp; (ROW() + $R$1))</f>
        <v>#NAME?</v>
      </c>
      <c r="I22" s="75" t="str">
        <f t="array" ref="I22">INDIRECT($G$1 &amp; "!F" &amp; (ROW() + $R$1))</f>
        <v>#NAME?</v>
      </c>
      <c r="J22" s="75" t="str">
        <f t="array" ref="J22">INDIRECT($G$1 &amp; "!G" &amp; (ROW() + $R$1))</f>
        <v>#NAME?</v>
      </c>
      <c r="K22" s="75" t="str">
        <f t="array" ref="K22">INDIRECT($G$1 &amp; "!I" &amp; (ROW() + $R$1))</f>
        <v>#NAME?</v>
      </c>
      <c r="L22" s="75" t="str">
        <f t="array" ref="L22">INDIRECT($G$1 &amp; "!J" &amp; (ROW() +$R$1))</f>
        <v>#NAME?</v>
      </c>
      <c r="M22" s="75" t="str">
        <f t="array" ref="M22">INDIRECT($G$1 &amp; "!K" &amp; (ROW() + $R$1))</f>
        <v>#NAME?</v>
      </c>
      <c r="N22" s="75" t="str">
        <f t="array" ref="N22">INDIRECT($G$1 &amp; "!L" &amp; (ROW() + $R$1))</f>
        <v>#NAME?</v>
      </c>
      <c r="O22" s="75" t="str">
        <f t="array" ref="O22">INDIRECT($G$1 &amp; "!M" &amp; (ROW() + $R$1))</f>
        <v>#NAME?</v>
      </c>
      <c r="P22" s="75" t="str">
        <f t="array" ref="P22">INDIRECT($G$1 &amp; "!V" &amp; (ROW() + $R$1))</f>
        <v>#NAME?</v>
      </c>
    </row>
    <row r="23" ht="15.75" customHeight="1">
      <c r="F23" s="75" t="str">
        <f t="array" ref="F23">INDIRECT($G$1 &amp; "!A" &amp; (ROW() + $R$1))</f>
        <v>#NAME?</v>
      </c>
      <c r="G23" s="75" t="str">
        <f t="array" ref="G23">INDIRECT($G$1 &amp; "!B" &amp; (ROW() + $R$1))</f>
        <v>#NAME?</v>
      </c>
      <c r="I23" s="75" t="str">
        <f t="array" ref="I23">INDIRECT($G$1 &amp; "!F" &amp; (ROW() + $R$1))</f>
        <v>#NAME?</v>
      </c>
      <c r="J23" s="75" t="str">
        <f t="array" ref="J23">INDIRECT($G$1 &amp; "!G" &amp; (ROW() + $R$1))</f>
        <v>#NAME?</v>
      </c>
      <c r="K23" s="75" t="str">
        <f t="array" ref="K23">INDIRECT($G$1 &amp; "!I" &amp; (ROW() + $R$1))</f>
        <v>#NAME?</v>
      </c>
      <c r="L23" s="75" t="str">
        <f t="array" ref="L23">INDIRECT($G$1 &amp; "!J" &amp; (ROW() +$R$1))</f>
        <v>#NAME?</v>
      </c>
      <c r="M23" s="75" t="str">
        <f t="array" ref="M23">INDIRECT($G$1 &amp; "!K" &amp; (ROW() + $R$1))</f>
        <v>#NAME?</v>
      </c>
      <c r="N23" s="75" t="str">
        <f t="array" ref="N23">INDIRECT($G$1 &amp; "!L" &amp; (ROW() + $R$1))</f>
        <v>#NAME?</v>
      </c>
      <c r="O23" s="75" t="str">
        <f t="array" ref="O23">INDIRECT($G$1 &amp; "!M" &amp; (ROW() + $R$1))</f>
        <v>#NAME?</v>
      </c>
      <c r="P23" s="75" t="str">
        <f t="array" ref="P23">INDIRECT($G$1 &amp; "!V" &amp; (ROW() + $R$1))</f>
        <v>#NAME?</v>
      </c>
    </row>
    <row r="24" ht="15.75" customHeight="1">
      <c r="F24" s="75" t="str">
        <f t="array" ref="F24">INDIRECT($G$1 &amp; "!A" &amp; (ROW() + $R$1))</f>
        <v>#NAME?</v>
      </c>
      <c r="G24" s="75" t="str">
        <f t="array" ref="G24">INDIRECT($G$1 &amp; "!B" &amp; (ROW() + $R$1))</f>
        <v>#NAME?</v>
      </c>
      <c r="I24" s="75" t="str">
        <f t="array" ref="I24">INDIRECT($G$1 &amp; "!F" &amp; (ROW() + $R$1))</f>
        <v>#NAME?</v>
      </c>
      <c r="J24" s="75" t="str">
        <f t="array" ref="J24">INDIRECT($G$1 &amp; "!G" &amp; (ROW() + $R$1))</f>
        <v>#NAME?</v>
      </c>
      <c r="K24" s="75" t="str">
        <f t="array" ref="K24">INDIRECT($G$1 &amp; "!I" &amp; (ROW() + $R$1))</f>
        <v>#NAME?</v>
      </c>
      <c r="L24" s="75" t="str">
        <f t="array" ref="L24">INDIRECT($G$1 &amp; "!J" &amp; (ROW() +$R$1))</f>
        <v>#NAME?</v>
      </c>
      <c r="M24" s="75" t="str">
        <f t="array" ref="M24">INDIRECT($G$1 &amp; "!K" &amp; (ROW() + $R$1))</f>
        <v>#NAME?</v>
      </c>
      <c r="N24" s="75" t="str">
        <f t="array" ref="N24">INDIRECT($G$1 &amp; "!L" &amp; (ROW() + $R$1))</f>
        <v>#NAME?</v>
      </c>
      <c r="O24" s="75" t="str">
        <f t="array" ref="O24">INDIRECT($G$1 &amp; "!M" &amp; (ROW() + $R$1))</f>
        <v>#NAME?</v>
      </c>
      <c r="P24" s="75" t="str">
        <f t="array" ref="P24">INDIRECT($G$1 &amp; "!V" &amp; (ROW() + $R$1))</f>
        <v>#NAME?</v>
      </c>
    </row>
    <row r="25" ht="15.75" customHeight="1">
      <c r="F25" s="75" t="str">
        <f t="array" ref="F25">INDIRECT($G$1 &amp; "!A" &amp; (ROW() + $R$1))</f>
        <v>#NAME?</v>
      </c>
      <c r="G25" s="75" t="str">
        <f t="array" ref="G25">INDIRECT($G$1 &amp; "!B" &amp; (ROW() + $R$1))</f>
        <v>#NAME?</v>
      </c>
      <c r="I25" s="75" t="str">
        <f t="array" ref="I25">INDIRECT($G$1 &amp; "!F" &amp; (ROW() + $R$1))</f>
        <v>#NAME?</v>
      </c>
      <c r="J25" s="75" t="str">
        <f t="array" ref="J25">INDIRECT($G$1 &amp; "!G" &amp; (ROW() + $R$1))</f>
        <v>#NAME?</v>
      </c>
      <c r="K25" s="75" t="str">
        <f t="array" ref="K25">INDIRECT($G$1 &amp; "!I" &amp; (ROW() + $R$1))</f>
        <v>#NAME?</v>
      </c>
      <c r="L25" s="75" t="str">
        <f t="array" ref="L25">INDIRECT($G$1 &amp; "!J" &amp; (ROW() +$R$1))</f>
        <v>#NAME?</v>
      </c>
      <c r="M25" s="75" t="str">
        <f t="array" ref="M25">INDIRECT($G$1 &amp; "!K" &amp; (ROW() + $R$1))</f>
        <v>#NAME?</v>
      </c>
      <c r="N25" s="75" t="str">
        <f t="array" ref="N25">INDIRECT($G$1 &amp; "!L" &amp; (ROW() + $R$1))</f>
        <v>#NAME?</v>
      </c>
      <c r="O25" s="75" t="str">
        <f t="array" ref="O25">INDIRECT($G$1 &amp; "!M" &amp; (ROW() + $R$1))</f>
        <v>#NAME?</v>
      </c>
      <c r="P25" s="75" t="str">
        <f t="array" ref="P25">INDIRECT($G$1 &amp; "!V" &amp; (ROW() + $R$1))</f>
        <v>#NAME?</v>
      </c>
    </row>
    <row r="26" ht="15.75" customHeight="1">
      <c r="F26" s="75" t="str">
        <f t="array" ref="F26">INDIRECT($G$1 &amp; "!A" &amp; (ROW() + $R$1))</f>
        <v>#NAME?</v>
      </c>
      <c r="G26" s="75" t="str">
        <f t="array" ref="G26">INDIRECT($G$1 &amp; "!B" &amp; (ROW() + $R$1))</f>
        <v>#NAME?</v>
      </c>
      <c r="I26" s="75" t="str">
        <f t="array" ref="I26">INDIRECT($G$1 &amp; "!F" &amp; (ROW() + $R$1))</f>
        <v>#NAME?</v>
      </c>
      <c r="J26" s="75" t="str">
        <f t="array" ref="J26">INDIRECT($G$1 &amp; "!G" &amp; (ROW() + $R$1))</f>
        <v>#NAME?</v>
      </c>
      <c r="K26" s="75" t="str">
        <f t="array" ref="K26">INDIRECT($G$1 &amp; "!I" &amp; (ROW() + $R$1))</f>
        <v>#NAME?</v>
      </c>
      <c r="L26" s="75" t="str">
        <f t="array" ref="L26">INDIRECT($G$1 &amp; "!J" &amp; (ROW() +$R$1))</f>
        <v>#NAME?</v>
      </c>
      <c r="M26" s="75" t="str">
        <f t="array" ref="M26">INDIRECT($G$1 &amp; "!K" &amp; (ROW() + $R$1))</f>
        <v>#NAME?</v>
      </c>
      <c r="N26" s="75" t="str">
        <f t="array" ref="N26">INDIRECT($G$1 &amp; "!L" &amp; (ROW() + $R$1))</f>
        <v>#NAME?</v>
      </c>
      <c r="O26" s="75" t="str">
        <f t="array" ref="O26">INDIRECT($G$1 &amp; "!M" &amp; (ROW() + $R$1))</f>
        <v>#NAME?</v>
      </c>
      <c r="P26" s="75" t="str">
        <f t="array" ref="P26">INDIRECT($G$1 &amp; "!V" &amp; (ROW() + $R$1))</f>
        <v>#NAME?</v>
      </c>
    </row>
    <row r="27" ht="15.75" customHeight="1">
      <c r="F27" s="75" t="str">
        <f t="array" ref="F27">INDIRECT($G$1 &amp; "!A" &amp; (ROW() + $R$1))</f>
        <v>#NAME?</v>
      </c>
      <c r="G27" s="75" t="str">
        <f t="array" ref="G27">INDIRECT($G$1 &amp; "!B" &amp; (ROW() + $R$1))</f>
        <v>#NAME?</v>
      </c>
      <c r="I27" s="75" t="str">
        <f t="array" ref="I27">INDIRECT($G$1 &amp; "!F" &amp; (ROW() + $R$1))</f>
        <v>#NAME?</v>
      </c>
      <c r="J27" s="75" t="str">
        <f t="array" ref="J27">INDIRECT($G$1 &amp; "!G" &amp; (ROW() + $R$1))</f>
        <v>#NAME?</v>
      </c>
      <c r="K27" s="75" t="str">
        <f t="array" ref="K27">INDIRECT($G$1 &amp; "!I" &amp; (ROW() + $R$1))</f>
        <v>#NAME?</v>
      </c>
      <c r="L27" s="75" t="str">
        <f t="array" ref="L27">INDIRECT($G$1 &amp; "!J" &amp; (ROW() +$R$1))</f>
        <v>#NAME?</v>
      </c>
      <c r="M27" s="75" t="str">
        <f t="array" ref="M27">INDIRECT($G$1 &amp; "!K" &amp; (ROW() + $R$1))</f>
        <v>#NAME?</v>
      </c>
      <c r="N27" s="75" t="str">
        <f t="array" ref="N27">INDIRECT($G$1 &amp; "!L" &amp; (ROW() + $R$1))</f>
        <v>#NAME?</v>
      </c>
      <c r="O27" s="75" t="str">
        <f t="array" ref="O27">INDIRECT($G$1 &amp; "!M" &amp; (ROW() + $R$1))</f>
        <v>#NAME?</v>
      </c>
      <c r="P27" s="75" t="str">
        <f t="array" ref="P27">INDIRECT($G$1 &amp; "!V" &amp; (ROW() + $R$1))</f>
        <v>#NAME?</v>
      </c>
    </row>
    <row r="28" ht="15.75" customHeight="1">
      <c r="F28" s="75" t="str">
        <f t="array" ref="F28">INDIRECT($G$1 &amp; "!A" &amp; (ROW() + $R$1))</f>
        <v>#NAME?</v>
      </c>
      <c r="G28" s="75" t="str">
        <f t="array" ref="G28">INDIRECT($G$1 &amp; "!B" &amp; (ROW() + $R$1))</f>
        <v>#NAME?</v>
      </c>
      <c r="I28" s="75" t="str">
        <f t="array" ref="I28">INDIRECT($G$1 &amp; "!F" &amp; (ROW() + $R$1))</f>
        <v>#NAME?</v>
      </c>
      <c r="J28" s="75" t="str">
        <f t="array" ref="J28">INDIRECT($G$1 &amp; "!G" &amp; (ROW() + $R$1))</f>
        <v>#NAME?</v>
      </c>
      <c r="K28" s="75" t="str">
        <f t="array" ref="K28">INDIRECT($G$1 &amp; "!I" &amp; (ROW() + $R$1))</f>
        <v>#NAME?</v>
      </c>
      <c r="L28" s="75" t="str">
        <f t="array" ref="L28">INDIRECT($G$1 &amp; "!J" &amp; (ROW() +$R$1))</f>
        <v>#NAME?</v>
      </c>
      <c r="M28" s="75" t="str">
        <f t="array" ref="M28">INDIRECT($G$1 &amp; "!K" &amp; (ROW() + $R$1))</f>
        <v>#NAME?</v>
      </c>
      <c r="N28" s="75" t="str">
        <f t="array" ref="N28">INDIRECT($G$1 &amp; "!L" &amp; (ROW() + $R$1))</f>
        <v>#NAME?</v>
      </c>
      <c r="O28" s="75" t="str">
        <f t="array" ref="O28">INDIRECT($G$1 &amp; "!M" &amp; (ROW() + $R$1))</f>
        <v>#NAME?</v>
      </c>
      <c r="P28" s="75" t="str">
        <f t="array" ref="P28">INDIRECT($G$1 &amp; "!V" &amp; (ROW() + $R$1))</f>
        <v>#NAME?</v>
      </c>
    </row>
    <row r="29" ht="15.75" customHeight="1">
      <c r="F29" s="75" t="str">
        <f t="array" ref="F29">INDIRECT($G$1 &amp; "!A" &amp; (ROW() + $R$1))</f>
        <v>#NAME?</v>
      </c>
      <c r="G29" s="75" t="str">
        <f t="array" ref="G29">INDIRECT($G$1 &amp; "!B" &amp; (ROW() + $R$1))</f>
        <v>#NAME?</v>
      </c>
      <c r="I29" s="75" t="str">
        <f t="array" ref="I29">INDIRECT($G$1 &amp; "!F" &amp; (ROW() + $R$1))</f>
        <v>#NAME?</v>
      </c>
      <c r="J29" s="75" t="str">
        <f t="array" ref="J29">INDIRECT($G$1 &amp; "!G" &amp; (ROW() + $R$1))</f>
        <v>#NAME?</v>
      </c>
      <c r="K29" s="75" t="str">
        <f t="array" ref="K29">INDIRECT($G$1 &amp; "!I" &amp; (ROW() + $R$1))</f>
        <v>#NAME?</v>
      </c>
      <c r="L29" s="75" t="str">
        <f t="array" ref="L29">INDIRECT($G$1 &amp; "!J" &amp; (ROW() +$R$1))</f>
        <v>#NAME?</v>
      </c>
      <c r="M29" s="75" t="str">
        <f t="array" ref="M29">INDIRECT($G$1 &amp; "!K" &amp; (ROW() + $R$1))</f>
        <v>#NAME?</v>
      </c>
      <c r="N29" s="75" t="str">
        <f t="array" ref="N29">INDIRECT($G$1 &amp; "!L" &amp; (ROW() + $R$1))</f>
        <v>#NAME?</v>
      </c>
      <c r="O29" s="75" t="str">
        <f t="array" ref="O29">INDIRECT($G$1 &amp; "!M" &amp; (ROW() + $R$1))</f>
        <v>#NAME?</v>
      </c>
      <c r="P29" s="75" t="str">
        <f t="array" ref="P29">INDIRECT($G$1 &amp; "!V" &amp; (ROW() + $R$1))</f>
        <v>#NAME?</v>
      </c>
    </row>
    <row r="30" ht="15.75" customHeight="1">
      <c r="F30" s="75" t="str">
        <f t="array" ref="F30">INDIRECT($G$1 &amp; "!A" &amp; (ROW() + $R$1))</f>
        <v>#NAME?</v>
      </c>
      <c r="G30" s="75" t="str">
        <f t="array" ref="G30">INDIRECT($G$1 &amp; "!B" &amp; (ROW() + $R$1))</f>
        <v>#NAME?</v>
      </c>
      <c r="I30" s="75" t="str">
        <f t="array" ref="I30">INDIRECT($G$1 &amp; "!F" &amp; (ROW() + $R$1))</f>
        <v>#NAME?</v>
      </c>
      <c r="J30" s="75" t="str">
        <f t="array" ref="J30">INDIRECT($G$1 &amp; "!G" &amp; (ROW() + $R$1))</f>
        <v>#NAME?</v>
      </c>
      <c r="K30" s="75" t="str">
        <f t="array" ref="K30">INDIRECT($G$1 &amp; "!I" &amp; (ROW() + $R$1))</f>
        <v>#NAME?</v>
      </c>
      <c r="L30" s="75" t="str">
        <f t="array" ref="L30">INDIRECT($G$1 &amp; "!J" &amp; (ROW() +$R$1))</f>
        <v>#NAME?</v>
      </c>
      <c r="M30" s="75" t="str">
        <f t="array" ref="M30">INDIRECT($G$1 &amp; "!K" &amp; (ROW() + $R$1))</f>
        <v>#NAME?</v>
      </c>
      <c r="N30" s="75" t="str">
        <f t="array" ref="N30">INDIRECT($G$1 &amp; "!L" &amp; (ROW() + $R$1))</f>
        <v>#NAME?</v>
      </c>
      <c r="O30" s="75" t="str">
        <f t="array" ref="O30">INDIRECT($G$1 &amp; "!M" &amp; (ROW() + $R$1))</f>
        <v>#NAME?</v>
      </c>
      <c r="P30" s="75" t="str">
        <f t="array" ref="P30">INDIRECT($G$1 &amp; "!V" &amp; (ROW() + $R$1))</f>
        <v>#NAME?</v>
      </c>
    </row>
    <row r="31" ht="15.75" customHeight="1">
      <c r="F31" s="75" t="str">
        <f t="array" ref="F31">INDIRECT($G$1 &amp; "!A" &amp; (ROW() + $R$1))</f>
        <v>#NAME?</v>
      </c>
      <c r="G31" s="75" t="str">
        <f t="array" ref="G31">INDIRECT($G$1 &amp; "!B" &amp; (ROW() + $R$1))</f>
        <v>#NAME?</v>
      </c>
      <c r="I31" s="75" t="str">
        <f t="array" ref="I31">INDIRECT($G$1 &amp; "!F" &amp; (ROW() + $R$1))</f>
        <v>#NAME?</v>
      </c>
      <c r="J31" s="75" t="str">
        <f t="array" ref="J31">INDIRECT($G$1 &amp; "!G" &amp; (ROW() + $R$1))</f>
        <v>#NAME?</v>
      </c>
      <c r="K31" s="75" t="str">
        <f t="array" ref="K31">INDIRECT($G$1 &amp; "!I" &amp; (ROW() + $R$1))</f>
        <v>#NAME?</v>
      </c>
      <c r="L31" s="75" t="str">
        <f t="array" ref="L31">INDIRECT($G$1 &amp; "!J" &amp; (ROW() +$R$1))</f>
        <v>#NAME?</v>
      </c>
      <c r="M31" s="75" t="str">
        <f t="array" ref="M31">INDIRECT($G$1 &amp; "!K" &amp; (ROW() + $R$1))</f>
        <v>#NAME?</v>
      </c>
      <c r="N31" s="75" t="str">
        <f t="array" ref="N31">INDIRECT($G$1 &amp; "!L" &amp; (ROW() + $R$1))</f>
        <v>#NAME?</v>
      </c>
      <c r="O31" s="75" t="str">
        <f t="array" ref="O31">INDIRECT($G$1 &amp; "!M" &amp; (ROW() + $R$1))</f>
        <v>#NAME?</v>
      </c>
      <c r="P31" s="75" t="str">
        <f t="array" ref="P31">INDIRECT($G$1 &amp; "!V" &amp; (ROW() + $R$1))</f>
        <v>#NAME?</v>
      </c>
    </row>
    <row r="32" ht="15.75" customHeight="1">
      <c r="F32" s="75" t="str">
        <f t="array" ref="F32">INDIRECT($G$1 &amp; "!A" &amp; (ROW() + $R$1))</f>
        <v>#NAME?</v>
      </c>
      <c r="G32" s="75" t="str">
        <f t="array" ref="G32">INDIRECT($G$1 &amp; "!B" &amp; (ROW() + $R$1))</f>
        <v>#NAME?</v>
      </c>
      <c r="I32" s="75" t="str">
        <f t="array" ref="I32">INDIRECT($G$1 &amp; "!F" &amp; (ROW() + $R$1))</f>
        <v>#NAME?</v>
      </c>
      <c r="J32" s="75" t="str">
        <f t="array" ref="J32">INDIRECT($G$1 &amp; "!G" &amp; (ROW() + $R$1))</f>
        <v>#NAME?</v>
      </c>
      <c r="K32" s="75" t="str">
        <f t="array" ref="K32">INDIRECT($G$1 &amp; "!I" &amp; (ROW() + $R$1))</f>
        <v>#NAME?</v>
      </c>
      <c r="L32" s="75" t="str">
        <f t="array" ref="L32">INDIRECT($G$1 &amp; "!J" &amp; (ROW() +$R$1))</f>
        <v>#NAME?</v>
      </c>
      <c r="M32" s="75" t="str">
        <f t="array" ref="M32">INDIRECT($G$1 &amp; "!K" &amp; (ROW() + $R$1))</f>
        <v>#NAME?</v>
      </c>
      <c r="N32" s="75" t="str">
        <f t="array" ref="N32">INDIRECT($G$1 &amp; "!L" &amp; (ROW() + $R$1))</f>
        <v>#NAME?</v>
      </c>
      <c r="O32" s="75" t="str">
        <f t="array" ref="O32">INDIRECT($G$1 &amp; "!M" &amp; (ROW() + $R$1))</f>
        <v>#NAME?</v>
      </c>
      <c r="P32" s="75" t="str">
        <f t="array" ref="P32">INDIRECT($G$1 &amp; "!V" &amp; (ROW() + $R$1))</f>
        <v>#NAME?</v>
      </c>
    </row>
    <row r="33" ht="15.75" customHeight="1">
      <c r="F33" s="75" t="str">
        <f t="array" ref="F33">INDIRECT($G$1 &amp; "!A" &amp; (ROW() + 48))</f>
        <v>#NAME?</v>
      </c>
      <c r="G33" s="75" t="str">
        <f t="array" ref="G33">INDIRECT($G$1 &amp; "!B" &amp; (ROW() + 48))</f>
        <v>#NAME?</v>
      </c>
      <c r="I33" s="75" t="str">
        <f t="array" ref="I33">INDIRECT($G$1 &amp; "!D" &amp; (ROW() + 48))</f>
        <v>#NAME?</v>
      </c>
      <c r="J33" s="75" t="str">
        <f t="array" ref="J33">INDIRECT($G$1 &amp; "!E" &amp; (ROW() + 48))</f>
        <v>#NAME?</v>
      </c>
      <c r="K33" s="75" t="str">
        <f t="array" ref="K33">INDIRECT($G$1 &amp; "!I" &amp; (ROW() + 48))</f>
        <v>#NAME?</v>
      </c>
      <c r="L33" s="75" t="str">
        <f t="array" ref="L33">INDIRECT($G$1 &amp; "!J" &amp; (ROW() + 48))</f>
        <v>#NAME?</v>
      </c>
      <c r="M33" s="75" t="str">
        <f t="array" ref="M33">INDIRECT($G$1 &amp; "!K" &amp; (ROW() + 48))</f>
        <v>#NAME?</v>
      </c>
      <c r="N33" s="75" t="str">
        <f t="array" ref="N33">INDIRECT($G$1 &amp; "!L" &amp; (ROW() + 48))</f>
        <v>#NAME?</v>
      </c>
      <c r="O33" s="75" t="str">
        <f t="array" ref="O33">INDIRECT($G$1 &amp; "!M" &amp; (ROW() + 48))</f>
        <v>#NAME?</v>
      </c>
      <c r="P33" s="75" t="str">
        <f t="array" ref="P33">INDIRECT($G$1 &amp; "!V" &amp; (ROW() + 48))</f>
        <v>#NAME?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>
      <c r="A39" s="77" t="s">
        <v>35</v>
      </c>
    </row>
    <row r="40" ht="15.75" customHeight="1"/>
    <row r="41" ht="15.75" customHeight="1">
      <c r="A41" s="78" t="s">
        <v>36</v>
      </c>
      <c r="B41" s="78" t="s">
        <v>37</v>
      </c>
      <c r="C41" s="78" t="s">
        <v>38</v>
      </c>
      <c r="D41" s="78" t="s">
        <v>39</v>
      </c>
    </row>
    <row r="42" ht="15.75" customHeight="1">
      <c r="A42" s="69">
        <f t="shared" ref="A42:A47" si="1">A43-7</f>
        <v>45571</v>
      </c>
      <c r="B42" s="46">
        <f>MAXIFS('Log Sheet'!$Z:$Z,'Log Sheet'!$D:$D,"Market",'Log Sheet'!$H:$H,"Property",'Log Sheet'!$A:$A,$A42,'Log Sheet'!$B:$B,MAXIFS('Log Sheet'!$B:$B,'Log Sheet'!$A:$A,$A42))</f>
        <v>0</v>
      </c>
      <c r="C42" s="21">
        <f>MAXIFS('Log Sheet'!$E:$E,'Log Sheet'!$D:$D,"Market",'Log Sheet'!$A:$A,$A42,'Log Sheet'!$B:$B,MAXIFS('Log Sheet'!$B:$B,'Log Sheet'!$A:$A,$A42))</f>
        <v>0</v>
      </c>
      <c r="D42" s="21">
        <f t="shared" ref="D42:D47" si="2">C42-C43</f>
        <v>0</v>
      </c>
    </row>
    <row r="43" ht="15.75" customHeight="1">
      <c r="A43" s="69">
        <f t="shared" si="1"/>
        <v>45578</v>
      </c>
      <c r="B43" s="46">
        <f>MAXIFS('Log Sheet'!$Z:$Z,'Log Sheet'!$D:$D,"Market",'Log Sheet'!$H:$H,"Property",'Log Sheet'!$A:$A,$A43,'Log Sheet'!$B:$B,MAXIFS('Log Sheet'!$B:$B,'Log Sheet'!$A:$A,$A43))</f>
        <v>0</v>
      </c>
      <c r="C43" s="21">
        <f>MAXIFS('Log Sheet'!$E:$E,'Log Sheet'!$D:$D,"Market",'Log Sheet'!$A:$A,$A43,'Log Sheet'!$B:$B,MAXIFS('Log Sheet'!$B:$B,'Log Sheet'!$A:$A,$A43))</f>
        <v>0</v>
      </c>
      <c r="D43" s="21">
        <f t="shared" si="2"/>
        <v>0</v>
      </c>
    </row>
    <row r="44" ht="15.75" customHeight="1">
      <c r="A44" s="69">
        <f t="shared" si="1"/>
        <v>45585</v>
      </c>
      <c r="B44" s="46">
        <f>MAXIFS('Log Sheet'!$Z:$Z,'Log Sheet'!$D:$D,"Market",'Log Sheet'!$H:$H,"Property",'Log Sheet'!$A:$A,$A44,'Log Sheet'!$B:$B,MAXIFS('Log Sheet'!$B:$B,'Log Sheet'!$A:$A,$A44))</f>
        <v>0</v>
      </c>
      <c r="C44" s="21">
        <f>MAXIFS('Log Sheet'!$E:$E,'Log Sheet'!$D:$D,"Market",'Log Sheet'!$A:$A,$A44,'Log Sheet'!$B:$B,MAXIFS('Log Sheet'!$B:$B,'Log Sheet'!$A:$A,$A44))</f>
        <v>0</v>
      </c>
      <c r="D44" s="21">
        <f t="shared" si="2"/>
        <v>0</v>
      </c>
    </row>
    <row r="45" ht="15.75" customHeight="1">
      <c r="A45" s="69">
        <f t="shared" si="1"/>
        <v>45592</v>
      </c>
      <c r="B45" s="46">
        <f>MAXIFS('Log Sheet'!$Z:$Z,'Log Sheet'!$D:$D,"Market",'Log Sheet'!$H:$H,"Property",'Log Sheet'!$A:$A,$A45,'Log Sheet'!$B:$B,MAXIFS('Log Sheet'!$B:$B,'Log Sheet'!$A:$A,$A45))</f>
        <v>0</v>
      </c>
      <c r="C45" s="21">
        <f>MAXIFS('Log Sheet'!$E:$E,'Log Sheet'!$D:$D,"Market",'Log Sheet'!$A:$A,$A45,'Log Sheet'!$B:$B,MAXIFS('Log Sheet'!$B:$B,'Log Sheet'!$A:$A,$A45))</f>
        <v>0</v>
      </c>
      <c r="D45" s="21">
        <f t="shared" si="2"/>
        <v>0</v>
      </c>
    </row>
    <row r="46" ht="15.75" customHeight="1">
      <c r="A46" s="69">
        <f t="shared" si="1"/>
        <v>45599</v>
      </c>
      <c r="B46" s="46">
        <f>MAXIFS('Log Sheet'!$Z:$Z,'Log Sheet'!$D:$D,"Market",'Log Sheet'!$H:$H,"Property",'Log Sheet'!$A:$A,$A46,'Log Sheet'!$B:$B,MAXIFS('Log Sheet'!$B:$B,'Log Sheet'!$A:$A,$A46))</f>
        <v>0</v>
      </c>
      <c r="C46" s="21">
        <f>MAXIFS('Log Sheet'!$E:$E,'Log Sheet'!$D:$D,"Market",'Log Sheet'!$A:$A,$A46,'Log Sheet'!$B:$B,MAXIFS('Log Sheet'!$B:$B,'Log Sheet'!$A:$A,$A46))</f>
        <v>0</v>
      </c>
      <c r="D46" s="21">
        <f t="shared" si="2"/>
        <v>0</v>
      </c>
    </row>
    <row r="47" ht="15.75" customHeight="1">
      <c r="A47" s="69">
        <f t="shared" si="1"/>
        <v>45606</v>
      </c>
      <c r="B47" s="46">
        <f>MAXIFS('Log Sheet'!$Z:$Z,'Log Sheet'!$D:$D,"Market",'Log Sheet'!$H:$H,"Property",'Log Sheet'!$A:$A,$A47,'Log Sheet'!$B:$B,MAXIFS('Log Sheet'!$B:$B,'Log Sheet'!$A:$A,$A47))</f>
        <v>0</v>
      </c>
      <c r="C47" s="21">
        <f>MAXIFS('Log Sheet'!$E:$E,'Log Sheet'!$D:$D,"Market",'Log Sheet'!$A:$A,$A47,'Log Sheet'!$B:$B,MAXIFS('Log Sheet'!$B:$B,'Log Sheet'!$A:$A,$A47))</f>
        <v>0</v>
      </c>
      <c r="D47" s="21" t="str">
        <f t="shared" si="2"/>
        <v>#DIV/0!</v>
      </c>
    </row>
    <row r="48" ht="15.75" customHeight="1">
      <c r="A48" s="69">
        <f>Dashboard!A2</f>
        <v>45613</v>
      </c>
      <c r="B48" s="46">
        <f>MAXIFS('Log Sheet'!$Z:$Z,'Log Sheet'!$D:$D,"Market",'Log Sheet'!$H:$H,"Property",'Log Sheet'!$A:$A,$A48,'Log Sheet'!$B:$B,MAXIFS('Log Sheet'!$B:$B,'Log Sheet'!$A:$A,$A48))</f>
        <v>0</v>
      </c>
      <c r="C48" s="21" t="str">
        <f>MAXIFS('Log Sheet'!$E:$E,'Log Sheet'!$D:$D,"Market",'Log Sheet'!$A:$A,$A48,'Log Sheet'!$B:$B,MAXIFS('Log Sheet'!$B:$B,'Log Sheet'!$A:$A,$A48))</f>
        <v>#DIV/0!</v>
      </c>
      <c r="D48" s="21" t="str">
        <f>C48-AA107</f>
        <v>#DIV/0!</v>
      </c>
    </row>
    <row r="49" ht="15.75" customHeight="1"/>
    <row r="50" ht="15.75" customHeight="1"/>
    <row r="51" ht="15.75" customHeight="1"/>
    <row r="52" ht="15.75" customHeight="1">
      <c r="A52" s="9" t="s">
        <v>40</v>
      </c>
      <c r="B52" s="45">
        <f>(TODAY()-WEEKDAY(TODAY(),2))-7</f>
        <v>45606</v>
      </c>
      <c r="D52" s="17" t="s">
        <v>41</v>
      </c>
      <c r="E52" s="45">
        <f>(TODAY()-WEEKDAY(TODAY(),2))-14</f>
        <v>45599</v>
      </c>
      <c r="G52" s="79"/>
      <c r="H52" s="9"/>
      <c r="I52" s="79"/>
      <c r="J52" s="79"/>
      <c r="K52" s="79"/>
      <c r="L52" s="79"/>
    </row>
    <row r="53" ht="15.75" customHeight="1">
      <c r="A53" s="9"/>
      <c r="B53" s="45"/>
      <c r="C53" s="45"/>
      <c r="D53" s="17"/>
      <c r="E53" s="45"/>
      <c r="F53" s="45"/>
      <c r="G53" s="79"/>
      <c r="H53" s="9"/>
      <c r="I53" s="79"/>
      <c r="J53" s="79"/>
      <c r="K53" s="79"/>
      <c r="L53" s="79"/>
    </row>
    <row r="54" ht="15.75" customHeight="1">
      <c r="A54" s="9"/>
      <c r="B54" s="45"/>
      <c r="C54" s="45"/>
      <c r="D54" s="17"/>
      <c r="E54" s="45"/>
      <c r="F54" s="45"/>
      <c r="G54" s="79"/>
      <c r="H54" s="9"/>
      <c r="I54" s="79"/>
      <c r="J54" s="79"/>
      <c r="K54" s="79"/>
      <c r="L54" s="79"/>
    </row>
    <row r="55" ht="15.75" customHeight="1">
      <c r="A55" s="9"/>
      <c r="B55" s="9"/>
      <c r="C55" s="9"/>
      <c r="D55" s="9"/>
      <c r="E55" s="19" t="s">
        <v>42</v>
      </c>
      <c r="F55" s="19" t="s">
        <v>43</v>
      </c>
      <c r="G55" s="9"/>
      <c r="H55" s="9"/>
      <c r="I55" s="9"/>
      <c r="J55" s="19" t="s">
        <v>37</v>
      </c>
      <c r="K55" s="19" t="s">
        <v>37</v>
      </c>
      <c r="L55" s="9"/>
    </row>
    <row r="56" ht="15.75" customHeight="1">
      <c r="A56" s="9" t="s">
        <v>44</v>
      </c>
      <c r="B56" s="19"/>
      <c r="C56" s="19" t="s">
        <v>6</v>
      </c>
      <c r="D56" s="19" t="s">
        <v>45</v>
      </c>
      <c r="E56" s="19" t="s">
        <v>46</v>
      </c>
      <c r="F56" s="19" t="s">
        <v>46</v>
      </c>
      <c r="G56" s="19" t="s">
        <v>47</v>
      </c>
      <c r="H56" s="80" t="s">
        <v>48</v>
      </c>
      <c r="I56" s="9" t="s">
        <v>49</v>
      </c>
      <c r="J56" s="81" t="s">
        <v>50</v>
      </c>
      <c r="K56" s="81" t="s">
        <v>51</v>
      </c>
      <c r="L56" s="19" t="s">
        <v>39</v>
      </c>
      <c r="M56" s="75" t="s">
        <v>52</v>
      </c>
    </row>
    <row r="57" ht="15.75" customHeight="1">
      <c r="A57" s="9"/>
      <c r="B57" s="20"/>
      <c r="C57" s="20"/>
      <c r="D57" s="20"/>
      <c r="E57" s="20"/>
      <c r="F57" s="20"/>
      <c r="G57" s="20"/>
      <c r="H57" s="20"/>
      <c r="I57" s="20"/>
      <c r="J57" s="82"/>
      <c r="K57" s="82"/>
      <c r="L57" s="82"/>
    </row>
    <row r="58" ht="15.75" customHeight="1">
      <c r="A58" s="3" t="str">
        <f t="array" ref="A58">_xlws.FILTER(Dashboard!$A$5:$A$63,(Dashboard!$A$5:$A$63&lt;&gt;"") * (Dashboard!$A$5:$A$63&lt;&gt;"New Construction") * (Dashboard!$A$5:$A$63&lt;&gt;"Subtotal: Operating"))</f>
        <v>#NAME?</v>
      </c>
      <c r="B58" s="20"/>
      <c r="C58" s="20" t="str">
        <f t="shared" ref="C58:C78" si="3">IF($A58="","",INDIRECT("'"&amp;$A58&amp;"'!$D$230"))</f>
        <v>#NAME?</v>
      </c>
      <c r="D58" s="22" t="str">
        <f t="shared" ref="D58:D69" si="4">IF($A58="","",$A$2)</f>
        <v>#NAME?</v>
      </c>
      <c r="E58" s="22" t="str">
        <f>IF($A58="","",MAXIFS('Log Sheet'!$A$143:$A$10004,'Log Sheet'!$D$143:$D$10004,$A58))</f>
        <v>#NAME?</v>
      </c>
      <c r="F58" s="22" t="str">
        <f>IF($A58="","",MAXIFS('Log Sheet'!$A:$A,'Log Sheet'!$D:$D,$A58,'Log Sheet'!$A:$A,"&lt;"&amp;$E58))</f>
        <v>#NAME?</v>
      </c>
      <c r="G58" s="20" t="str">
        <f t="shared" ref="G58:G70" si="5">IF($A58="","",IF($M58&lt;0,0, $M58))</f>
        <v>#NAME?</v>
      </c>
      <c r="H58" s="20" t="str">
        <f>IF($A58="","",MAXIFS('Log Sheet'!$G:$G,'Log Sheet'!$D:$D,$A58,'Log Sheet'!$A:$A,$E58,'Log Sheet'!$B:$B,MAXIFS('Log Sheet'!$B:$B,'Log Sheet'!$A:$A,$E58)))</f>
        <v>#NAME?</v>
      </c>
      <c r="I58" s="20" t="str">
        <f t="shared" ref="I58:I69" si="6">IF($A58="","",AVERAGE(G$58:G$78))</f>
        <v>#NAME?</v>
      </c>
      <c r="J58" s="81" t="str">
        <f>IF($A58="","",MAXIFS('Log Sheet'!$Z:$Z,'Log Sheet'!$D:$D,$A58,'Log Sheet'!$H:$H,"Property",'Log Sheet'!$A:$A,$E58,'Log Sheet'!$B:$B,MAXIFS('Log Sheet'!$B:$B,'Log Sheet'!$A:$A,$E58)))</f>
        <v>#NAME?</v>
      </c>
      <c r="K58" s="81" t="str">
        <f>IF($A58="","",IF(MAXIFS('Log Sheet'!$Z:$Z,'Log Sheet'!$D:$D,$A58,'Log Sheet'!$H:$H,"Property",'Log Sheet'!$A:$A,"&lt;="&amp;(TODAY()-WEEKDAY(TODAY(),2))-49,'Log Sheet'!$B:$B,MAXIFS('Log Sheet'!$B:$B,'Log Sheet'!$A:$A,"&lt;="&amp;(TODAY()-WEEKDAY(TODAY(),2))-49))=0,J58,MAXIFS('Log Sheet'!$Z:$Z,'Log Sheet'!$D:$D,$A58,'Log Sheet'!$H:$H,"Property",'Log Sheet'!$A:$A,"&lt;="&amp;(TODAY()-WEEKDAY(TODAY(),2))-49,'Log Sheet'!$B:$B,MAXIFS('Log Sheet'!$B:$B,'Log Sheet'!$A:$A,"&lt;="&amp;(TODAY()-WEEKDAY(TODAY(),2))-49))))</f>
        <v>#NAME?</v>
      </c>
      <c r="L58" s="83" t="str">
        <f t="shared" ref="L58:L69" si="7">IF($A58="","",(J58-K58)/K58)</f>
        <v>#NAME?</v>
      </c>
      <c r="M58" s="75" t="str">
        <f>IF($A58="","",(MAXIFS('Log Sheet'!$E:$E, 'Log Sheet'!$D:$D,$A58, 'Log Sheet'!$A:$A,$E58, 'Log Sheet'!$B:$B, MAXIFS('Log Sheet'!$B:$B, 'Log Sheet'!$A:$A,$E58)) *$C58 - MAXIFS('Log Sheet'!$E:$E, 'Log Sheet'!$D:$D,$A58, 'Log Sheet'!$A:$A,$F58, 'Log Sheet'!$B:$B, MAXIFS('Log Sheet'!$B:$B, 'Log Sheet'!$A:$A,$F58)) *$C58) / (($E58 -$F58) / 7))</f>
        <v>#NAME?</v>
      </c>
    </row>
    <row r="59" ht="15.75" customHeight="1">
      <c r="A59" s="3"/>
      <c r="B59" s="20"/>
      <c r="C59" s="20" t="str">
        <f t="shared" si="3"/>
        <v/>
      </c>
      <c r="D59" s="22" t="str">
        <f t="shared" si="4"/>
        <v/>
      </c>
      <c r="E59" s="22" t="str">
        <f>IF($A59="","",MAXIFS('Log Sheet'!$A$120:$A$10004,'Log Sheet'!$D$120:$D$10004,$A59))</f>
        <v/>
      </c>
      <c r="F59" s="22" t="str">
        <f>IF($A59="","",MAXIFS('Log Sheet'!$A:$A,'Log Sheet'!$D:$D,$A59,'Log Sheet'!$A:$A,"&lt;"&amp;$E59))</f>
        <v/>
      </c>
      <c r="G59" s="20" t="str">
        <f t="shared" si="5"/>
        <v/>
      </c>
      <c r="H59" s="20" t="str">
        <f>IF($A59="","",MAXIFS('Log Sheet'!$G:$G,'Log Sheet'!$D:$D,$A59,'Log Sheet'!$A:$A,$E59,'Log Sheet'!$B:$B,MAXIFS('Log Sheet'!$B:$B,'Log Sheet'!$A:$A,$E59)))</f>
        <v/>
      </c>
      <c r="I59" s="20" t="str">
        <f t="shared" si="6"/>
        <v/>
      </c>
      <c r="J59" s="81" t="str">
        <f>IF($A59="","",MAXIFS('Log Sheet'!$Z:$Z,'Log Sheet'!$D:$D,$A59,'Log Sheet'!$H:$H,"Property",'Log Sheet'!$A:$A,$E59,'Log Sheet'!$B:$B,MAXIFS('Log Sheet'!$B:$B,'Log Sheet'!$A:$A,$E59)))</f>
        <v/>
      </c>
      <c r="K59" s="81" t="str">
        <f>IF($A59="","",IF(MAXIFS('Log Sheet'!$Z:$Z,'Log Sheet'!$D:$D,$A59,'Log Sheet'!$H:$H,"Property",'Log Sheet'!$A:$A,"&lt;="&amp;(TODAY()-WEEKDAY(TODAY(),2))-49,'Log Sheet'!$B:$B,MAXIFS('Log Sheet'!$B:$B,'Log Sheet'!$A:$A,"&lt;="&amp;(TODAY()-WEEKDAY(TODAY(),2))-49))=0,J59,MAXIFS('Log Sheet'!$Z:$Z,'Log Sheet'!$D:$D,$A59,'Log Sheet'!$H:$H,"Property",'Log Sheet'!$A:$A,"&lt;="&amp;(TODAY()-WEEKDAY(TODAY(),2))-49,'Log Sheet'!$B:$B,MAXIFS('Log Sheet'!$B:$B,'Log Sheet'!$A:$A,"&lt;="&amp;(TODAY()-WEEKDAY(TODAY(),2))-49))))</f>
        <v/>
      </c>
      <c r="L59" s="83" t="str">
        <f t="shared" si="7"/>
        <v/>
      </c>
      <c r="M59" s="75" t="str">
        <f>IF($A59="","",(MAXIFS('Log Sheet'!$E:$E, 'Log Sheet'!$D:$D,$A59, 'Log Sheet'!$A:$A,$E59, 'Log Sheet'!$B:$B, MAXIFS('Log Sheet'!$B:$B, 'Log Sheet'!$A:$A,$E59)) *$C59 - MAXIFS('Log Sheet'!$E:$E, 'Log Sheet'!$D:$D,$A59, 'Log Sheet'!$A:$A,$F59, 'Log Sheet'!$B:$B, MAXIFS('Log Sheet'!$B:$B, 'Log Sheet'!$A:$A,$F59)) *$C59) / (($E59 -$F59) / 7))</f>
        <v/>
      </c>
    </row>
    <row r="60" ht="15.75" customHeight="1">
      <c r="A60" s="3"/>
      <c r="B60" s="20"/>
      <c r="C60" s="20" t="str">
        <f t="shared" si="3"/>
        <v/>
      </c>
      <c r="D60" s="22" t="str">
        <f t="shared" si="4"/>
        <v/>
      </c>
      <c r="E60" s="22" t="str">
        <f>IF($A60="","",MAXIFS('Log Sheet'!$A$120:$A$10004,'Log Sheet'!$D$120:$D$10004,$A60))</f>
        <v/>
      </c>
      <c r="F60" s="22" t="str">
        <f>IF($A60="","",MAXIFS('Log Sheet'!$A:$A,'Log Sheet'!$D:$D,$A60,'Log Sheet'!$A:$A,"&lt;"&amp;$E60))</f>
        <v/>
      </c>
      <c r="G60" s="20" t="str">
        <f t="shared" si="5"/>
        <v/>
      </c>
      <c r="H60" s="20" t="str">
        <f>IF($A60="","",MAXIFS('Log Sheet'!$G:$G,'Log Sheet'!$D:$D,$A60,'Log Sheet'!$A:$A,$E60,'Log Sheet'!$B:$B,MAXIFS('Log Sheet'!$B:$B,'Log Sheet'!$A:$A,$E60)))</f>
        <v/>
      </c>
      <c r="I60" s="20" t="str">
        <f t="shared" si="6"/>
        <v/>
      </c>
      <c r="J60" s="81" t="str">
        <f>IF($A60="","",MAXIFS('Log Sheet'!$Z:$Z,'Log Sheet'!$D:$D,$A60,'Log Sheet'!$H:$H,"Property",'Log Sheet'!$A:$A,$E60,'Log Sheet'!$B:$B,MAXIFS('Log Sheet'!$B:$B,'Log Sheet'!$A:$A,$E60)))</f>
        <v/>
      </c>
      <c r="K60" s="81" t="str">
        <f>IF($A60="","",IF(MAXIFS('Log Sheet'!$Z:$Z,'Log Sheet'!$D:$D,$A60,'Log Sheet'!$H:$H,"Property",'Log Sheet'!$A:$A,"&lt;="&amp;(TODAY()-WEEKDAY(TODAY(),2))-49,'Log Sheet'!$B:$B,MAXIFS('Log Sheet'!$B:$B,'Log Sheet'!$A:$A,"&lt;="&amp;(TODAY()-WEEKDAY(TODAY(),2))-49))=0,J60,MAXIFS('Log Sheet'!$Z:$Z,'Log Sheet'!$D:$D,$A60,'Log Sheet'!$H:$H,"Property",'Log Sheet'!$A:$A,"&lt;="&amp;(TODAY()-WEEKDAY(TODAY(),2))-49,'Log Sheet'!$B:$B,MAXIFS('Log Sheet'!$B:$B,'Log Sheet'!$A:$A,"&lt;="&amp;(TODAY()-WEEKDAY(TODAY(),2))-49))))</f>
        <v/>
      </c>
      <c r="L60" s="83" t="str">
        <f t="shared" si="7"/>
        <v/>
      </c>
      <c r="M60" s="75" t="str">
        <f>IF($A60="","",(MAXIFS('Log Sheet'!$E:$E, 'Log Sheet'!$D:$D,$A60, 'Log Sheet'!$A:$A,$E60, 'Log Sheet'!$B:$B, MAXIFS('Log Sheet'!$B:$B, 'Log Sheet'!$A:$A,$E60)) *$C60 - MAXIFS('Log Sheet'!$E:$E, 'Log Sheet'!$D:$D,$A60, 'Log Sheet'!$A:$A,$F60, 'Log Sheet'!$B:$B, MAXIFS('Log Sheet'!$B:$B, 'Log Sheet'!$A:$A,$F60)) *$C60) / (($E60 -$F60) / 7))</f>
        <v/>
      </c>
    </row>
    <row r="61" ht="15.75" customHeight="1">
      <c r="A61" s="3"/>
      <c r="B61" s="20"/>
      <c r="C61" s="20" t="str">
        <f t="shared" si="3"/>
        <v/>
      </c>
      <c r="D61" s="22" t="str">
        <f t="shared" si="4"/>
        <v/>
      </c>
      <c r="E61" s="22" t="str">
        <f>IF($A61="","",MAXIFS('Log Sheet'!$A$120:$A$10004,'Log Sheet'!$D$120:$D$10004,$A61))</f>
        <v/>
      </c>
      <c r="F61" s="22" t="str">
        <f>IF($A61="","",MAXIFS('Log Sheet'!$A:$A,'Log Sheet'!$D:$D,$A61,'Log Sheet'!$A:$A,"&lt;"&amp;$E61))</f>
        <v/>
      </c>
      <c r="G61" s="20" t="str">
        <f t="shared" si="5"/>
        <v/>
      </c>
      <c r="H61" s="20" t="str">
        <f>IF($A61="","",MAXIFS('Log Sheet'!$G:$G,'Log Sheet'!$D:$D,$A61,'Log Sheet'!$A:$A,$E61,'Log Sheet'!$B:$B,MAXIFS('Log Sheet'!$B:$B,'Log Sheet'!$A:$A,$E61)))</f>
        <v/>
      </c>
      <c r="I61" s="20" t="str">
        <f t="shared" si="6"/>
        <v/>
      </c>
      <c r="J61" s="81" t="str">
        <f>IF($A61="","",MAXIFS('Log Sheet'!$Z:$Z,'Log Sheet'!$D:$D,$A61,'Log Sheet'!$H:$H,"Property",'Log Sheet'!$A:$A,$E61,'Log Sheet'!$B:$B,MAXIFS('Log Sheet'!$B:$B,'Log Sheet'!$A:$A,$E61)))</f>
        <v/>
      </c>
      <c r="K61" s="81" t="str">
        <f>IF($A61="","",IF(MAXIFS('Log Sheet'!$Z:$Z,'Log Sheet'!$D:$D,$A61,'Log Sheet'!$H:$H,"Property",'Log Sheet'!$A:$A,"&lt;="&amp;(TODAY()-WEEKDAY(TODAY(),2))-49,'Log Sheet'!$B:$B,MAXIFS('Log Sheet'!$B:$B,'Log Sheet'!$A:$A,"&lt;="&amp;(TODAY()-WEEKDAY(TODAY(),2))-49))=0,J61,MAXIFS('Log Sheet'!$Z:$Z,'Log Sheet'!$D:$D,$A61,'Log Sheet'!$H:$H,"Property",'Log Sheet'!$A:$A,"&lt;="&amp;(TODAY()-WEEKDAY(TODAY(),2))-49,'Log Sheet'!$B:$B,MAXIFS('Log Sheet'!$B:$B,'Log Sheet'!$A:$A,"&lt;="&amp;(TODAY()-WEEKDAY(TODAY(),2))-49))))</f>
        <v/>
      </c>
      <c r="L61" s="83" t="str">
        <f t="shared" si="7"/>
        <v/>
      </c>
      <c r="M61" s="75" t="str">
        <f>IF($A61="","",(MAXIFS('Log Sheet'!$E:$E, 'Log Sheet'!$D:$D,$A61, 'Log Sheet'!$A:$A,$E61, 'Log Sheet'!$B:$B, MAXIFS('Log Sheet'!$B:$B, 'Log Sheet'!$A:$A,$E61)) *$C61 - MAXIFS('Log Sheet'!$E:$E, 'Log Sheet'!$D:$D,$A61, 'Log Sheet'!$A:$A,$F61, 'Log Sheet'!$B:$B, MAXIFS('Log Sheet'!$B:$B, 'Log Sheet'!$A:$A,$F61)) *$C61) / (($E61 -$F61) / 7))</f>
        <v/>
      </c>
    </row>
    <row r="62" ht="15.75" customHeight="1">
      <c r="A62" s="3"/>
      <c r="B62" s="20"/>
      <c r="C62" s="20" t="str">
        <f t="shared" si="3"/>
        <v/>
      </c>
      <c r="D62" s="22" t="str">
        <f t="shared" si="4"/>
        <v/>
      </c>
      <c r="E62" s="22" t="str">
        <f>IF($A62="","",MAXIFS('Log Sheet'!$A$120:$A$10004,'Log Sheet'!$D$120:$D$10004,$A62))</f>
        <v/>
      </c>
      <c r="F62" s="22" t="str">
        <f>IF($A62="","",MAXIFS('Log Sheet'!$A:$A,'Log Sheet'!$D:$D,$A62,'Log Sheet'!$A:$A,"&lt;"&amp;$E62))</f>
        <v/>
      </c>
      <c r="G62" s="20" t="str">
        <f t="shared" si="5"/>
        <v/>
      </c>
      <c r="H62" s="20" t="str">
        <f>IF($A62="","",MAXIFS('Log Sheet'!$G:$G,'Log Sheet'!$D:$D,$A62,'Log Sheet'!$A:$A,$E62,'Log Sheet'!$B:$B,MAXIFS('Log Sheet'!$B:$B,'Log Sheet'!$A:$A,$E62)))</f>
        <v/>
      </c>
      <c r="I62" s="20" t="str">
        <f t="shared" si="6"/>
        <v/>
      </c>
      <c r="J62" s="81" t="str">
        <f>IF($A62="","",MAXIFS('Log Sheet'!$Z:$Z,'Log Sheet'!$D:$D,$A62,'Log Sheet'!$H:$H,"Property",'Log Sheet'!$A:$A,$E62,'Log Sheet'!$B:$B,MAXIFS('Log Sheet'!$B:$B,'Log Sheet'!$A:$A,$E62)))</f>
        <v/>
      </c>
      <c r="K62" s="81" t="str">
        <f>IF($A62="","",IF(MAXIFS('Log Sheet'!$Z:$Z,'Log Sheet'!$D:$D,$A62,'Log Sheet'!$H:$H,"Property",'Log Sheet'!$A:$A,"&lt;="&amp;(TODAY()-WEEKDAY(TODAY(),2))-49,'Log Sheet'!$B:$B,MAXIFS('Log Sheet'!$B:$B,'Log Sheet'!$A:$A,"&lt;="&amp;(TODAY()-WEEKDAY(TODAY(),2))-49))=0,J62,MAXIFS('Log Sheet'!$Z:$Z,'Log Sheet'!$D:$D,$A62,'Log Sheet'!$H:$H,"Property",'Log Sheet'!$A:$A,"&lt;="&amp;(TODAY()-WEEKDAY(TODAY(),2))-49,'Log Sheet'!$B:$B,MAXIFS('Log Sheet'!$B:$B,'Log Sheet'!$A:$A,"&lt;="&amp;(TODAY()-WEEKDAY(TODAY(),2))-49))))</f>
        <v/>
      </c>
      <c r="L62" s="83" t="str">
        <f t="shared" si="7"/>
        <v/>
      </c>
      <c r="M62" s="75" t="str">
        <f>IF($A62="","",(MAXIFS('Log Sheet'!$E:$E, 'Log Sheet'!$D:$D,$A62, 'Log Sheet'!$A:$A,$E62, 'Log Sheet'!$B:$B, MAXIFS('Log Sheet'!$B:$B, 'Log Sheet'!$A:$A,$E62)) *$C62 - MAXIFS('Log Sheet'!$E:$E, 'Log Sheet'!$D:$D,$A62, 'Log Sheet'!$A:$A,$F62, 'Log Sheet'!$B:$B, MAXIFS('Log Sheet'!$B:$B, 'Log Sheet'!$A:$A,$F62)) *$C62) / (($E62 -$F62) / 7))</f>
        <v/>
      </c>
    </row>
    <row r="63" ht="15.75" customHeight="1">
      <c r="A63" s="3"/>
      <c r="B63" s="20"/>
      <c r="C63" s="20" t="str">
        <f t="shared" si="3"/>
        <v/>
      </c>
      <c r="D63" s="22" t="str">
        <f t="shared" si="4"/>
        <v/>
      </c>
      <c r="E63" s="22" t="str">
        <f>IF($A63="","",MAXIFS('Log Sheet'!$A$120:$A$10004,'Log Sheet'!$D$120:$D$10004,$A63))</f>
        <v/>
      </c>
      <c r="F63" s="22" t="str">
        <f>IF($A63="","",MAXIFS('Log Sheet'!$A:$A,'Log Sheet'!$D:$D,$A63,'Log Sheet'!$A:$A,"&lt;"&amp;$E63))</f>
        <v/>
      </c>
      <c r="G63" s="20" t="str">
        <f t="shared" si="5"/>
        <v/>
      </c>
      <c r="H63" s="20" t="str">
        <f>IF($A63="","",MAXIFS('Log Sheet'!$G:$G,'Log Sheet'!$D:$D,$A63,'Log Sheet'!$A:$A,$E63,'Log Sheet'!$B:$B,MAXIFS('Log Sheet'!$B:$B,'Log Sheet'!$A:$A,$E63)))</f>
        <v/>
      </c>
      <c r="I63" s="20" t="str">
        <f t="shared" si="6"/>
        <v/>
      </c>
      <c r="J63" s="81" t="str">
        <f>IF($A63="","",MAXIFS('Log Sheet'!$Z:$Z,'Log Sheet'!$D:$D,$A63,'Log Sheet'!$H:$H,"Property",'Log Sheet'!$A:$A,$E63,'Log Sheet'!$B:$B,MAXIFS('Log Sheet'!$B:$B,'Log Sheet'!$A:$A,$E63)))</f>
        <v/>
      </c>
      <c r="K63" s="81" t="str">
        <f>IF($A63="","",IF(MAXIFS('Log Sheet'!$Z:$Z,'Log Sheet'!$D:$D,$A63,'Log Sheet'!$H:$H,"Property",'Log Sheet'!$A:$A,"&lt;="&amp;(TODAY()-WEEKDAY(TODAY(),2))-49,'Log Sheet'!$B:$B,MAXIFS('Log Sheet'!$B:$B,'Log Sheet'!$A:$A,"&lt;="&amp;(TODAY()-WEEKDAY(TODAY(),2))-49))=0,J63,MAXIFS('Log Sheet'!$Z:$Z,'Log Sheet'!$D:$D,$A63,'Log Sheet'!$H:$H,"Property",'Log Sheet'!$A:$A,"&lt;="&amp;(TODAY()-WEEKDAY(TODAY(),2))-49,'Log Sheet'!$B:$B,MAXIFS('Log Sheet'!$B:$B,'Log Sheet'!$A:$A,"&lt;="&amp;(TODAY()-WEEKDAY(TODAY(),2))-49))))</f>
        <v/>
      </c>
      <c r="L63" s="83" t="str">
        <f t="shared" si="7"/>
        <v/>
      </c>
      <c r="M63" s="75" t="str">
        <f>IF($A63="","",(MAXIFS('Log Sheet'!$E:$E, 'Log Sheet'!$D:$D,$A63, 'Log Sheet'!$A:$A,$E63, 'Log Sheet'!$B:$B, MAXIFS('Log Sheet'!$B:$B, 'Log Sheet'!$A:$A,$E63)) *$C63 - MAXIFS('Log Sheet'!$E:$E, 'Log Sheet'!$D:$D,$A63, 'Log Sheet'!$A:$A,$F63, 'Log Sheet'!$B:$B, MAXIFS('Log Sheet'!$B:$B, 'Log Sheet'!$A:$A,$F63)) *$C63) / (($E63 -$F63) / 7))</f>
        <v/>
      </c>
    </row>
    <row r="64" ht="15.75" customHeight="1">
      <c r="A64" s="3"/>
      <c r="B64" s="20"/>
      <c r="C64" s="20" t="str">
        <f t="shared" si="3"/>
        <v/>
      </c>
      <c r="D64" s="22" t="str">
        <f t="shared" si="4"/>
        <v/>
      </c>
      <c r="E64" s="22" t="str">
        <f>IF($A64="","",MAXIFS('Log Sheet'!$A$120:$A$10004,'Log Sheet'!$D$120:$D$10004,$A64))</f>
        <v/>
      </c>
      <c r="F64" s="22" t="str">
        <f>IF($A64="","",MAXIFS('Log Sheet'!$A:$A,'Log Sheet'!$D:$D,$A64,'Log Sheet'!$A:$A,"&lt;"&amp;$E64))</f>
        <v/>
      </c>
      <c r="G64" s="20" t="str">
        <f t="shared" si="5"/>
        <v/>
      </c>
      <c r="H64" s="20" t="str">
        <f>IF($A64="","",MAXIFS('Log Sheet'!$G:$G,'Log Sheet'!$D:$D,$A64,'Log Sheet'!$A:$A,$E64,'Log Sheet'!$B:$B,MAXIFS('Log Sheet'!$B:$B,'Log Sheet'!$A:$A,$E64)))</f>
        <v/>
      </c>
      <c r="I64" s="20" t="str">
        <f t="shared" si="6"/>
        <v/>
      </c>
      <c r="J64" s="81" t="str">
        <f>IF($A64="","",MAXIFS('Log Sheet'!$Z:$Z,'Log Sheet'!$D:$D,$A64,'Log Sheet'!$H:$H,"Property",'Log Sheet'!$A:$A,$E64,'Log Sheet'!$B:$B,MAXIFS('Log Sheet'!$B:$B,'Log Sheet'!$A:$A,$E64)))</f>
        <v/>
      </c>
      <c r="K64" s="81" t="str">
        <f>IF($A64="","",IF(MAXIFS('Log Sheet'!$Z:$Z,'Log Sheet'!$D:$D,$A64,'Log Sheet'!$H:$H,"Property",'Log Sheet'!$A:$A,"&lt;="&amp;(TODAY()-WEEKDAY(TODAY(),2))-49,'Log Sheet'!$B:$B,MAXIFS('Log Sheet'!$B:$B,'Log Sheet'!$A:$A,"&lt;="&amp;(TODAY()-WEEKDAY(TODAY(),2))-49))=0,J64,MAXIFS('Log Sheet'!$Z:$Z,'Log Sheet'!$D:$D,$A64,'Log Sheet'!$H:$H,"Property",'Log Sheet'!$A:$A,"&lt;="&amp;(TODAY()-WEEKDAY(TODAY(),2))-49,'Log Sheet'!$B:$B,MAXIFS('Log Sheet'!$B:$B,'Log Sheet'!$A:$A,"&lt;="&amp;(TODAY()-WEEKDAY(TODAY(),2))-49))))</f>
        <v/>
      </c>
      <c r="L64" s="83" t="str">
        <f t="shared" si="7"/>
        <v/>
      </c>
      <c r="M64" s="75" t="str">
        <f>IF($A64="","",(MAXIFS('Log Sheet'!$E:$E, 'Log Sheet'!$D:$D,$A64, 'Log Sheet'!$A:$A,$E64, 'Log Sheet'!$B:$B, MAXIFS('Log Sheet'!$B:$B, 'Log Sheet'!$A:$A,$E64)) *$C64 - MAXIFS('Log Sheet'!$E:$E, 'Log Sheet'!$D:$D,$A64, 'Log Sheet'!$A:$A,$F64, 'Log Sheet'!$B:$B, MAXIFS('Log Sheet'!$B:$B, 'Log Sheet'!$A:$A,$F64)) *$C64) / (($E64 -$F64) / 7))</f>
        <v/>
      </c>
    </row>
    <row r="65" ht="15.75" customHeight="1">
      <c r="A65" s="3"/>
      <c r="B65" s="20"/>
      <c r="C65" s="20" t="str">
        <f t="shared" si="3"/>
        <v/>
      </c>
      <c r="D65" s="22" t="str">
        <f t="shared" si="4"/>
        <v/>
      </c>
      <c r="E65" s="22" t="str">
        <f>IF($A65="","",MAXIFS('Log Sheet'!$A$120:$A$10004,'Log Sheet'!$D$120:$D$10004,$A65))</f>
        <v/>
      </c>
      <c r="F65" s="22" t="str">
        <f>IF($A65="","",MAXIFS('Log Sheet'!$A:$A,'Log Sheet'!$D:$D,$A65,'Log Sheet'!$A:$A,"&lt;"&amp;$E65))</f>
        <v/>
      </c>
      <c r="G65" s="20" t="str">
        <f t="shared" si="5"/>
        <v/>
      </c>
      <c r="H65" s="20" t="str">
        <f>IF($A65="","",MAXIFS('Log Sheet'!$G:$G,'Log Sheet'!$D:$D,$A65,'Log Sheet'!$A:$A,$E65,'Log Sheet'!$B:$B,MAXIFS('Log Sheet'!$B:$B,'Log Sheet'!$A:$A,$E65)))</f>
        <v/>
      </c>
      <c r="I65" s="20" t="str">
        <f t="shared" si="6"/>
        <v/>
      </c>
      <c r="J65" s="81" t="str">
        <f>IF($A65="","",MAXIFS('Log Sheet'!$Z:$Z,'Log Sheet'!$D:$D,$A65,'Log Sheet'!$H:$H,"Property",'Log Sheet'!$A:$A,$E65,'Log Sheet'!$B:$B,MAXIFS('Log Sheet'!$B:$B,'Log Sheet'!$A:$A,$E65)))</f>
        <v/>
      </c>
      <c r="K65" s="81" t="str">
        <f>IF($A65="","",IF(MAXIFS('Log Sheet'!$Z:$Z,'Log Sheet'!$D:$D,$A65,'Log Sheet'!$H:$H,"Property",'Log Sheet'!$A:$A,"&lt;="&amp;(TODAY()-WEEKDAY(TODAY(),2))-49,'Log Sheet'!$B:$B,MAXIFS('Log Sheet'!$B:$B,'Log Sheet'!$A:$A,"&lt;="&amp;(TODAY()-WEEKDAY(TODAY(),2))-49))=0,J65,MAXIFS('Log Sheet'!$Z:$Z,'Log Sheet'!$D:$D,$A65,'Log Sheet'!$H:$H,"Property",'Log Sheet'!$A:$A,"&lt;="&amp;(TODAY()-WEEKDAY(TODAY(),2))-49,'Log Sheet'!$B:$B,MAXIFS('Log Sheet'!$B:$B,'Log Sheet'!$A:$A,"&lt;="&amp;(TODAY()-WEEKDAY(TODAY(),2))-49))))</f>
        <v/>
      </c>
      <c r="L65" s="83" t="str">
        <f t="shared" si="7"/>
        <v/>
      </c>
      <c r="M65" s="75" t="str">
        <f>IF($A65="","",(MAXIFS('Log Sheet'!$E:$E, 'Log Sheet'!$D:$D,$A65, 'Log Sheet'!$A:$A,$E65, 'Log Sheet'!$B:$B, MAXIFS('Log Sheet'!$B:$B, 'Log Sheet'!$A:$A,$E65)) *$C65 - MAXIFS('Log Sheet'!$E:$E, 'Log Sheet'!$D:$D,$A65, 'Log Sheet'!$A:$A,$F65, 'Log Sheet'!$B:$B, MAXIFS('Log Sheet'!$B:$B, 'Log Sheet'!$A:$A,$F65)) *$C65) / (($E65 -$F65) / 7))</f>
        <v/>
      </c>
    </row>
    <row r="66" ht="15.75" customHeight="1">
      <c r="A66" s="3"/>
      <c r="B66" s="20"/>
      <c r="C66" s="20" t="str">
        <f t="shared" si="3"/>
        <v/>
      </c>
      <c r="D66" s="22" t="str">
        <f t="shared" si="4"/>
        <v/>
      </c>
      <c r="E66" s="22" t="str">
        <f>IF($A66="","",MAXIFS('Log Sheet'!$A$120:$A$10004,'Log Sheet'!$D$120:$D$10004,$A66))</f>
        <v/>
      </c>
      <c r="F66" s="22" t="str">
        <f>IF($A66="","",MAXIFS('Log Sheet'!$A:$A,'Log Sheet'!$D:$D,$A66,'Log Sheet'!$A:$A,"&lt;"&amp;$E66))</f>
        <v/>
      </c>
      <c r="G66" s="20" t="str">
        <f t="shared" si="5"/>
        <v/>
      </c>
      <c r="H66" s="20" t="str">
        <f>IF($A66="","",MAXIFS('Log Sheet'!$G:$G,'Log Sheet'!$D:$D,$A66,'Log Sheet'!$A:$A,$E66,'Log Sheet'!$B:$B,MAXIFS('Log Sheet'!$B:$B,'Log Sheet'!$A:$A,$E66)))</f>
        <v/>
      </c>
      <c r="I66" s="20" t="str">
        <f t="shared" si="6"/>
        <v/>
      </c>
      <c r="J66" s="81" t="str">
        <f>IF($A66="","",MAXIFS('Log Sheet'!$Z:$Z,'Log Sheet'!$D:$D,$A66,'Log Sheet'!$H:$H,"Property",'Log Sheet'!$A:$A,$E66,'Log Sheet'!$B:$B,MAXIFS('Log Sheet'!$B:$B,'Log Sheet'!$A:$A,$E66)))</f>
        <v/>
      </c>
      <c r="K66" s="81" t="str">
        <f>IF($A66="","",IF(MAXIFS('Log Sheet'!$Z:$Z,'Log Sheet'!$D:$D,$A66,'Log Sheet'!$H:$H,"Property",'Log Sheet'!$A:$A,"&lt;="&amp;(TODAY()-WEEKDAY(TODAY(),2))-49,'Log Sheet'!$B:$B,MAXIFS('Log Sheet'!$B:$B,'Log Sheet'!$A:$A,"&lt;="&amp;(TODAY()-WEEKDAY(TODAY(),2))-49))=0,J66,MAXIFS('Log Sheet'!$Z:$Z,'Log Sheet'!$D:$D,$A66,'Log Sheet'!$H:$H,"Property",'Log Sheet'!$A:$A,"&lt;="&amp;(TODAY()-WEEKDAY(TODAY(),2))-49,'Log Sheet'!$B:$B,MAXIFS('Log Sheet'!$B:$B,'Log Sheet'!$A:$A,"&lt;="&amp;(TODAY()-WEEKDAY(TODAY(),2))-49))))</f>
        <v/>
      </c>
      <c r="L66" s="83" t="str">
        <f t="shared" si="7"/>
        <v/>
      </c>
      <c r="M66" s="75" t="str">
        <f>IF($A66="","",(MAXIFS('Log Sheet'!$E:$E, 'Log Sheet'!$D:$D,$A66, 'Log Sheet'!$A:$A,$E66, 'Log Sheet'!$B:$B, MAXIFS('Log Sheet'!$B:$B, 'Log Sheet'!$A:$A,$E66)) *$C66 - MAXIFS('Log Sheet'!$E:$E, 'Log Sheet'!$D:$D,$A66, 'Log Sheet'!$A:$A,$F66, 'Log Sheet'!$B:$B, MAXIFS('Log Sheet'!$B:$B, 'Log Sheet'!$A:$A,$F66)) *$C66) / (($E66 -$F66) / 7))</f>
        <v/>
      </c>
    </row>
    <row r="67" ht="15.75" customHeight="1">
      <c r="A67" s="3"/>
      <c r="B67" s="20"/>
      <c r="C67" s="20" t="str">
        <f t="shared" si="3"/>
        <v/>
      </c>
      <c r="D67" s="22" t="str">
        <f t="shared" si="4"/>
        <v/>
      </c>
      <c r="E67" s="22" t="str">
        <f>IF($A67="","",MAXIFS('Log Sheet'!$A$120:$A$10004,'Log Sheet'!$D$120:$D$10004,$A67))</f>
        <v/>
      </c>
      <c r="F67" s="22" t="str">
        <f>IF($A67="","",MAXIFS('Log Sheet'!$A:$A,'Log Sheet'!$D:$D,$A67,'Log Sheet'!$A:$A,"&lt;"&amp;$E67))</f>
        <v/>
      </c>
      <c r="G67" s="20" t="str">
        <f t="shared" si="5"/>
        <v/>
      </c>
      <c r="H67" s="20" t="str">
        <f>IF($A67="","",MAXIFS('Log Sheet'!$G:$G,'Log Sheet'!$D:$D,$A67,'Log Sheet'!$A:$A,$E67,'Log Sheet'!$B:$B,MAXIFS('Log Sheet'!$B:$B,'Log Sheet'!$A:$A,$E67)))</f>
        <v/>
      </c>
      <c r="I67" s="20" t="str">
        <f t="shared" si="6"/>
        <v/>
      </c>
      <c r="J67" s="81" t="str">
        <f>IF($A67="","",MAXIFS('Log Sheet'!$Z:$Z,'Log Sheet'!$D:$D,$A67,'Log Sheet'!$H:$H,"Property",'Log Sheet'!$A:$A,$E67,'Log Sheet'!$B:$B,MAXIFS('Log Sheet'!$B:$B,'Log Sheet'!$A:$A,$E67)))</f>
        <v/>
      </c>
      <c r="K67" s="81" t="str">
        <f>IF($A67="","",IF(MAXIFS('Log Sheet'!$Z:$Z,'Log Sheet'!$D:$D,$A67,'Log Sheet'!$H:$H,"Property",'Log Sheet'!$A:$A,"&lt;="&amp;(TODAY()-WEEKDAY(TODAY(),2))-49,'Log Sheet'!$B:$B,MAXIFS('Log Sheet'!$B:$B,'Log Sheet'!$A:$A,"&lt;="&amp;(TODAY()-WEEKDAY(TODAY(),2))-49))=0,J67,MAXIFS('Log Sheet'!$Z:$Z,'Log Sheet'!$D:$D,$A67,'Log Sheet'!$H:$H,"Property",'Log Sheet'!$A:$A,"&lt;="&amp;(TODAY()-WEEKDAY(TODAY(),2))-49,'Log Sheet'!$B:$B,MAXIFS('Log Sheet'!$B:$B,'Log Sheet'!$A:$A,"&lt;="&amp;(TODAY()-WEEKDAY(TODAY(),2))-49))))</f>
        <v/>
      </c>
      <c r="L67" s="83" t="str">
        <f t="shared" si="7"/>
        <v/>
      </c>
      <c r="M67" s="75" t="str">
        <f>IF($A67="","",(MAXIFS('Log Sheet'!$E:$E, 'Log Sheet'!$D:$D,$A67, 'Log Sheet'!$A:$A,$E67, 'Log Sheet'!$B:$B, MAXIFS('Log Sheet'!$B:$B, 'Log Sheet'!$A:$A,$E67)) *$C67 - MAXIFS('Log Sheet'!$E:$E, 'Log Sheet'!$D:$D,$A67, 'Log Sheet'!$A:$A,$F67, 'Log Sheet'!$B:$B, MAXIFS('Log Sheet'!$B:$B, 'Log Sheet'!$A:$A,$F67)) *$C67) / (($E67 -$F67) / 7))</f>
        <v/>
      </c>
    </row>
    <row r="68" ht="15.75" customHeight="1">
      <c r="A68" s="3"/>
      <c r="B68" s="20"/>
      <c r="C68" s="20" t="str">
        <f t="shared" si="3"/>
        <v/>
      </c>
      <c r="D68" s="22" t="str">
        <f t="shared" si="4"/>
        <v/>
      </c>
      <c r="E68" s="22" t="str">
        <f>IF($A68="","",MAXIFS('Log Sheet'!$A$120:$A$10004,'Log Sheet'!$D$120:$D$10004,$A68))</f>
        <v/>
      </c>
      <c r="F68" s="22" t="str">
        <f>IF($A68="","",MAXIFS('Log Sheet'!$A:$A,'Log Sheet'!$D:$D,$A68,'Log Sheet'!$A:$A,"&lt;"&amp;$E68))</f>
        <v/>
      </c>
      <c r="G68" s="20" t="str">
        <f t="shared" si="5"/>
        <v/>
      </c>
      <c r="H68" s="20" t="str">
        <f>IF($A68="","",MAXIFS('Log Sheet'!$G:$G,'Log Sheet'!$D:$D,$A68,'Log Sheet'!$A:$A,$E68,'Log Sheet'!$B:$B,MAXIFS('Log Sheet'!$B:$B,'Log Sheet'!$A:$A,$E68)))</f>
        <v/>
      </c>
      <c r="I68" s="20" t="str">
        <f t="shared" si="6"/>
        <v/>
      </c>
      <c r="J68" s="81" t="str">
        <f>IF($A68="","",MAXIFS('Log Sheet'!$Z:$Z,'Log Sheet'!$D:$D,$A68,'Log Sheet'!$H:$H,"Property",'Log Sheet'!$A:$A,$E68,'Log Sheet'!$B:$B,MAXIFS('Log Sheet'!$B:$B,'Log Sheet'!$A:$A,$E68)))</f>
        <v/>
      </c>
      <c r="K68" s="81" t="str">
        <f>IF($A68="","",IF(MAXIFS('Log Sheet'!$Z:$Z,'Log Sheet'!$D:$D,$A68,'Log Sheet'!$H:$H,"Property",'Log Sheet'!$A:$A,"&lt;="&amp;(TODAY()-WEEKDAY(TODAY(),2))-49,'Log Sheet'!$B:$B,MAXIFS('Log Sheet'!$B:$B,'Log Sheet'!$A:$A,"&lt;="&amp;(TODAY()-WEEKDAY(TODAY(),2))-49))=0,J68,MAXIFS('Log Sheet'!$Z:$Z,'Log Sheet'!$D:$D,$A68,'Log Sheet'!$H:$H,"Property",'Log Sheet'!$A:$A,"&lt;="&amp;(TODAY()-WEEKDAY(TODAY(),2))-49,'Log Sheet'!$B:$B,MAXIFS('Log Sheet'!$B:$B,'Log Sheet'!$A:$A,"&lt;="&amp;(TODAY()-WEEKDAY(TODAY(),2))-49))))</f>
        <v/>
      </c>
      <c r="L68" s="83" t="str">
        <f t="shared" si="7"/>
        <v/>
      </c>
      <c r="M68" s="75" t="str">
        <f>IF($A68="","",(MAXIFS('Log Sheet'!$E:$E, 'Log Sheet'!$D:$D,$A68, 'Log Sheet'!$A:$A,$E68, 'Log Sheet'!$B:$B, MAXIFS('Log Sheet'!$B:$B, 'Log Sheet'!$A:$A,$E68)) *$C68 - MAXIFS('Log Sheet'!$E:$E, 'Log Sheet'!$D:$D,$A68, 'Log Sheet'!$A:$A,$F68, 'Log Sheet'!$B:$B, MAXIFS('Log Sheet'!$B:$B, 'Log Sheet'!$A:$A,$F68)) *$C68) / (($E68 -$F68) / 7))</f>
        <v/>
      </c>
    </row>
    <row r="69" ht="15.75" customHeight="1">
      <c r="A69" s="3"/>
      <c r="B69" s="9"/>
      <c r="C69" s="20" t="str">
        <f t="shared" si="3"/>
        <v/>
      </c>
      <c r="D69" s="22" t="str">
        <f t="shared" si="4"/>
        <v/>
      </c>
      <c r="E69" s="22" t="str">
        <f>IF($A69="","",MAXIFS('Log Sheet'!$A$120:$A$10004,'Log Sheet'!$D$120:$D$10004,$A69))</f>
        <v/>
      </c>
      <c r="F69" s="22" t="str">
        <f>IF($A69="","",MAXIFS('Log Sheet'!$A:$A,'Log Sheet'!$D:$D,$A69,'Log Sheet'!$A:$A,"&lt;"&amp;$E69))</f>
        <v/>
      </c>
      <c r="G69" s="20" t="str">
        <f t="shared" si="5"/>
        <v/>
      </c>
      <c r="H69" s="20" t="str">
        <f>IF($A69="","",MAXIFS('Log Sheet'!$G:$G,'Log Sheet'!$D:$D,$A69,'Log Sheet'!$A:$A,$E69,'Log Sheet'!$B:$B,MAXIFS('Log Sheet'!$B:$B,'Log Sheet'!$A:$A,$E69)))</f>
        <v/>
      </c>
      <c r="I69" s="20" t="str">
        <f t="shared" si="6"/>
        <v/>
      </c>
      <c r="J69" s="81" t="str">
        <f>IF($A69="","",MAXIFS('Log Sheet'!$Z:$Z,'Log Sheet'!$D:$D,$A69,'Log Sheet'!$H:$H,"Property",'Log Sheet'!$A:$A,$E69,'Log Sheet'!$B:$B,MAXIFS('Log Sheet'!$B:$B,'Log Sheet'!$A:$A,$E69)))</f>
        <v/>
      </c>
      <c r="K69" s="81" t="str">
        <f>IF($A69="","",IF(MAXIFS('Log Sheet'!$Z:$Z,'Log Sheet'!$D:$D,$A69,'Log Sheet'!$H:$H,"Property",'Log Sheet'!$A:$A,"&lt;="&amp;(TODAY()-WEEKDAY(TODAY(),2))-49,'Log Sheet'!$B:$B,MAXIFS('Log Sheet'!$B:$B,'Log Sheet'!$A:$A,"&lt;="&amp;(TODAY()-WEEKDAY(TODAY(),2))-49))=0,J69,MAXIFS('Log Sheet'!$Z:$Z,'Log Sheet'!$D:$D,$A69,'Log Sheet'!$H:$H,"Property",'Log Sheet'!$A:$A,"&lt;="&amp;(TODAY()-WEEKDAY(TODAY(),2))-49,'Log Sheet'!$B:$B,MAXIFS('Log Sheet'!$B:$B,'Log Sheet'!$A:$A,"&lt;="&amp;(TODAY()-WEEKDAY(TODAY(),2))-49))))</f>
        <v/>
      </c>
      <c r="L69" s="83" t="str">
        <f t="shared" si="7"/>
        <v/>
      </c>
      <c r="M69" s="75" t="str">
        <f>IF($A69="","",(MAXIFS('Log Sheet'!$E:$E, 'Log Sheet'!$D:$D,$A69, 'Log Sheet'!$A:$A,$E69, 'Log Sheet'!$B:$B, MAXIFS('Log Sheet'!$B:$B, 'Log Sheet'!$A:$A,$E69)) *$C69 - MAXIFS('Log Sheet'!$E:$E, 'Log Sheet'!$D:$D,$A69, 'Log Sheet'!$A:$A,$F69, 'Log Sheet'!$B:$B, MAXIFS('Log Sheet'!$B:$B, 'Log Sheet'!$A:$A,$F69)) *$C69) / (($E69 -$F69) / 7))</f>
        <v/>
      </c>
    </row>
    <row r="70" ht="15.75" customHeight="1">
      <c r="A70" s="3"/>
      <c r="B70" s="20"/>
      <c r="C70" s="20" t="str">
        <f t="shared" si="3"/>
        <v/>
      </c>
      <c r="D70" s="22"/>
      <c r="E70" s="22"/>
      <c r="F70" s="22"/>
      <c r="G70" s="20" t="str">
        <f t="shared" si="5"/>
        <v/>
      </c>
      <c r="H70" s="20"/>
      <c r="I70" s="20"/>
      <c r="J70" s="81"/>
      <c r="K70" s="81"/>
      <c r="L70" s="83"/>
      <c r="M70" s="75" t="str">
        <f>IF($A70="","",(MAXIFS('Log Sheet'!$E:$E, 'Log Sheet'!$D:$D,$A70, 'Log Sheet'!$A:$A,$E70, 'Log Sheet'!$B:$B, MAXIFS('Log Sheet'!$B:$B, 'Log Sheet'!$A:$A,$E70)) *$C70 - MAXIFS('Log Sheet'!$E:$E, 'Log Sheet'!$D:$D,$A70, 'Log Sheet'!$A:$A,$F70, 'Log Sheet'!$B:$B, MAXIFS('Log Sheet'!$B:$B, 'Log Sheet'!$A:$A,$F70)) *$C70) / (($E70 -$F70) / 7))</f>
        <v/>
      </c>
    </row>
    <row r="71" ht="15.75" customHeight="1">
      <c r="A71" s="9"/>
      <c r="B71" s="20"/>
      <c r="C71" s="20" t="str">
        <f t="shared" si="3"/>
        <v/>
      </c>
      <c r="D71" s="22"/>
      <c r="E71" s="22"/>
      <c r="F71" s="22"/>
      <c r="G71" s="20"/>
      <c r="H71" s="20"/>
      <c r="I71" s="20"/>
      <c r="J71" s="81"/>
      <c r="K71" s="81"/>
      <c r="L71" s="83"/>
    </row>
    <row r="72" ht="15.75" customHeight="1">
      <c r="A72" s="9"/>
      <c r="B72" s="20"/>
      <c r="C72" s="20" t="str">
        <f t="shared" si="3"/>
        <v/>
      </c>
      <c r="D72" s="22"/>
      <c r="E72" s="22"/>
      <c r="F72" s="22"/>
      <c r="G72" s="20"/>
      <c r="H72" s="20"/>
      <c r="I72" s="20"/>
      <c r="J72" s="81"/>
      <c r="K72" s="81"/>
      <c r="L72" s="83"/>
    </row>
    <row r="73" ht="15.75" customHeight="1">
      <c r="A73" s="9"/>
      <c r="B73" s="20"/>
      <c r="C73" s="20" t="str">
        <f t="shared" si="3"/>
        <v/>
      </c>
      <c r="D73" s="22"/>
      <c r="E73" s="22"/>
      <c r="F73" s="22"/>
      <c r="G73" s="20"/>
      <c r="H73" s="20"/>
      <c r="I73" s="20"/>
      <c r="J73" s="81"/>
      <c r="K73" s="81"/>
      <c r="L73" s="83"/>
    </row>
    <row r="74" ht="15.75" customHeight="1">
      <c r="A74" s="9"/>
      <c r="B74" s="20"/>
      <c r="C74" s="20" t="str">
        <f t="shared" si="3"/>
        <v/>
      </c>
      <c r="D74" s="22"/>
      <c r="E74" s="22"/>
      <c r="F74" s="22"/>
      <c r="G74" s="20"/>
      <c r="H74" s="20"/>
      <c r="I74" s="20"/>
      <c r="J74" s="81"/>
      <c r="K74" s="81"/>
      <c r="L74" s="83"/>
    </row>
    <row r="75" ht="15.75" customHeight="1">
      <c r="A75" s="9"/>
      <c r="B75" s="20"/>
      <c r="C75" s="20" t="str">
        <f t="shared" si="3"/>
        <v/>
      </c>
      <c r="D75" s="22"/>
      <c r="E75" s="22"/>
      <c r="F75" s="22"/>
      <c r="G75" s="20"/>
      <c r="H75" s="20"/>
      <c r="I75" s="20"/>
      <c r="J75" s="81"/>
      <c r="K75" s="81"/>
      <c r="L75" s="83"/>
    </row>
    <row r="76" ht="15.75" customHeight="1">
      <c r="A76" s="9"/>
      <c r="B76" s="20"/>
      <c r="C76" s="20" t="str">
        <f t="shared" si="3"/>
        <v/>
      </c>
      <c r="D76" s="22"/>
      <c r="E76" s="22"/>
      <c r="F76" s="22"/>
      <c r="G76" s="20"/>
      <c r="H76" s="20"/>
      <c r="I76" s="20"/>
      <c r="J76" s="81"/>
      <c r="K76" s="81"/>
      <c r="L76" s="83"/>
    </row>
    <row r="77" ht="15.75" customHeight="1">
      <c r="A77" s="9"/>
      <c r="B77" s="20"/>
      <c r="C77" s="20" t="str">
        <f t="shared" si="3"/>
        <v/>
      </c>
      <c r="D77" s="20"/>
      <c r="E77" s="20"/>
      <c r="F77" s="20"/>
      <c r="G77" s="20"/>
      <c r="H77" s="20"/>
      <c r="I77" s="9"/>
      <c r="J77" s="9"/>
      <c r="K77" s="9"/>
      <c r="L77" s="9"/>
    </row>
    <row r="78" ht="15.75" customHeight="1">
      <c r="A78" s="9"/>
      <c r="B78" s="20"/>
      <c r="C78" s="20" t="str">
        <f t="shared" si="3"/>
        <v/>
      </c>
      <c r="D78" s="20"/>
      <c r="E78" s="20"/>
      <c r="F78" s="20"/>
      <c r="G78" s="20"/>
      <c r="H78" s="9"/>
      <c r="I78" s="9"/>
      <c r="J78" s="9"/>
      <c r="K78" s="9"/>
      <c r="L78" s="9"/>
    </row>
    <row r="79" ht="15.75" customHeight="1">
      <c r="A79" s="9"/>
      <c r="B79" s="20"/>
      <c r="C79" s="20" t="str">
        <f t="shared" ref="C79:C100" si="8">IF($A79="","",INDIRECT("'"&amp;$A79&amp;"'!$D$82"))</f>
        <v/>
      </c>
      <c r="D79" s="20"/>
      <c r="E79" s="20"/>
      <c r="F79" s="20"/>
      <c r="G79" s="20"/>
      <c r="H79" s="9"/>
      <c r="I79" s="9"/>
      <c r="J79" s="9"/>
      <c r="K79" s="9"/>
      <c r="L79" s="9"/>
    </row>
    <row r="80" ht="15.75" customHeight="1">
      <c r="A80" s="9"/>
      <c r="B80" s="20"/>
      <c r="C80" s="20" t="str">
        <f t="shared" si="8"/>
        <v/>
      </c>
      <c r="D80" s="20"/>
      <c r="E80" s="20"/>
      <c r="F80" s="20"/>
      <c r="G80" s="20"/>
      <c r="H80" s="9"/>
      <c r="I80" s="9"/>
      <c r="J80" s="9"/>
      <c r="K80" s="9"/>
      <c r="L80" s="9"/>
    </row>
    <row r="81" ht="15.75" customHeight="1">
      <c r="A81" s="9"/>
      <c r="B81" s="67"/>
      <c r="C81" s="20" t="str">
        <f t="shared" si="8"/>
        <v/>
      </c>
      <c r="D81" s="67"/>
      <c r="E81" s="20"/>
      <c r="F81" s="20"/>
      <c r="G81" s="67"/>
      <c r="H81" s="9"/>
      <c r="I81" s="9"/>
      <c r="J81" s="9"/>
      <c r="K81" s="9"/>
      <c r="L81" s="9"/>
    </row>
    <row r="82" ht="15.75" customHeight="1">
      <c r="A82" s="9"/>
      <c r="B82" s="67"/>
      <c r="C82" s="20" t="str">
        <f t="shared" si="8"/>
        <v/>
      </c>
      <c r="D82" s="67"/>
      <c r="E82" s="67"/>
      <c r="F82" s="67"/>
      <c r="G82" s="67"/>
      <c r="H82" s="9"/>
      <c r="I82" s="9"/>
      <c r="J82" s="9"/>
      <c r="K82" s="9"/>
      <c r="L82" s="9"/>
    </row>
    <row r="83" ht="15.75" customHeight="1">
      <c r="A83" s="9"/>
      <c r="B83" s="9"/>
      <c r="C83" s="20" t="str">
        <f t="shared" si="8"/>
        <v/>
      </c>
      <c r="D83" s="9"/>
      <c r="E83" s="9"/>
      <c r="F83" s="79"/>
      <c r="G83" s="79"/>
      <c r="H83" s="79"/>
      <c r="I83" s="9"/>
      <c r="J83" s="9"/>
      <c r="K83" s="9"/>
      <c r="L83" s="9"/>
    </row>
    <row r="84" ht="15.75" customHeight="1">
      <c r="A84" s="9"/>
      <c r="B84" s="9"/>
      <c r="C84" s="20" t="str">
        <f t="shared" si="8"/>
        <v/>
      </c>
      <c r="D84" s="9"/>
      <c r="E84" s="9"/>
      <c r="F84" s="9"/>
      <c r="G84" s="9"/>
      <c r="H84" s="9"/>
      <c r="I84" s="9"/>
      <c r="J84" s="9"/>
      <c r="K84" s="9"/>
      <c r="L84" s="9"/>
    </row>
    <row r="85" ht="15.75" customHeight="1">
      <c r="C85" s="20" t="str">
        <f t="shared" si="8"/>
        <v/>
      </c>
      <c r="E85" s="9"/>
      <c r="F85" s="9"/>
      <c r="G85" s="9"/>
      <c r="H85" s="9"/>
      <c r="I85" s="9"/>
      <c r="J85" s="9"/>
      <c r="K85" s="9"/>
      <c r="L85" s="9"/>
    </row>
    <row r="86" ht="15.75" customHeight="1">
      <c r="C86" s="20" t="str">
        <f t="shared" si="8"/>
        <v/>
      </c>
      <c r="E86" s="9"/>
      <c r="F86" s="9"/>
      <c r="G86" s="9"/>
      <c r="H86" s="9"/>
      <c r="I86" s="9"/>
      <c r="J86" s="9"/>
      <c r="K86" s="9"/>
      <c r="L86" s="9"/>
    </row>
    <row r="87" ht="15.75" customHeight="1">
      <c r="C87" s="20" t="str">
        <f t="shared" si="8"/>
        <v/>
      </c>
      <c r="E87" s="9"/>
      <c r="F87" s="9"/>
      <c r="G87" s="9"/>
      <c r="H87" s="9"/>
      <c r="I87" s="9"/>
      <c r="J87" s="9"/>
      <c r="K87" s="9"/>
      <c r="L87" s="9"/>
    </row>
    <row r="88" ht="15.75" customHeight="1">
      <c r="C88" s="20" t="str">
        <f t="shared" si="8"/>
        <v/>
      </c>
      <c r="E88" s="9"/>
      <c r="F88" s="9"/>
      <c r="G88" s="9"/>
      <c r="H88" s="9"/>
      <c r="I88" s="9"/>
      <c r="J88" s="9"/>
      <c r="K88" s="9"/>
      <c r="L88" s="9"/>
    </row>
    <row r="89" ht="15.75" customHeight="1">
      <c r="C89" s="20" t="str">
        <f t="shared" si="8"/>
        <v/>
      </c>
      <c r="E89" s="9"/>
      <c r="F89" s="9"/>
      <c r="G89" s="9"/>
      <c r="H89" s="9"/>
      <c r="I89" s="9"/>
      <c r="J89" s="9"/>
      <c r="K89" s="9"/>
      <c r="L89" s="9"/>
    </row>
    <row r="90" ht="15.75" customHeight="1">
      <c r="C90" s="20" t="str">
        <f t="shared" si="8"/>
        <v/>
      </c>
      <c r="E90" s="9"/>
      <c r="F90" s="9"/>
      <c r="G90" s="9"/>
      <c r="H90" s="9"/>
      <c r="I90" s="9"/>
      <c r="J90" s="9"/>
      <c r="K90" s="9"/>
      <c r="L90" s="9"/>
    </row>
    <row r="91" ht="15.75" customHeight="1">
      <c r="C91" s="20" t="str">
        <f t="shared" si="8"/>
        <v/>
      </c>
      <c r="E91" s="9"/>
      <c r="F91" s="9"/>
      <c r="G91" s="9"/>
      <c r="H91" s="9"/>
      <c r="I91" s="9"/>
      <c r="J91" s="9"/>
      <c r="K91" s="9"/>
      <c r="L91" s="9"/>
    </row>
    <row r="92" ht="15.75" customHeight="1">
      <c r="C92" s="20" t="str">
        <f t="shared" si="8"/>
        <v/>
      </c>
    </row>
    <row r="93" ht="15.75" customHeight="1">
      <c r="C93" s="20" t="str">
        <f t="shared" si="8"/>
        <v/>
      </c>
    </row>
    <row r="94" ht="15.75" customHeight="1">
      <c r="C94" s="20" t="str">
        <f t="shared" si="8"/>
        <v/>
      </c>
    </row>
    <row r="95" ht="15.75" customHeight="1">
      <c r="C95" s="20" t="str">
        <f t="shared" si="8"/>
        <v/>
      </c>
    </row>
    <row r="96" ht="15.75" customHeight="1">
      <c r="C96" s="20" t="str">
        <f t="shared" si="8"/>
        <v/>
      </c>
    </row>
    <row r="97" ht="15.75" customHeight="1">
      <c r="C97" s="20" t="str">
        <f t="shared" si="8"/>
        <v/>
      </c>
    </row>
    <row r="98" ht="15.75" customHeight="1">
      <c r="C98" s="20" t="str">
        <f t="shared" si="8"/>
        <v/>
      </c>
    </row>
    <row r="99" ht="15.75" customHeight="1">
      <c r="C99" s="20" t="str">
        <f t="shared" si="8"/>
        <v/>
      </c>
    </row>
    <row r="100" ht="15.75" customHeight="1">
      <c r="C100" s="20" t="str">
        <f t="shared" si="8"/>
        <v/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>
      <c r="AC106" s="9"/>
      <c r="AD106" s="9"/>
      <c r="AE106" s="9"/>
      <c r="AF106" s="9"/>
      <c r="AG106" s="9"/>
      <c r="AH106" s="9"/>
      <c r="AI106" s="9"/>
      <c r="AJ106" s="9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39:N39"/>
    <mergeCell ref="B52:C52"/>
    <mergeCell ref="E52:F5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3.57"/>
    <col customWidth="1" min="2" max="2" width="9.71"/>
    <col customWidth="1" min="3" max="3" width="11.71"/>
    <col customWidth="1" min="4" max="4" width="25.71"/>
    <col customWidth="1" min="5" max="5" width="9.71"/>
    <col customWidth="1" min="6" max="6" width="12.86"/>
    <col customWidth="1" min="7" max="7" width="9.57"/>
    <col customWidth="1" min="8" max="8" width="12.0"/>
    <col customWidth="1" min="9" max="18" width="9.71"/>
    <col customWidth="1" min="19" max="19" width="11.29"/>
    <col customWidth="1" min="20" max="27" width="9.71"/>
    <col customWidth="1" min="28" max="30" width="9.29"/>
    <col customWidth="1" min="31" max="31" width="11.86"/>
    <col customWidth="1" min="32" max="40" width="9.29"/>
  </cols>
  <sheetData>
    <row r="1" ht="84.75" customHeight="1">
      <c r="A1" s="84" t="str">
        <f>Dashboard!$A$1</f>
        <v>MARKET SURVEY</v>
      </c>
      <c r="B1" s="85"/>
      <c r="C1" s="86"/>
      <c r="D1" s="87"/>
      <c r="E1" s="88"/>
      <c r="F1" s="88"/>
      <c r="G1" s="89"/>
      <c r="H1" s="90"/>
      <c r="I1" s="89"/>
      <c r="J1" s="91"/>
      <c r="K1" s="92"/>
      <c r="L1" s="93"/>
      <c r="M1" s="94"/>
      <c r="N1" s="93"/>
      <c r="O1" s="93"/>
      <c r="P1" s="93"/>
      <c r="Q1" s="93"/>
      <c r="R1" s="94"/>
      <c r="S1" s="95"/>
      <c r="T1" s="95"/>
      <c r="U1" s="95"/>
      <c r="V1" s="95"/>
      <c r="W1" s="96">
        <f>TODAY()-WEEKDAY(TODAY(),2)</f>
        <v>45613</v>
      </c>
      <c r="X1" s="97"/>
      <c r="Y1" s="97"/>
      <c r="Z1" s="97"/>
      <c r="AA1" s="97"/>
      <c r="AB1" s="98"/>
      <c r="AC1" s="99"/>
      <c r="AD1" s="8" t="s">
        <v>53</v>
      </c>
      <c r="AE1" s="100" t="s">
        <v>54</v>
      </c>
      <c r="AF1" s="8"/>
      <c r="AG1" s="8"/>
      <c r="AH1" s="8"/>
      <c r="AI1" s="8"/>
      <c r="AJ1" s="8"/>
      <c r="AK1" s="3"/>
      <c r="AL1" s="3"/>
      <c r="AM1" s="3"/>
      <c r="AN1" s="3"/>
    </row>
    <row r="2" ht="30.0" customHeight="1">
      <c r="A2" s="101"/>
      <c r="B2" s="102"/>
      <c r="C2" s="101"/>
      <c r="D2" s="8"/>
      <c r="E2" s="103"/>
      <c r="F2" s="103"/>
      <c r="G2" s="65"/>
      <c r="H2" s="8" t="s">
        <v>55</v>
      </c>
      <c r="I2" s="104" t="s">
        <v>56</v>
      </c>
      <c r="J2" s="104" t="s">
        <v>57</v>
      </c>
      <c r="K2" s="64" t="s">
        <v>58</v>
      </c>
      <c r="L2" s="105" t="s">
        <v>59</v>
      </c>
      <c r="M2" s="105" t="s">
        <v>60</v>
      </c>
      <c r="N2" s="105" t="s">
        <v>61</v>
      </c>
      <c r="O2" s="105" t="s">
        <v>62</v>
      </c>
      <c r="P2" s="105" t="s">
        <v>63</v>
      </c>
      <c r="Q2" s="105" t="s">
        <v>64</v>
      </c>
      <c r="R2" s="105" t="s">
        <v>65</v>
      </c>
      <c r="S2" s="105" t="s">
        <v>66</v>
      </c>
      <c r="T2" s="105" t="s">
        <v>67</v>
      </c>
      <c r="U2" s="105" t="s">
        <v>68</v>
      </c>
      <c r="V2" s="105" t="s">
        <v>69</v>
      </c>
      <c r="W2" s="105" t="s">
        <v>70</v>
      </c>
      <c r="X2" s="105" t="s">
        <v>71</v>
      </c>
      <c r="Y2" s="105" t="s">
        <v>72</v>
      </c>
      <c r="Z2" s="105" t="s">
        <v>73</v>
      </c>
      <c r="AA2" s="106" t="s">
        <v>74</v>
      </c>
      <c r="AB2" s="98"/>
      <c r="AC2" s="8"/>
      <c r="AD2" s="8" t="s">
        <v>75</v>
      </c>
      <c r="AE2" s="100" t="s">
        <v>76</v>
      </c>
      <c r="AF2" s="107" t="s">
        <v>77</v>
      </c>
      <c r="AK2" s="8"/>
      <c r="AL2" s="8"/>
      <c r="AM2" s="8"/>
      <c r="AN2" s="8"/>
    </row>
    <row r="3" ht="35.25" customHeight="1">
      <c r="A3" s="108" t="s">
        <v>78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10"/>
      <c r="AC3" s="99"/>
      <c r="AD3" s="8" t="s">
        <v>7</v>
      </c>
      <c r="AE3" s="100" t="s">
        <v>79</v>
      </c>
      <c r="AF3" s="100" t="s">
        <v>76</v>
      </c>
      <c r="AG3" s="100" t="s">
        <v>79</v>
      </c>
      <c r="AH3" s="100" t="s">
        <v>80</v>
      </c>
      <c r="AI3" s="100" t="s">
        <v>81</v>
      </c>
      <c r="AJ3" s="100" t="s">
        <v>82</v>
      </c>
      <c r="AK3" s="3"/>
      <c r="AL3" s="3"/>
      <c r="AM3" s="3"/>
      <c r="AN3" s="3"/>
    </row>
    <row r="4" ht="22.5" customHeight="1">
      <c r="A4" s="111" t="s">
        <v>83</v>
      </c>
      <c r="B4" s="112"/>
      <c r="C4" s="111" t="s">
        <v>1</v>
      </c>
      <c r="D4" s="113"/>
      <c r="E4" s="113"/>
      <c r="F4" s="113"/>
      <c r="G4" s="113"/>
      <c r="H4" s="113"/>
      <c r="I4" s="113"/>
      <c r="J4" s="113"/>
      <c r="K4" s="112"/>
      <c r="L4" s="114" t="s">
        <v>84</v>
      </c>
      <c r="M4" s="112"/>
      <c r="N4" s="111" t="s">
        <v>85</v>
      </c>
      <c r="O4" s="113"/>
      <c r="P4" s="112"/>
      <c r="Q4" s="111" t="s">
        <v>86</v>
      </c>
      <c r="R4" s="112"/>
      <c r="S4" s="111" t="s">
        <v>87</v>
      </c>
      <c r="T4" s="113"/>
      <c r="U4" s="113"/>
      <c r="V4" s="113"/>
      <c r="W4" s="113"/>
      <c r="X4" s="113"/>
      <c r="Y4" s="112"/>
      <c r="Z4" s="111" t="s">
        <v>88</v>
      </c>
      <c r="AA4" s="112"/>
      <c r="AB4" s="115"/>
      <c r="AC4" s="99"/>
      <c r="AD4" s="8" t="s">
        <v>48</v>
      </c>
      <c r="AE4" s="100" t="s">
        <v>89</v>
      </c>
      <c r="AF4" s="8"/>
      <c r="AG4" s="8"/>
      <c r="AH4" s="8"/>
      <c r="AI4" s="8"/>
      <c r="AJ4" s="8"/>
      <c r="AK4" s="3"/>
      <c r="AL4" s="3"/>
      <c r="AM4" s="3"/>
      <c r="AN4" s="3"/>
    </row>
    <row r="5" ht="12.75" customHeight="1">
      <c r="A5" s="116" t="s">
        <v>90</v>
      </c>
      <c r="B5" s="117" t="s">
        <v>91</v>
      </c>
      <c r="C5" s="116" t="s">
        <v>92</v>
      </c>
      <c r="D5" s="118" t="s">
        <v>93</v>
      </c>
      <c r="E5" s="116" t="s">
        <v>94</v>
      </c>
      <c r="F5" s="116" t="s">
        <v>95</v>
      </c>
      <c r="G5" s="116" t="s">
        <v>96</v>
      </c>
      <c r="H5" s="116" t="s">
        <v>97</v>
      </c>
      <c r="I5" s="116" t="s">
        <v>98</v>
      </c>
      <c r="J5" s="116" t="s">
        <v>99</v>
      </c>
      <c r="K5" s="117" t="s">
        <v>100</v>
      </c>
      <c r="L5" s="116" t="s">
        <v>101</v>
      </c>
      <c r="M5" s="117" t="s">
        <v>102</v>
      </c>
      <c r="N5" s="116" t="s">
        <v>103</v>
      </c>
      <c r="O5" s="116" t="s">
        <v>104</v>
      </c>
      <c r="P5" s="117" t="s">
        <v>105</v>
      </c>
      <c r="Q5" s="116" t="s">
        <v>101</v>
      </c>
      <c r="R5" s="117" t="s">
        <v>102</v>
      </c>
      <c r="S5" s="116" t="s">
        <v>106</v>
      </c>
      <c r="T5" s="116" t="s">
        <v>107</v>
      </c>
      <c r="U5" s="116" t="s">
        <v>108</v>
      </c>
      <c r="V5" s="116" t="s">
        <v>109</v>
      </c>
      <c r="W5" s="116" t="s">
        <v>110</v>
      </c>
      <c r="X5" s="116" t="s">
        <v>111</v>
      </c>
      <c r="Y5" s="117" t="s">
        <v>112</v>
      </c>
      <c r="Z5" s="116" t="s">
        <v>101</v>
      </c>
      <c r="AA5" s="116" t="s">
        <v>102</v>
      </c>
      <c r="AB5" s="119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ht="12.75" customHeight="1">
      <c r="A6" s="69">
        <f t="shared" ref="A6:A21" si="1">$W$1</f>
        <v>45613</v>
      </c>
      <c r="B6" s="120">
        <f>MAXIFS(B122:B50005,A122:A50005,A6,C122:C50005,C6)+1</f>
        <v>1</v>
      </c>
      <c r="C6" s="69" t="str">
        <f>MAX(C$14:C$134)</f>
        <v>#NAME?</v>
      </c>
      <c r="D6" s="9" t="s">
        <v>113</v>
      </c>
      <c r="E6" s="121"/>
      <c r="F6" s="121"/>
      <c r="G6" s="20"/>
      <c r="H6" s="9" t="s">
        <v>114</v>
      </c>
      <c r="I6" s="20">
        <f t="shared" ref="I6:I13" si="3">SUMIFS(I$14:I$120,H$14:H$120,$H6)</f>
        <v>0</v>
      </c>
      <c r="J6" s="20">
        <f t="array" ref="J6">IFERROR(SUMPRODUCT(IFERROR(($H$14:$H$120=$H6)*(J$14:J$120)*($I$14:$I$120),0))/SUMIF($H$14:$H$120,$H6,$I$14:$I$120),0)</f>
        <v>0</v>
      </c>
      <c r="K6" s="122" t="s">
        <v>115</v>
      </c>
      <c r="L6" s="24">
        <f t="array" ref="L6">IFERROR(SUMPRODUCT(IFERROR(($H$14:$H$120=$H6)*(L$14:L$120)*($I$14:$I$120),0))/SUMIF($H$14:$H$120,$H6,$I$14:$I$120),0)</f>
        <v>0</v>
      </c>
      <c r="M6" s="123">
        <f t="shared" ref="M6:M13" si="4">IFERROR(L6/J6,0)</f>
        <v>0</v>
      </c>
      <c r="N6" s="24">
        <f t="array" ref="N6">IFERROR(SUMPRODUCT(IFERROR(($H$14:$H$120=$H6)*(N$14:N$120)*($I$14:$I$120),0))/SUMIF($H$14:$H$120,$H6,$I$14:$I$120),0)</f>
        <v>0</v>
      </c>
      <c r="O6" s="24">
        <f t="array" ref="O6">IFERROR(SUMPRODUCT(IFERROR(($H$14:$H$120=$H6)*(O$14:O$120)*($I$14:$I$120),0))/SUMIF($H$14:$H$120,$H6,$I$14:$I$120),0)</f>
        <v>0</v>
      </c>
      <c r="P6" s="124">
        <f t="array" ref="P6">IFERROR(SUMPRODUCT(IFERROR(($H$14:$H$120=$H6)*(P$14:P$120)*($I$14:$I$120),0))/SUMIF($H$14:$H$120,$H6,$I$14:$I$120),0)</f>
        <v>0</v>
      </c>
      <c r="Q6" s="24">
        <f t="array" ref="Q6">IFERROR(SUMPRODUCT(IFERROR(($H$14:$H$120=$H6)*(Q$14:Q$120)*($I$14:$I$120),0))/SUMIF($H$14:$H$120,$H6,$I$14:$I$120),0)</f>
        <v>0</v>
      </c>
      <c r="R6" s="123">
        <f t="array" ref="R6">IFERROR(SUMPRODUCT(IFERROR(($H$14:$H$120=$H6)*(R$14:R$120)*($I$14:$I$120),0))/SUMIF($H$14:$H$120,$H6,$I$14:$I$120),0)</f>
        <v>0</v>
      </c>
      <c r="S6" s="24">
        <f t="array" ref="S6">IFERROR(SUMPRODUCT(IFERROR(($H$14:$H$120=$H6)*(S$14:S$120)*($I$14:$I$120),0))/SUMIF($H$14:$H$120,$H6,$I$14:$I$120),0)</f>
        <v>0</v>
      </c>
      <c r="T6" s="24">
        <f t="array" ref="T6">IFERROR(SUMPRODUCT(IFERROR(($H$14:$H$120=$H6)*(T$14:T$120)*($I$14:$I$120),0))/SUMIF($H$14:$H$120,$H6,$I$14:$I$120),0)</f>
        <v>0</v>
      </c>
      <c r="U6" s="24">
        <f t="array" ref="U6">IFERROR(SUMPRODUCT(IFERROR(($H$14:$H$120=$H6)*(U$14:U$120)*($I$14:$I$120),0))/SUMIF($H$14:$H$120,$H6,$I$14:$I$120),0)</f>
        <v>0</v>
      </c>
      <c r="V6" s="24">
        <f t="array" ref="V6">IFERROR(SUMPRODUCT(IFERROR(($H$14:$H$120=$H6)*(V$14:V$120)*($I$14:$I$120),0))/SUMIF($H$14:$H$120,$H6,$I$14:$I$120),0)</f>
        <v>0</v>
      </c>
      <c r="W6" s="24">
        <f t="array" ref="W6">IFERROR(SUMPRODUCT(IFERROR(($H$14:$H$120=$H6)*(W$14:W$120)*($I$14:$I$120),0))/SUMIF($H$14:$H$120,$H6,$I$14:$I$120),0)</f>
        <v>0</v>
      </c>
      <c r="X6" s="24">
        <f t="array" ref="X6">IFERROR(SUMPRODUCT(IFERROR(($H$14:$H$120=$H6)*(X$14:X$120)*($I$14:$I$120),0))/SUMIF($H$14:$H$120,$H6,$I$14:$I$120),0)</f>
        <v>0</v>
      </c>
      <c r="Y6" s="124">
        <f t="array" ref="Y6">IFERROR(SUMPRODUCT(IFERROR(($H$14:$H$120=$H6)*(Y$14:Y$120)*($I$14:$I$120),0))/SUMIF($H$14:$H$120,$H6,$I$14:$I$120),0)</f>
        <v>0</v>
      </c>
      <c r="Z6" s="24">
        <f t="array" ref="Z6">IFERROR(SUMPRODUCT(IFERROR(($H$14:$H$120=$H6)*(Z$14:Z$120)*($I$14:$I$120),0))/SUMIF($H$14:$H$120,$H6,$I$14:$I$120),0)</f>
        <v>0</v>
      </c>
      <c r="AA6" s="123">
        <f t="shared" ref="AA6:AA13" si="5">IFERROR(Z6/J6,0)</f>
        <v>0</v>
      </c>
      <c r="AB6" s="98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ht="12.75" customHeight="1">
      <c r="A7" s="69">
        <f t="shared" si="1"/>
        <v>45613</v>
      </c>
      <c r="B7" s="120">
        <f t="shared" ref="B7:C7" si="2">B6</f>
        <v>1</v>
      </c>
      <c r="C7" s="69" t="str">
        <f t="shared" si="2"/>
        <v>#NAME?</v>
      </c>
      <c r="D7" s="9" t="s">
        <v>113</v>
      </c>
      <c r="E7" s="121"/>
      <c r="F7" s="121"/>
      <c r="G7" s="20"/>
      <c r="H7" s="9" t="s">
        <v>116</v>
      </c>
      <c r="I7" s="20">
        <f t="shared" si="3"/>
        <v>0</v>
      </c>
      <c r="J7" s="20">
        <f t="array" ref="J7">IFERROR(SUMPRODUCT(IFERROR(($H$14:$H$120=$H7)*(J$14:J$120)*($I$14:$I$120),0))/SUMIF($H$14:$H$120,$H7,$I$14:$I$120),0)</f>
        <v>0</v>
      </c>
      <c r="K7" s="122" t="s">
        <v>115</v>
      </c>
      <c r="L7" s="24">
        <f t="array" ref="L7">IFERROR(SUMPRODUCT(IFERROR(($H$14:$H$120=$H7)*(L$14:L$120)*($I$14:$I$120),0))/SUMIF($H$14:$H$120,$H7,$I$14:$I$120),0)</f>
        <v>0</v>
      </c>
      <c r="M7" s="123">
        <f t="shared" si="4"/>
        <v>0</v>
      </c>
      <c r="N7" s="24">
        <f t="array" ref="N7">IFERROR(SUMPRODUCT(IFERROR(($H$14:$H$120=$H7)*(N$14:N$120)*($I$14:$I$120),0))/SUMIF($H$14:$H$120,$H7,$I$14:$I$120),0)</f>
        <v>0</v>
      </c>
      <c r="O7" s="24">
        <f t="array" ref="O7">IFERROR(SUMPRODUCT(IFERROR(($H$14:$H$120=$H7)*(O$14:O$120)*($I$14:$I$120),0))/SUMIF($H$14:$H$120,$H7,$I$14:$I$120),0)</f>
        <v>0</v>
      </c>
      <c r="P7" s="124">
        <f t="array" ref="P7">IFERROR(SUMPRODUCT(IFERROR(($H$14:$H$120=$H7)*(P$14:P$120)*($I$14:$I$120),0))/SUMIF($H$14:$H$120,$H7,$I$14:$I$120),0)</f>
        <v>0</v>
      </c>
      <c r="Q7" s="24">
        <f t="array" ref="Q7">IFERROR(SUMPRODUCT(IFERROR(($H$14:$H$120=$H7)*(Q$14:Q$120)*($I$14:$I$120),0))/SUMIF($H$14:$H$120,$H7,$I$14:$I$120),0)</f>
        <v>0</v>
      </c>
      <c r="R7" s="123">
        <f t="array" ref="R7">IFERROR(SUMPRODUCT(IFERROR(($H$14:$H$120=$H7)*(R$14:R$120)*($I$14:$I$120),0))/SUMIF($H$14:$H$120,$H7,$I$14:$I$120),0)</f>
        <v>0</v>
      </c>
      <c r="S7" s="24">
        <f t="array" ref="S7">IFERROR(SUMPRODUCT(IFERROR(($H$14:$H$120=$H7)*(S$14:S$120)*($I$14:$I$120),0))/SUMIF($H$14:$H$120,$H7,$I$14:$I$120),0)</f>
        <v>0</v>
      </c>
      <c r="T7" s="24">
        <f t="array" ref="T7">IFERROR(SUMPRODUCT(IFERROR(($H$14:$H$120=$H7)*(T$14:T$120)*($I$14:$I$120),0))/SUMIF($H$14:$H$120,$H7,$I$14:$I$120),0)</f>
        <v>0</v>
      </c>
      <c r="U7" s="24">
        <f t="array" ref="U7">IFERROR(SUMPRODUCT(IFERROR(($H$14:$H$120=$H7)*(U$14:U$120)*($I$14:$I$120),0))/SUMIF($H$14:$H$120,$H7,$I$14:$I$120),0)</f>
        <v>0</v>
      </c>
      <c r="V7" s="24">
        <f t="array" ref="V7">IFERROR(SUMPRODUCT(IFERROR(($H$14:$H$120=$H7)*(V$14:V$120)*($I$14:$I$120),0))/SUMIF($H$14:$H$120,$H7,$I$14:$I$120),0)</f>
        <v>0</v>
      </c>
      <c r="W7" s="24">
        <f t="array" ref="W7">IFERROR(SUMPRODUCT(IFERROR(($H$14:$H$120=$H7)*(W$14:W$120)*($I$14:$I$120),0))/SUMIF($H$14:$H$120,$H7,$I$14:$I$120),0)</f>
        <v>0</v>
      </c>
      <c r="X7" s="24">
        <f t="array" ref="X7">IFERROR(SUMPRODUCT(IFERROR(($H$14:$H$120=$H7)*(X$14:X$120)*($I$14:$I$120),0))/SUMIF($H$14:$H$120,$H7,$I$14:$I$120),0)</f>
        <v>0</v>
      </c>
      <c r="Y7" s="124">
        <f t="array" ref="Y7">IFERROR(SUMPRODUCT(IFERROR(($H$14:$H$120=$H7)*(Y$14:Y$120)*($I$14:$I$120),0))/SUMIF($H$14:$H$120,$H7,$I$14:$I$120),0)</f>
        <v>0</v>
      </c>
      <c r="Z7" s="24">
        <f t="array" ref="Z7">IFERROR(SUMPRODUCT(IFERROR(($H$14:$H$120=$H7)*(Z$14:Z$120)*($I$14:$I$120),0))/SUMIF($H$14:$H$120,$H7,$I$14:$I$120),0)</f>
        <v>0</v>
      </c>
      <c r="AA7" s="123">
        <f t="shared" si="5"/>
        <v>0</v>
      </c>
      <c r="AB7" s="9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ht="12.75" customHeight="1">
      <c r="A8" s="69">
        <f t="shared" si="1"/>
        <v>45613</v>
      </c>
      <c r="B8" s="120">
        <f t="shared" ref="B8:C8" si="6">B7</f>
        <v>1</v>
      </c>
      <c r="C8" s="69" t="str">
        <f t="shared" si="6"/>
        <v>#NAME?</v>
      </c>
      <c r="D8" s="9" t="s">
        <v>113</v>
      </c>
      <c r="E8" s="121"/>
      <c r="F8" s="121"/>
      <c r="G8" s="20"/>
      <c r="H8" s="9" t="s">
        <v>117</v>
      </c>
      <c r="I8" s="20">
        <f t="shared" si="3"/>
        <v>0</v>
      </c>
      <c r="J8" s="20">
        <f t="array" ref="J8">IFERROR(SUMPRODUCT(IFERROR(($H$14:$H$120=$H8)*(J$14:J$120)*($I$14:$I$120),0))/SUMIF($H$14:$H$120,$H8,$I$14:$I$120),0)</f>
        <v>0</v>
      </c>
      <c r="K8" s="122" t="s">
        <v>115</v>
      </c>
      <c r="L8" s="24">
        <f t="array" ref="L8">IFERROR(SUMPRODUCT(IFERROR(($H$14:$H$120=$H8)*(L$14:L$120)*($I$14:$I$120),0))/SUMIF($H$14:$H$120,$H8,$I$14:$I$120),0)</f>
        <v>0</v>
      </c>
      <c r="M8" s="123">
        <f t="shared" si="4"/>
        <v>0</v>
      </c>
      <c r="N8" s="24">
        <f t="array" ref="N8">IFERROR(SUMPRODUCT(IFERROR(($H$14:$H$120=$H8)*(N$14:N$120)*($I$14:$I$120),0))/SUMIF($H$14:$H$120,$H8,$I$14:$I$120),0)</f>
        <v>0</v>
      </c>
      <c r="O8" s="24">
        <f t="array" ref="O8">IFERROR(SUMPRODUCT(IFERROR(($H$14:$H$120=$H8)*(O$14:O$120)*($I$14:$I$120),0))/SUMIF($H$14:$H$120,$H8,$I$14:$I$120),0)</f>
        <v>0</v>
      </c>
      <c r="P8" s="124">
        <f t="array" ref="P8">IFERROR(SUMPRODUCT(IFERROR(($H$14:$H$120=$H8)*(P$14:P$120)*($I$14:$I$120),0))/SUMIF($H$14:$H$120,$H8,$I$14:$I$120),0)</f>
        <v>0</v>
      </c>
      <c r="Q8" s="24">
        <f t="array" ref="Q8">IFERROR(SUMPRODUCT(IFERROR(($H$14:$H$120=$H8)*(Q$14:Q$120)*($I$14:$I$120),0))/SUMIF($H$14:$H$120,$H8,$I$14:$I$120),0)</f>
        <v>0</v>
      </c>
      <c r="R8" s="123">
        <f t="array" ref="R8">IFERROR(SUMPRODUCT(IFERROR(($H$14:$H$120=$H8)*(R$14:R$120)*($I$14:$I$120),0))/SUMIF($H$14:$H$120,$H8,$I$14:$I$120),0)</f>
        <v>0</v>
      </c>
      <c r="S8" s="24">
        <f t="array" ref="S8">IFERROR(SUMPRODUCT(IFERROR(($H$14:$H$120=$H8)*(S$14:S$120)*($I$14:$I$120),0))/SUMIF($H$14:$H$120,$H8,$I$14:$I$120),0)</f>
        <v>0</v>
      </c>
      <c r="T8" s="24">
        <f t="array" ref="T8">IFERROR(SUMPRODUCT(IFERROR(($H$14:$H$120=$H8)*(T$14:T$120)*($I$14:$I$120),0))/SUMIF($H$14:$H$120,$H8,$I$14:$I$120),0)</f>
        <v>0</v>
      </c>
      <c r="U8" s="24">
        <f t="array" ref="U8">IFERROR(SUMPRODUCT(IFERROR(($H$14:$H$120=$H8)*(U$14:U$120)*($I$14:$I$120),0))/SUMIF($H$14:$H$120,$H8,$I$14:$I$120),0)</f>
        <v>0</v>
      </c>
      <c r="V8" s="24">
        <f t="array" ref="V8">IFERROR(SUMPRODUCT(IFERROR(($H$14:$H$120=$H8)*(V$14:V$120)*($I$14:$I$120),0))/SUMIF($H$14:$H$120,$H8,$I$14:$I$120),0)</f>
        <v>0</v>
      </c>
      <c r="W8" s="24">
        <f t="array" ref="W8">IFERROR(SUMPRODUCT(IFERROR(($H$14:$H$120=$H8)*(W$14:W$120)*($I$14:$I$120),0))/SUMIF($H$14:$H$120,$H8,$I$14:$I$120),0)</f>
        <v>0</v>
      </c>
      <c r="X8" s="24">
        <f t="array" ref="X8">IFERROR(SUMPRODUCT(IFERROR(($H$14:$H$120=$H8)*(X$14:X$120)*($I$14:$I$120),0))/SUMIF($H$14:$H$120,$H8,$I$14:$I$120),0)</f>
        <v>0</v>
      </c>
      <c r="Y8" s="124">
        <f t="array" ref="Y8">IFERROR(SUMPRODUCT(IFERROR(($H$14:$H$120=$H8)*(Y$14:Y$120)*($I$14:$I$120),0))/SUMIF($H$14:$H$120,$H8,$I$14:$I$120),0)</f>
        <v>0</v>
      </c>
      <c r="Z8" s="24">
        <f t="array" ref="Z8">IFERROR(SUMPRODUCT(IFERROR(($H$14:$H$120=$H8)*(Z$14:Z$120)*($I$14:$I$120),0))/SUMIF($H$14:$H$120,$H8,$I$14:$I$120),0)</f>
        <v>0</v>
      </c>
      <c r="AA8" s="123">
        <f t="shared" si="5"/>
        <v>0</v>
      </c>
      <c r="AB8" s="9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ht="12.75" customHeight="1">
      <c r="A9" s="69">
        <f t="shared" si="1"/>
        <v>45613</v>
      </c>
      <c r="B9" s="120">
        <f t="shared" ref="B9:C9" si="7">B8</f>
        <v>1</v>
      </c>
      <c r="C9" s="69" t="str">
        <f t="shared" si="7"/>
        <v>#NAME?</v>
      </c>
      <c r="D9" s="9" t="s">
        <v>113</v>
      </c>
      <c r="E9" s="121"/>
      <c r="F9" s="121"/>
      <c r="G9" s="20"/>
      <c r="H9" s="9" t="s">
        <v>118</v>
      </c>
      <c r="I9" s="20">
        <f t="shared" si="3"/>
        <v>0</v>
      </c>
      <c r="J9" s="20">
        <f t="array" ref="J9">IFERROR(SUMPRODUCT(IFERROR(($H$14:$H$120=$H9)*(J$14:J$120)*($I$14:$I$120),0))/SUMIF($H$14:$H$120,$H9,$I$14:$I$120),0)</f>
        <v>0</v>
      </c>
      <c r="K9" s="122" t="s">
        <v>115</v>
      </c>
      <c r="L9" s="24">
        <f t="array" ref="L9">IFERROR(SUMPRODUCT(IFERROR(($H$14:$H$120=$H9)*(L$14:L$120)*($I$14:$I$120),0))/SUMIF($H$14:$H$120,$H9,$I$14:$I$120),0)</f>
        <v>0</v>
      </c>
      <c r="M9" s="123">
        <f t="shared" si="4"/>
        <v>0</v>
      </c>
      <c r="N9" s="24">
        <f t="array" ref="N9">IFERROR(SUMPRODUCT(IFERROR(($H$14:$H$120=$H9)*(N$14:N$120)*($I$14:$I$120),0))/SUMIF($H$14:$H$120,$H9,$I$14:$I$120),0)</f>
        <v>0</v>
      </c>
      <c r="O9" s="24">
        <f t="array" ref="O9">IFERROR(SUMPRODUCT(IFERROR(($H$14:$H$120=$H9)*(O$14:O$120)*($I$14:$I$120),0))/SUMIF($H$14:$H$120,$H9,$I$14:$I$120),0)</f>
        <v>0</v>
      </c>
      <c r="P9" s="124">
        <f t="array" ref="P9">IFERROR(SUMPRODUCT(IFERROR(($H$14:$H$120=$H9)*(P$14:P$120)*($I$14:$I$120),0))/SUMIF($H$14:$H$120,$H9,$I$14:$I$120),0)</f>
        <v>0</v>
      </c>
      <c r="Q9" s="24">
        <f t="array" ref="Q9">IFERROR(SUMPRODUCT(IFERROR(($H$14:$H$120=$H9)*(Q$14:Q$120)*($I$14:$I$120),0))/SUMIF($H$14:$H$120,$H9,$I$14:$I$120),0)</f>
        <v>0</v>
      </c>
      <c r="R9" s="123">
        <f t="array" ref="R9">IFERROR(SUMPRODUCT(IFERROR(($H$14:$H$120=$H9)*(R$14:R$120)*($I$14:$I$120),0))/SUMIF($H$14:$H$120,$H9,$I$14:$I$120),0)</f>
        <v>0</v>
      </c>
      <c r="S9" s="24">
        <f t="array" ref="S9">IFERROR(SUMPRODUCT(IFERROR(($H$14:$H$120=$H9)*(S$14:S$120)*($I$14:$I$120),0))/SUMIF($H$14:$H$120,$H9,$I$14:$I$120),0)</f>
        <v>0</v>
      </c>
      <c r="T9" s="24">
        <f t="array" ref="T9">IFERROR(SUMPRODUCT(IFERROR(($H$14:$H$120=$H9)*(T$14:T$120)*($I$14:$I$120),0))/SUMIF($H$14:$H$120,$H9,$I$14:$I$120),0)</f>
        <v>0</v>
      </c>
      <c r="U9" s="24">
        <f t="array" ref="U9">IFERROR(SUMPRODUCT(IFERROR(($H$14:$H$120=$H9)*(U$14:U$120)*($I$14:$I$120),0))/SUMIF($H$14:$H$120,$H9,$I$14:$I$120),0)</f>
        <v>0</v>
      </c>
      <c r="V9" s="24">
        <f t="array" ref="V9">IFERROR(SUMPRODUCT(IFERROR(($H$14:$H$120=$H9)*(V$14:V$120)*($I$14:$I$120),0))/SUMIF($H$14:$H$120,$H9,$I$14:$I$120),0)</f>
        <v>0</v>
      </c>
      <c r="W9" s="24">
        <f t="array" ref="W9">IFERROR(SUMPRODUCT(IFERROR(($H$14:$H$120=$H9)*(W$14:W$120)*($I$14:$I$120),0))/SUMIF($H$14:$H$120,$H9,$I$14:$I$120),0)</f>
        <v>0</v>
      </c>
      <c r="X9" s="24">
        <f t="array" ref="X9">IFERROR(SUMPRODUCT(IFERROR(($H$14:$H$120=$H9)*(X$14:X$120)*($I$14:$I$120),0))/SUMIF($H$14:$H$120,$H9,$I$14:$I$120),0)</f>
        <v>0</v>
      </c>
      <c r="Y9" s="124">
        <f t="array" ref="Y9">IFERROR(SUMPRODUCT(IFERROR(($H$14:$H$120=$H9)*(Y$14:Y$120)*($I$14:$I$120),0))/SUMIF($H$14:$H$120,$H9,$I$14:$I$120),0)</f>
        <v>0</v>
      </c>
      <c r="Z9" s="24">
        <f t="array" ref="Z9">IFERROR(SUMPRODUCT(IFERROR(($H$14:$H$120=$H9)*(Z$14:Z$120)*($I$14:$I$120),0))/SUMIF($H$14:$H$120,$H9,$I$14:$I$120),0)</f>
        <v>0</v>
      </c>
      <c r="AA9" s="123">
        <f t="shared" si="5"/>
        <v>0</v>
      </c>
      <c r="AB9" s="98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ht="12.75" customHeight="1">
      <c r="A10" s="69">
        <f t="shared" si="1"/>
        <v>45613</v>
      </c>
      <c r="B10" s="120">
        <f t="shared" ref="B10:C10" si="8">B9</f>
        <v>1</v>
      </c>
      <c r="C10" s="69" t="str">
        <f t="shared" si="8"/>
        <v>#NAME?</v>
      </c>
      <c r="D10" s="9" t="s">
        <v>113</v>
      </c>
      <c r="E10" s="121"/>
      <c r="F10" s="121"/>
      <c r="G10" s="20"/>
      <c r="H10" s="9" t="s">
        <v>119</v>
      </c>
      <c r="I10" s="20">
        <f t="shared" si="3"/>
        <v>0</v>
      </c>
      <c r="J10" s="20">
        <f t="array" ref="J10">IFERROR(SUMPRODUCT(IFERROR(($H$14:$H$120=$H10)*(J$14:J$120)*($I$14:$I$120),0))/SUMIF($H$14:$H$120,$H10,$I$14:$I$120),0)</f>
        <v>0</v>
      </c>
      <c r="K10" s="122" t="s">
        <v>115</v>
      </c>
      <c r="L10" s="24">
        <f t="array" ref="L10">IFERROR(SUMPRODUCT(IFERROR(($H$14:$H$120=$H10)*(L$14:L$120)*($I$14:$I$120),0))/SUMIF($H$14:$H$120,$H10,$I$14:$I$120),0)</f>
        <v>0</v>
      </c>
      <c r="M10" s="123">
        <f t="shared" si="4"/>
        <v>0</v>
      </c>
      <c r="N10" s="24">
        <f t="array" ref="N10">IFERROR(SUMPRODUCT(IFERROR(($H$14:$H$120=$H10)*(N$14:N$120)*($I$14:$I$120),0))/SUMIF($H$14:$H$120,$H10,$I$14:$I$120),0)</f>
        <v>0</v>
      </c>
      <c r="O10" s="24">
        <f t="array" ref="O10">IFERROR(SUMPRODUCT(IFERROR(($H$14:$H$120=$H10)*(O$14:O$120)*($I$14:$I$120),0))/SUMIF($H$14:$H$120,$H10,$I$14:$I$120),0)</f>
        <v>0</v>
      </c>
      <c r="P10" s="124">
        <f t="array" ref="P10">IFERROR(SUMPRODUCT(IFERROR(($H$14:$H$120=$H10)*(P$14:P$120)*($I$14:$I$120),0))/SUMIF($H$14:$H$120,$H10,$I$14:$I$120),0)</f>
        <v>0</v>
      </c>
      <c r="Q10" s="24">
        <f t="array" ref="Q10">IFERROR(SUMPRODUCT(IFERROR(($H$14:$H$120=$H10)*(Q$14:Q$120)*($I$14:$I$120),0))/SUMIF($H$14:$H$120,$H10,$I$14:$I$120),0)</f>
        <v>0</v>
      </c>
      <c r="R10" s="123">
        <f t="array" ref="R10">IFERROR(SUMPRODUCT(IFERROR(($H$14:$H$120=$H10)*(R$14:R$120)*($I$14:$I$120),0))/SUMIF($H$14:$H$120,$H10,$I$14:$I$120),0)</f>
        <v>0</v>
      </c>
      <c r="S10" s="24">
        <f t="array" ref="S10">IFERROR(SUMPRODUCT(IFERROR(($H$14:$H$120=$H10)*(S$14:S$120)*($I$14:$I$120),0))/SUMIF($H$14:$H$120,$H10,$I$14:$I$120),0)</f>
        <v>0</v>
      </c>
      <c r="T10" s="24">
        <f t="array" ref="T10">IFERROR(SUMPRODUCT(IFERROR(($H$14:$H$120=$H10)*(T$14:T$120)*($I$14:$I$120),0))/SUMIF($H$14:$H$120,$H10,$I$14:$I$120),0)</f>
        <v>0</v>
      </c>
      <c r="U10" s="24">
        <f t="array" ref="U10">IFERROR(SUMPRODUCT(IFERROR(($H$14:$H$120=$H10)*(U$14:U$120)*($I$14:$I$120),0))/SUMIF($H$14:$H$120,$H10,$I$14:$I$120),0)</f>
        <v>0</v>
      </c>
      <c r="V10" s="24">
        <f t="array" ref="V10">IFERROR(SUMPRODUCT(IFERROR(($H$14:$H$120=$H10)*(V$14:V$120)*($I$14:$I$120),0))/SUMIF($H$14:$H$120,$H10,$I$14:$I$120),0)</f>
        <v>0</v>
      </c>
      <c r="W10" s="24">
        <f t="array" ref="W10">IFERROR(SUMPRODUCT(IFERROR(($H$14:$H$120=$H10)*(W$14:W$120)*($I$14:$I$120),0))/SUMIF($H$14:$H$120,$H10,$I$14:$I$120),0)</f>
        <v>0</v>
      </c>
      <c r="X10" s="24">
        <f t="array" ref="X10">IFERROR(SUMPRODUCT(IFERROR(($H$14:$H$120=$H10)*(X$14:X$120)*($I$14:$I$120),0))/SUMIF($H$14:$H$120,$H10,$I$14:$I$120),0)</f>
        <v>0</v>
      </c>
      <c r="Y10" s="124">
        <f t="array" ref="Y10">IFERROR(SUMPRODUCT(IFERROR(($H$14:$H$120=$H10)*(Y$14:Y$120)*($I$14:$I$120),0))/SUMIF($H$14:$H$120,$H10,$I$14:$I$120),0)</f>
        <v>0</v>
      </c>
      <c r="Z10" s="24">
        <f t="array" ref="Z10">IFERROR(SUMPRODUCT(IFERROR(($H$14:$H$120=$H10)*(Z$14:Z$120)*($I$14:$I$120),0))/SUMIF($H$14:$H$120,$H10,$I$14:$I$120),0)</f>
        <v>0</v>
      </c>
      <c r="AA10" s="123">
        <f t="shared" si="5"/>
        <v>0</v>
      </c>
      <c r="AB10" s="98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ht="12.75" customHeight="1">
      <c r="A11" s="69">
        <f t="shared" si="1"/>
        <v>45613</v>
      </c>
      <c r="B11" s="120">
        <f t="shared" ref="B11:C11" si="9">B10</f>
        <v>1</v>
      </c>
      <c r="C11" s="69" t="str">
        <f t="shared" si="9"/>
        <v>#NAME?</v>
      </c>
      <c r="D11" s="9" t="s">
        <v>113</v>
      </c>
      <c r="E11" s="121"/>
      <c r="F11" s="121"/>
      <c r="G11" s="20"/>
      <c r="H11" s="9" t="s">
        <v>120</v>
      </c>
      <c r="I11" s="20">
        <f t="shared" si="3"/>
        <v>0</v>
      </c>
      <c r="J11" s="20">
        <f t="array" ref="J11">IFERROR(SUMPRODUCT(IFERROR(($H$14:$H$120=$H11)*(J$14:J$120)*($I$14:$I$120),0))/SUMIF($H$14:$H$120,$H11,$I$14:$I$120),0)</f>
        <v>0</v>
      </c>
      <c r="K11" s="122" t="s">
        <v>115</v>
      </c>
      <c r="L11" s="24">
        <f t="array" ref="L11">IFERROR(SUMPRODUCT(IFERROR(($H$14:$H$120=$H11)*(L$14:L$120)*($I$14:$I$120),0))/SUMIF($H$14:$H$120,$H11,$I$14:$I$120),0)</f>
        <v>0</v>
      </c>
      <c r="M11" s="123">
        <f t="shared" si="4"/>
        <v>0</v>
      </c>
      <c r="N11" s="24">
        <f t="array" ref="N11">IFERROR(SUMPRODUCT(IFERROR(($H$14:$H$120=$H11)*(N$14:N$120)*($I$14:$I$120),0))/SUMIF($H$14:$H$120,$H11,$I$14:$I$120),0)</f>
        <v>0</v>
      </c>
      <c r="O11" s="24">
        <f t="array" ref="O11">IFERROR(SUMPRODUCT(IFERROR(($H$14:$H$120=$H11)*(O$14:O$120)*($I$14:$I$120),0))/SUMIF($H$14:$H$120,$H11,$I$14:$I$120),0)</f>
        <v>0</v>
      </c>
      <c r="P11" s="124">
        <f t="array" ref="P11">IFERROR(SUMPRODUCT(IFERROR(($H$14:$H$120=$H11)*(P$14:P$120)*($I$14:$I$120),0))/SUMIF($H$14:$H$120,$H11,$I$14:$I$120),0)</f>
        <v>0</v>
      </c>
      <c r="Q11" s="24">
        <f t="array" ref="Q11">IFERROR(SUMPRODUCT(IFERROR(($H$14:$H$120=$H11)*(Q$14:Q$120)*($I$14:$I$120),0))/SUMIF($H$14:$H$120,$H11,$I$14:$I$120),0)</f>
        <v>0</v>
      </c>
      <c r="R11" s="123">
        <f t="array" ref="R11">IFERROR(SUMPRODUCT(IFERROR(($H$14:$H$120=$H11)*(R$14:R$120)*($I$14:$I$120),0))/SUMIF($H$14:$H$120,$H11,$I$14:$I$120),0)</f>
        <v>0</v>
      </c>
      <c r="S11" s="24">
        <f t="array" ref="S11">IFERROR(SUMPRODUCT(IFERROR(($H$14:$H$120=$H11)*(S$14:S$120)*($I$14:$I$120),0))/SUMIF($H$14:$H$120,$H11,$I$14:$I$120),0)</f>
        <v>0</v>
      </c>
      <c r="T11" s="24">
        <f t="array" ref="T11">IFERROR(SUMPRODUCT(IFERROR(($H$14:$H$120=$H11)*(T$14:T$120)*($I$14:$I$120),0))/SUMIF($H$14:$H$120,$H11,$I$14:$I$120),0)</f>
        <v>0</v>
      </c>
      <c r="U11" s="24">
        <f t="array" ref="U11">IFERROR(SUMPRODUCT(IFERROR(($H$14:$H$120=$H11)*(U$14:U$120)*($I$14:$I$120),0))/SUMIF($H$14:$H$120,$H11,$I$14:$I$120),0)</f>
        <v>0</v>
      </c>
      <c r="V11" s="24">
        <f t="array" ref="V11">IFERROR(SUMPRODUCT(IFERROR(($H$14:$H$120=$H11)*(V$14:V$120)*($I$14:$I$120),0))/SUMIF($H$14:$H$120,$H11,$I$14:$I$120),0)</f>
        <v>0</v>
      </c>
      <c r="W11" s="24">
        <f t="array" ref="W11">IFERROR(SUMPRODUCT(IFERROR(($H$14:$H$120=$H11)*(W$14:W$120)*($I$14:$I$120),0))/SUMIF($H$14:$H$120,$H11,$I$14:$I$120),0)</f>
        <v>0</v>
      </c>
      <c r="X11" s="24">
        <f t="array" ref="X11">IFERROR(SUMPRODUCT(IFERROR(($H$14:$H$120=$H11)*(X$14:X$120)*($I$14:$I$120),0))/SUMIF($H$14:$H$120,$H11,$I$14:$I$120),0)</f>
        <v>0</v>
      </c>
      <c r="Y11" s="124">
        <f t="array" ref="Y11">IFERROR(SUMPRODUCT(IFERROR(($H$14:$H$120=$H11)*(Y$14:Y$120)*($I$14:$I$120),0))/SUMIF($H$14:$H$120,$H11,$I$14:$I$120),0)</f>
        <v>0</v>
      </c>
      <c r="Z11" s="24">
        <f t="array" ref="Z11">IFERROR(SUMPRODUCT(IFERROR(($H$14:$H$120=$H11)*(Z$14:Z$120)*($I$14:$I$120),0))/SUMIF($H$14:$H$120,$H11,$I$14:$I$120),0)</f>
        <v>0</v>
      </c>
      <c r="AA11" s="123">
        <f t="shared" si="5"/>
        <v>0</v>
      </c>
      <c r="AB11" s="98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ht="12.75" customHeight="1">
      <c r="A12" s="69">
        <f t="shared" si="1"/>
        <v>45613</v>
      </c>
      <c r="B12" s="120">
        <f t="shared" ref="B12:C12" si="10">B11</f>
        <v>1</v>
      </c>
      <c r="C12" s="69" t="str">
        <f t="shared" si="10"/>
        <v>#NAME?</v>
      </c>
      <c r="D12" s="9" t="s">
        <v>113</v>
      </c>
      <c r="E12" s="121"/>
      <c r="F12" s="121"/>
      <c r="G12" s="20"/>
      <c r="H12" s="9" t="s">
        <v>121</v>
      </c>
      <c r="I12" s="20">
        <f t="shared" si="3"/>
        <v>0</v>
      </c>
      <c r="J12" s="20">
        <f t="array" ref="J12">IFERROR(SUMPRODUCT(IFERROR(($H$14:$H$120=$H12)*(J$14:J$120)*($I$14:$I$120),0))/SUMIF($H$14:$H$120,$H12,$I$14:$I$120),0)</f>
        <v>0</v>
      </c>
      <c r="K12" s="122" t="s">
        <v>115</v>
      </c>
      <c r="L12" s="24">
        <f t="array" ref="L12">IFERROR(SUMPRODUCT(IFERROR(($H$14:$H$120=$H12)*(L$14:L$120)*($I$14:$I$120),0))/SUMIF($H$14:$H$120,$H12,$I$14:$I$120),0)</f>
        <v>0</v>
      </c>
      <c r="M12" s="123">
        <f t="shared" si="4"/>
        <v>0</v>
      </c>
      <c r="N12" s="24">
        <f t="array" ref="N12">IFERROR(SUMPRODUCT(IFERROR(($H$14:$H$120=$H12)*(N$14:N$120)*($I$14:$I$120),0))/SUMIF($H$14:$H$120,$H12,$I$14:$I$120),0)</f>
        <v>0</v>
      </c>
      <c r="O12" s="24">
        <f t="array" ref="O12">IFERROR(SUMPRODUCT(IFERROR(($H$14:$H$120=$H12)*(O$14:O$120)*($I$14:$I$120),0))/SUMIF($H$14:$H$120,$H12,$I$14:$I$120),0)</f>
        <v>0</v>
      </c>
      <c r="P12" s="124">
        <f t="array" ref="P12">IFERROR(SUMPRODUCT(IFERROR(($H$14:$H$120=$H12)*(P$14:P$120)*($I$14:$I$120),0))/SUMIF($H$14:$H$120,$H12,$I$14:$I$120),0)</f>
        <v>0</v>
      </c>
      <c r="Q12" s="24">
        <f t="array" ref="Q12">IFERROR(SUMPRODUCT(IFERROR(($H$14:$H$120=$H12)*(Q$14:Q$120)*($I$14:$I$120),0))/SUMIF($H$14:$H$120,$H12,$I$14:$I$120),0)</f>
        <v>0</v>
      </c>
      <c r="R12" s="123">
        <f t="array" ref="R12">IFERROR(SUMPRODUCT(IFERROR(($H$14:$H$120=$H12)*(R$14:R$120)*($I$14:$I$120),0))/SUMIF($H$14:$H$120,$H12,$I$14:$I$120),0)</f>
        <v>0</v>
      </c>
      <c r="S12" s="24">
        <f t="array" ref="S12">IFERROR(SUMPRODUCT(IFERROR(($H$14:$H$120=$H12)*(S$14:S$120)*($I$14:$I$120),0))/SUMIF($H$14:$H$120,$H12,$I$14:$I$120),0)</f>
        <v>0</v>
      </c>
      <c r="T12" s="24">
        <f t="array" ref="T12">IFERROR(SUMPRODUCT(IFERROR(($H$14:$H$120=$H12)*(T$14:T$120)*($I$14:$I$120),0))/SUMIF($H$14:$H$120,$H12,$I$14:$I$120),0)</f>
        <v>0</v>
      </c>
      <c r="U12" s="24">
        <f t="array" ref="U12">IFERROR(SUMPRODUCT(IFERROR(($H$14:$H$120=$H12)*(U$14:U$120)*($I$14:$I$120),0))/SUMIF($H$14:$H$120,$H12,$I$14:$I$120),0)</f>
        <v>0</v>
      </c>
      <c r="V12" s="24">
        <f t="array" ref="V12">IFERROR(SUMPRODUCT(IFERROR(($H$14:$H$120=$H12)*(V$14:V$120)*($I$14:$I$120),0))/SUMIF($H$14:$H$120,$H12,$I$14:$I$120),0)</f>
        <v>0</v>
      </c>
      <c r="W12" s="24">
        <f t="array" ref="W12">IFERROR(SUMPRODUCT(IFERROR(($H$14:$H$120=$H12)*(W$14:W$120)*($I$14:$I$120),0))/SUMIF($H$14:$H$120,$H12,$I$14:$I$120),0)</f>
        <v>0</v>
      </c>
      <c r="X12" s="24">
        <f t="array" ref="X12">IFERROR(SUMPRODUCT(IFERROR(($H$14:$H$120=$H12)*(X$14:X$120)*($I$14:$I$120),0))/SUMIF($H$14:$H$120,$H12,$I$14:$I$120),0)</f>
        <v>0</v>
      </c>
      <c r="Y12" s="124">
        <f t="array" ref="Y12">IFERROR(SUMPRODUCT(IFERROR(($H$14:$H$120=$H12)*(Y$14:Y$120)*($I$14:$I$120),0))/SUMIF($H$14:$H$120,$H12,$I$14:$I$120),0)</f>
        <v>0</v>
      </c>
      <c r="Z12" s="24">
        <f t="array" ref="Z12">IFERROR(SUMPRODUCT(IFERROR(($H$14:$H$120=$H12)*(Z$14:Z$120)*($I$14:$I$120),0))/SUMIF($H$14:$H$120,$H12,$I$14:$I$120),0)</f>
        <v>0</v>
      </c>
      <c r="AA12" s="123">
        <f t="shared" si="5"/>
        <v>0</v>
      </c>
      <c r="AB12" s="98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ht="12.75" customHeight="1">
      <c r="A13" s="69">
        <f t="shared" si="1"/>
        <v>45613</v>
      </c>
      <c r="B13" s="120">
        <f t="shared" ref="B13:C13" si="11">B12</f>
        <v>1</v>
      </c>
      <c r="C13" s="69" t="str">
        <f t="shared" si="11"/>
        <v>#NAME?</v>
      </c>
      <c r="D13" s="9" t="s">
        <v>113</v>
      </c>
      <c r="E13" s="121" t="str">
        <f t="array" ref="E13">SUMPRODUCT(IFERROR(($H$14:$H$141=$H13)*(E$14:E$141)*($I$14:$I$141),0))/SUMIF($H$14:$H$141,$H13,$I$14:$I$141)</f>
        <v>#DIV/0!</v>
      </c>
      <c r="F13" s="121" t="str">
        <f t="array" ref="F13">SUMPRODUCT(IFERROR(($H$14:$H$141=$H13)*(F$14:F$141)*($I$14:$I$141),0))/(SUMIF($H$14:$H$141,$H13,$I$14:$I$141)-Dashboard!H64)</f>
        <v>#DIV/0!</v>
      </c>
      <c r="G13" s="20" t="str">
        <f t="array" ref="G13">SUMPRODUCT(IFERROR(($H$14:$H$120=$H13)*(G$14:G$120)*($I$14:$I$120),0))/SUMIF($H$14:$H$120,$H13,$I$14:$I$120)</f>
        <v>#DIV/0!</v>
      </c>
      <c r="H13" s="9" t="s">
        <v>1</v>
      </c>
      <c r="I13" s="20">
        <f t="shared" si="3"/>
        <v>0</v>
      </c>
      <c r="J13" s="20">
        <f t="array" ref="J13">IFERROR(SUMPRODUCT(IFERROR(($H$14:$H$120=$H13)*(J$14:J$120)*($I$14:$I$120),0))/SUMIF($H$14:$H$120,$H13,$I$14:$I$120),0)</f>
        <v>0</v>
      </c>
      <c r="K13" s="122" t="s">
        <v>115</v>
      </c>
      <c r="L13" s="24">
        <f t="array" ref="L13">IFERROR(SUMPRODUCT(IFERROR(($H$14:$H$120=$H13)*(L$14:L$120)*($I$14:$I$120),0))/SUMIF($H$14:$H$120,$H13,$I$14:$I$120),0)</f>
        <v>0</v>
      </c>
      <c r="M13" s="123">
        <f t="shared" si="4"/>
        <v>0</v>
      </c>
      <c r="N13" s="24">
        <f t="array" ref="N13">IFERROR(SUMPRODUCT(IFERROR(($H$14:$H$120=$H13)*(N$14:N$120)*($I$14:$I$120),0))/SUMIF($H$14:$H$120,$H13,$I$14:$I$120),0)</f>
        <v>0</v>
      </c>
      <c r="O13" s="24">
        <f t="array" ref="O13">IFERROR(SUMPRODUCT(IFERROR(($H$14:$H$120=$H13)*(O$14:O$120)*($I$14:$I$120),0))/SUMIF($H$14:$H$120,$H13,$I$14:$I$120),0)</f>
        <v>0</v>
      </c>
      <c r="P13" s="124">
        <f t="array" ref="P13">IFERROR(SUMPRODUCT(IFERROR(($H$14:$H$120=$H13)*(P$14:P$120)*($I$14:$I$120),0))/SUMIF($H$14:$H$120,$H13,$I$14:$I$120),0)</f>
        <v>0</v>
      </c>
      <c r="Q13" s="24">
        <f t="array" ref="Q13">IFERROR(SUMPRODUCT(IFERROR(($H$14:$H$120=$H13)*(Q$14:Q$120)*($I$14:$I$120),0))/SUMIF($H$14:$H$120,$H13,$I$14:$I$120),0)</f>
        <v>0</v>
      </c>
      <c r="R13" s="123">
        <f t="array" ref="R13">IFERROR(SUMPRODUCT(IFERROR(($H$14:$H$120=$H13)*(R$14:R$120)*($I$14:$I$120),0))/SUMIF($H$14:$H$120,$H13,$I$14:$I$120),0)</f>
        <v>0</v>
      </c>
      <c r="S13" s="24">
        <f t="array" ref="S13">IFERROR(SUMPRODUCT(IFERROR(($H$14:$H$120=$H13)*(S$14:S$120)*($I$14:$I$120),0))/SUMIF($H$14:$H$120,$H13,$I$14:$I$120),0)</f>
        <v>0</v>
      </c>
      <c r="T13" s="24">
        <f t="array" ref="T13">IFERROR(SUMPRODUCT(IFERROR(($H$14:$H$120=$H13)*(T$14:T$120)*($I$14:$I$120),0))/SUMIF($H$14:$H$120,$H13,$I$14:$I$120),0)</f>
        <v>0</v>
      </c>
      <c r="U13" s="24">
        <f t="array" ref="U13">IFERROR(SUMPRODUCT(IFERROR(($H$14:$H$120=$H13)*(U$14:U$120)*($I$14:$I$120),0))/SUMIF($H$14:$H$120,$H13,$I$14:$I$120),0)</f>
        <v>0</v>
      </c>
      <c r="V13" s="24">
        <f t="array" ref="V13">IFERROR(SUMPRODUCT(IFERROR(($H$14:$H$120=$H13)*(V$14:V$120)*($I$14:$I$120),0))/SUMIF($H$14:$H$120,$H13,$I$14:$I$120),0)</f>
        <v>0</v>
      </c>
      <c r="W13" s="24">
        <f t="array" ref="W13">IFERROR(SUMPRODUCT(IFERROR(($H$14:$H$120=$H13)*(W$14:W$120)*($I$14:$I$120),0))/SUMIF($H$14:$H$120,$H13,$I$14:$I$120),0)</f>
        <v>0</v>
      </c>
      <c r="X13" s="24">
        <f t="array" ref="X13">IFERROR(SUMPRODUCT(IFERROR(($H$14:$H$120=$H13)*(X$14:X$120)*($I$14:$I$120),0))/SUMIF($H$14:$H$120,$H13,$I$14:$I$120),0)</f>
        <v>0</v>
      </c>
      <c r="Y13" s="124">
        <f t="array" ref="Y13">IFERROR(SUMPRODUCT(IFERROR(($H$14:$H$120=$H13)*(Y$14:Y$120)*($I$14:$I$120),0))/SUMIF($H$14:$H$120,$H13,$I$14:$I$120),0)</f>
        <v>0</v>
      </c>
      <c r="Z13" s="24">
        <f t="array" ref="Z13">IFERROR(SUMPRODUCT(IFERROR(($H$14:$H$120=$H13)*(Z$14:Z$120)*($I$14:$I$120),0))/SUMIF($H$14:$H$120,$H13,$I$14:$I$120),0)</f>
        <v>0</v>
      </c>
      <c r="AA13" s="123">
        <f t="shared" si="5"/>
        <v>0</v>
      </c>
      <c r="AB13" s="98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ht="12.75" customHeight="1">
      <c r="A14" s="69">
        <f t="shared" si="1"/>
        <v>45613</v>
      </c>
      <c r="B14" s="120">
        <f t="shared" ref="B14:B21" si="12">B13</f>
        <v>1</v>
      </c>
      <c r="C14" s="69" t="str">
        <f>IF(INDIRECT("$D"&amp;ROW())="","",INDIRECT("'"&amp;INDIRECT("$D"&amp;ROW()) &amp; AE1))</f>
        <v>#NAME?</v>
      </c>
      <c r="D14" s="125" t="str">
        <f>IF(Data!A58="","",Data!A58)</f>
        <v>#NAME?</v>
      </c>
      <c r="E14" s="121"/>
      <c r="F14" s="121"/>
      <c r="G14" s="20"/>
      <c r="H14" s="9" t="str">
        <f t="shared" ref="H14:H20" si="14">IF($D14="","",INDIRECT("'"&amp;$D14&amp;"'!"&amp;$H$2&amp;$AB14))</f>
        <v>#NAME?</v>
      </c>
      <c r="I14" s="20" t="str">
        <f t="shared" ref="I14:I141" si="15">IF($D14="","",INDIRECT("'"&amp;$D14&amp;"'!"&amp;$I$2&amp;$AB14))</f>
        <v>#NAME?</v>
      </c>
      <c r="J14" s="20" t="str">
        <f t="shared" ref="J14:J141" si="16">IF($D14="","",INDIRECT("'"&amp;$D14&amp;"'!"&amp;$J$2&amp;$AB14))</f>
        <v>#NAME?</v>
      </c>
      <c r="K14" s="122" t="str">
        <f t="shared" ref="K14:K141" si="17">IF($D14="","",INDIRECT("'"&amp;$D14&amp;"'!"&amp;$K$2&amp;$AB14))</f>
        <v>#NAME?</v>
      </c>
      <c r="L14" s="24" t="str">
        <f t="shared" ref="L14:L141" si="18">IF($D14="","",INDIRECT("'"&amp;$D14&amp;"'!"&amp;$L$2&amp;$AB14))</f>
        <v>#NAME?</v>
      </c>
      <c r="M14" s="123" t="str">
        <f t="shared" ref="M14:M141" si="19">IF($D14="","",INDIRECT("'"&amp;$D14&amp;"'!"&amp;$J$2&amp;$AB14))</f>
        <v>#NAME?</v>
      </c>
      <c r="N14" s="24" t="str">
        <f t="shared" ref="N14:N141" si="20">IF($D14="","",INDIRECT("'"&amp;$D14&amp;"'!"&amp;$N$2&amp;$AB14))</f>
        <v>#NAME?</v>
      </c>
      <c r="O14" s="24" t="str">
        <f t="shared" ref="O14:O141" si="21">IF($D14="","",INDIRECT("'"&amp;$D14&amp;"'!"&amp;$O$2&amp;$AB14))</f>
        <v>#NAME?</v>
      </c>
      <c r="P14" s="124" t="str">
        <f t="shared" ref="P14:P141" si="22">IF($D14="","",INDIRECT("'"&amp;$D14&amp;"'!"&amp;$P$2&amp;$AB14))</f>
        <v>#NAME?</v>
      </c>
      <c r="Q14" s="24" t="str">
        <f t="shared" ref="Q14:Q141" si="23">IF($D14="","",INDIRECT("'"&amp;$D14&amp;"'!"&amp;$Q$2&amp;$AB14))</f>
        <v>#NAME?</v>
      </c>
      <c r="R14" s="123" t="str">
        <f t="shared" ref="R14:R141" si="24">IF($D14="","",INDIRECT("'"&amp;$D14&amp;"'!"&amp;$R$2&amp;$AB14))</f>
        <v>#NAME?</v>
      </c>
      <c r="S14" s="24" t="str">
        <f t="shared" ref="S14:S141" si="25">IF($D14="","",INDIRECT("'"&amp;$D14&amp;"'!"&amp;$S$2&amp;$AB14))</f>
        <v>#NAME?</v>
      </c>
      <c r="T14" s="24" t="str">
        <f t="shared" ref="T14:T141" si="26">IF($D14="","",INDIRECT("'"&amp;$D14&amp;"'!"&amp;$T$2&amp;$AB14))</f>
        <v>#NAME?</v>
      </c>
      <c r="U14" s="24" t="str">
        <f t="shared" ref="U14:U141" si="27">IF($D14="","",INDIRECT("'"&amp;$D14&amp;"'!"&amp;$U$2&amp;$AB14))</f>
        <v>#NAME?</v>
      </c>
      <c r="V14" s="24" t="str">
        <f t="shared" ref="V14:V141" si="28">IF($D14="","",INDIRECT("'"&amp;$D14&amp;"'!"&amp;$V$2&amp;$AB14))</f>
        <v>#NAME?</v>
      </c>
      <c r="W14" s="24" t="str">
        <f t="shared" ref="W14:W141" si="29">IF($D14="","",INDIRECT("'"&amp;$D14&amp;"'!"&amp;$W$2&amp;$AB14))</f>
        <v>#NAME?</v>
      </c>
      <c r="X14" s="24" t="str">
        <f t="shared" ref="X14:X141" si="30">IF($D14="","",INDIRECT("'"&amp;$D14&amp;"'!"&amp;$X$2&amp;$AB14))</f>
        <v>#NAME?</v>
      </c>
      <c r="Y14" s="124" t="str">
        <f t="shared" ref="Y14:Y141" si="31">IF($D14="","",INDIRECT("'"&amp;$D14&amp;"'!"&amp;$Y$2&amp;$AB14))</f>
        <v>#NAME?</v>
      </c>
      <c r="Z14" s="24" t="str">
        <f t="shared" ref="Z14:Z141" si="32">IF($D14="","",INDIRECT("'"&amp;$D14&amp;"'!"&amp;$Z$2&amp;$AB14))</f>
        <v>#NAME?</v>
      </c>
      <c r="AA14" s="123" t="str">
        <f t="shared" ref="AA14:AA141" si="33">IF($D14="","",INDIRECT("'"&amp;$D14&amp;"'!"&amp;$AA$2&amp;$AB14))</f>
        <v>#NAME?</v>
      </c>
      <c r="AB14" s="98">
        <v>235.0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ht="12.75" customHeight="1">
      <c r="A15" s="69">
        <f t="shared" si="1"/>
        <v>45613</v>
      </c>
      <c r="B15" s="120">
        <f t="shared" si="12"/>
        <v>1</v>
      </c>
      <c r="C15" s="69" t="str">
        <f t="shared" ref="C15:D15" si="13">C14</f>
        <v>#NAME?</v>
      </c>
      <c r="D15" s="9" t="str">
        <f t="shared" si="13"/>
        <v>#NAME?</v>
      </c>
      <c r="E15" s="121"/>
      <c r="F15" s="121"/>
      <c r="G15" s="20"/>
      <c r="H15" s="9" t="str">
        <f t="shared" si="14"/>
        <v>#NAME?</v>
      </c>
      <c r="I15" s="20" t="str">
        <f t="shared" si="15"/>
        <v>#NAME?</v>
      </c>
      <c r="J15" s="20" t="str">
        <f t="shared" si="16"/>
        <v>#NAME?</v>
      </c>
      <c r="K15" s="122" t="str">
        <f t="shared" si="17"/>
        <v>#NAME?</v>
      </c>
      <c r="L15" s="24" t="str">
        <f t="shared" si="18"/>
        <v>#NAME?</v>
      </c>
      <c r="M15" s="123" t="str">
        <f t="shared" si="19"/>
        <v>#NAME?</v>
      </c>
      <c r="N15" s="24" t="str">
        <f t="shared" si="20"/>
        <v>#NAME?</v>
      </c>
      <c r="O15" s="24" t="str">
        <f t="shared" si="21"/>
        <v>#NAME?</v>
      </c>
      <c r="P15" s="124" t="str">
        <f t="shared" si="22"/>
        <v>#NAME?</v>
      </c>
      <c r="Q15" s="24" t="str">
        <f t="shared" si="23"/>
        <v>#NAME?</v>
      </c>
      <c r="R15" s="123" t="str">
        <f t="shared" si="24"/>
        <v>#NAME?</v>
      </c>
      <c r="S15" s="24" t="str">
        <f t="shared" si="25"/>
        <v>#NAME?</v>
      </c>
      <c r="T15" s="24" t="str">
        <f t="shared" si="26"/>
        <v>#NAME?</v>
      </c>
      <c r="U15" s="24" t="str">
        <f t="shared" si="27"/>
        <v>#NAME?</v>
      </c>
      <c r="V15" s="24" t="str">
        <f t="shared" si="28"/>
        <v>#NAME?</v>
      </c>
      <c r="W15" s="24" t="str">
        <f t="shared" si="29"/>
        <v>#NAME?</v>
      </c>
      <c r="X15" s="24" t="str">
        <f t="shared" si="30"/>
        <v>#NAME?</v>
      </c>
      <c r="Y15" s="124" t="str">
        <f t="shared" si="31"/>
        <v>#NAME?</v>
      </c>
      <c r="Z15" s="24" t="str">
        <f t="shared" si="32"/>
        <v>#NAME?</v>
      </c>
      <c r="AA15" s="123" t="str">
        <f t="shared" si="33"/>
        <v>#NAME?</v>
      </c>
      <c r="AB15" s="98">
        <v>236.0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ht="12.75" customHeight="1">
      <c r="A16" s="69">
        <f t="shared" si="1"/>
        <v>45613</v>
      </c>
      <c r="B16" s="120">
        <f t="shared" si="12"/>
        <v>1</v>
      </c>
      <c r="C16" s="69" t="str">
        <f t="shared" ref="C16:D16" si="34">C14</f>
        <v>#NAME?</v>
      </c>
      <c r="D16" s="9" t="str">
        <f t="shared" si="34"/>
        <v>#NAME?</v>
      </c>
      <c r="E16" s="121"/>
      <c r="F16" s="121"/>
      <c r="G16" s="20"/>
      <c r="H16" s="9" t="str">
        <f t="shared" si="14"/>
        <v>#NAME?</v>
      </c>
      <c r="I16" s="20" t="str">
        <f t="shared" si="15"/>
        <v>#NAME?</v>
      </c>
      <c r="J16" s="20" t="str">
        <f t="shared" si="16"/>
        <v>#NAME?</v>
      </c>
      <c r="K16" s="122" t="str">
        <f t="shared" si="17"/>
        <v>#NAME?</v>
      </c>
      <c r="L16" s="24" t="str">
        <f t="shared" si="18"/>
        <v>#NAME?</v>
      </c>
      <c r="M16" s="123" t="str">
        <f t="shared" si="19"/>
        <v>#NAME?</v>
      </c>
      <c r="N16" s="24" t="str">
        <f t="shared" si="20"/>
        <v>#NAME?</v>
      </c>
      <c r="O16" s="24" t="str">
        <f t="shared" si="21"/>
        <v>#NAME?</v>
      </c>
      <c r="P16" s="124" t="str">
        <f t="shared" si="22"/>
        <v>#NAME?</v>
      </c>
      <c r="Q16" s="24" t="str">
        <f t="shared" si="23"/>
        <v>#NAME?</v>
      </c>
      <c r="R16" s="123" t="str">
        <f t="shared" si="24"/>
        <v>#NAME?</v>
      </c>
      <c r="S16" s="24" t="str">
        <f t="shared" si="25"/>
        <v>#NAME?</v>
      </c>
      <c r="T16" s="24" t="str">
        <f t="shared" si="26"/>
        <v>#NAME?</v>
      </c>
      <c r="U16" s="24" t="str">
        <f t="shared" si="27"/>
        <v>#NAME?</v>
      </c>
      <c r="V16" s="24" t="str">
        <f t="shared" si="28"/>
        <v>#NAME?</v>
      </c>
      <c r="W16" s="24" t="str">
        <f t="shared" si="29"/>
        <v>#NAME?</v>
      </c>
      <c r="X16" s="24" t="str">
        <f t="shared" si="30"/>
        <v>#NAME?</v>
      </c>
      <c r="Y16" s="124" t="str">
        <f t="shared" si="31"/>
        <v>#NAME?</v>
      </c>
      <c r="Z16" s="24" t="str">
        <f t="shared" si="32"/>
        <v>#NAME?</v>
      </c>
      <c r="AA16" s="123" t="str">
        <f t="shared" si="33"/>
        <v>#NAME?</v>
      </c>
      <c r="AB16" s="98">
        <v>237.0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ht="12.75" customHeight="1">
      <c r="A17" s="69">
        <f t="shared" si="1"/>
        <v>45613</v>
      </c>
      <c r="B17" s="120">
        <f t="shared" si="12"/>
        <v>1</v>
      </c>
      <c r="C17" s="69" t="str">
        <f t="shared" ref="C17:D17" si="35">C14</f>
        <v>#NAME?</v>
      </c>
      <c r="D17" s="9" t="str">
        <f t="shared" si="35"/>
        <v>#NAME?</v>
      </c>
      <c r="E17" s="121"/>
      <c r="F17" s="121"/>
      <c r="G17" s="20"/>
      <c r="H17" s="9" t="str">
        <f t="shared" si="14"/>
        <v>#NAME?</v>
      </c>
      <c r="I17" s="20" t="str">
        <f t="shared" si="15"/>
        <v>#NAME?</v>
      </c>
      <c r="J17" s="20" t="str">
        <f t="shared" si="16"/>
        <v>#NAME?</v>
      </c>
      <c r="K17" s="122" t="str">
        <f t="shared" si="17"/>
        <v>#NAME?</v>
      </c>
      <c r="L17" s="24" t="str">
        <f t="shared" si="18"/>
        <v>#NAME?</v>
      </c>
      <c r="M17" s="123" t="str">
        <f t="shared" si="19"/>
        <v>#NAME?</v>
      </c>
      <c r="N17" s="24" t="str">
        <f t="shared" si="20"/>
        <v>#NAME?</v>
      </c>
      <c r="O17" s="24" t="str">
        <f t="shared" si="21"/>
        <v>#NAME?</v>
      </c>
      <c r="P17" s="124" t="str">
        <f t="shared" si="22"/>
        <v>#NAME?</v>
      </c>
      <c r="Q17" s="24" t="str">
        <f t="shared" si="23"/>
        <v>#NAME?</v>
      </c>
      <c r="R17" s="123" t="str">
        <f t="shared" si="24"/>
        <v>#NAME?</v>
      </c>
      <c r="S17" s="24" t="str">
        <f t="shared" si="25"/>
        <v>#NAME?</v>
      </c>
      <c r="T17" s="24" t="str">
        <f t="shared" si="26"/>
        <v>#NAME?</v>
      </c>
      <c r="U17" s="24" t="str">
        <f t="shared" si="27"/>
        <v>#NAME?</v>
      </c>
      <c r="V17" s="24" t="str">
        <f t="shared" si="28"/>
        <v>#NAME?</v>
      </c>
      <c r="W17" s="24" t="str">
        <f t="shared" si="29"/>
        <v>#NAME?</v>
      </c>
      <c r="X17" s="24" t="str">
        <f t="shared" si="30"/>
        <v>#NAME?</v>
      </c>
      <c r="Y17" s="124" t="str">
        <f t="shared" si="31"/>
        <v>#NAME?</v>
      </c>
      <c r="Z17" s="24" t="str">
        <f t="shared" si="32"/>
        <v>#NAME?</v>
      </c>
      <c r="AA17" s="123" t="str">
        <f t="shared" si="33"/>
        <v>#NAME?</v>
      </c>
      <c r="AB17" s="98">
        <v>238.0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ht="12.75" customHeight="1">
      <c r="A18" s="69">
        <f t="shared" si="1"/>
        <v>45613</v>
      </c>
      <c r="B18" s="120">
        <f t="shared" si="12"/>
        <v>1</v>
      </c>
      <c r="C18" s="69" t="str">
        <f t="shared" ref="C18:D18" si="36">C14</f>
        <v>#NAME?</v>
      </c>
      <c r="D18" s="9" t="str">
        <f t="shared" si="36"/>
        <v>#NAME?</v>
      </c>
      <c r="E18" s="121"/>
      <c r="F18" s="121"/>
      <c r="G18" s="20"/>
      <c r="H18" s="9" t="str">
        <f t="shared" si="14"/>
        <v>#NAME?</v>
      </c>
      <c r="I18" s="20" t="str">
        <f t="shared" si="15"/>
        <v>#NAME?</v>
      </c>
      <c r="J18" s="20" t="str">
        <f t="shared" si="16"/>
        <v>#NAME?</v>
      </c>
      <c r="K18" s="122" t="str">
        <f t="shared" si="17"/>
        <v>#NAME?</v>
      </c>
      <c r="L18" s="24" t="str">
        <f t="shared" si="18"/>
        <v>#NAME?</v>
      </c>
      <c r="M18" s="123" t="str">
        <f t="shared" si="19"/>
        <v>#NAME?</v>
      </c>
      <c r="N18" s="24" t="str">
        <f t="shared" si="20"/>
        <v>#NAME?</v>
      </c>
      <c r="O18" s="24" t="str">
        <f t="shared" si="21"/>
        <v>#NAME?</v>
      </c>
      <c r="P18" s="124" t="str">
        <f t="shared" si="22"/>
        <v>#NAME?</v>
      </c>
      <c r="Q18" s="24" t="str">
        <f t="shared" si="23"/>
        <v>#NAME?</v>
      </c>
      <c r="R18" s="123" t="str">
        <f t="shared" si="24"/>
        <v>#NAME?</v>
      </c>
      <c r="S18" s="24" t="str">
        <f t="shared" si="25"/>
        <v>#NAME?</v>
      </c>
      <c r="T18" s="24" t="str">
        <f t="shared" si="26"/>
        <v>#NAME?</v>
      </c>
      <c r="U18" s="24" t="str">
        <f t="shared" si="27"/>
        <v>#NAME?</v>
      </c>
      <c r="V18" s="24" t="str">
        <f t="shared" si="28"/>
        <v>#NAME?</v>
      </c>
      <c r="W18" s="24" t="str">
        <f t="shared" si="29"/>
        <v>#NAME?</v>
      </c>
      <c r="X18" s="24" t="str">
        <f t="shared" si="30"/>
        <v>#NAME?</v>
      </c>
      <c r="Y18" s="124" t="str">
        <f t="shared" si="31"/>
        <v>#NAME?</v>
      </c>
      <c r="Z18" s="24" t="str">
        <f t="shared" si="32"/>
        <v>#NAME?</v>
      </c>
      <c r="AA18" s="123" t="str">
        <f t="shared" si="33"/>
        <v>#NAME?</v>
      </c>
      <c r="AB18" s="98">
        <v>239.0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ht="12.75" customHeight="1">
      <c r="A19" s="69">
        <f t="shared" si="1"/>
        <v>45613</v>
      </c>
      <c r="B19" s="120">
        <f t="shared" si="12"/>
        <v>1</v>
      </c>
      <c r="C19" s="69" t="str">
        <f>C14</f>
        <v>#NAME?</v>
      </c>
      <c r="D19" s="9" t="str">
        <f>D15</f>
        <v>#NAME?</v>
      </c>
      <c r="E19" s="121"/>
      <c r="F19" s="121"/>
      <c r="G19" s="20"/>
      <c r="H19" s="9" t="str">
        <f t="shared" si="14"/>
        <v>#NAME?</v>
      </c>
      <c r="I19" s="20" t="str">
        <f t="shared" si="15"/>
        <v>#NAME?</v>
      </c>
      <c r="J19" s="20" t="str">
        <f t="shared" si="16"/>
        <v>#NAME?</v>
      </c>
      <c r="K19" s="122" t="str">
        <f t="shared" si="17"/>
        <v>#NAME?</v>
      </c>
      <c r="L19" s="24" t="str">
        <f t="shared" si="18"/>
        <v>#NAME?</v>
      </c>
      <c r="M19" s="123" t="str">
        <f t="shared" si="19"/>
        <v>#NAME?</v>
      </c>
      <c r="N19" s="24" t="str">
        <f t="shared" si="20"/>
        <v>#NAME?</v>
      </c>
      <c r="O19" s="24" t="str">
        <f t="shared" si="21"/>
        <v>#NAME?</v>
      </c>
      <c r="P19" s="124" t="str">
        <f t="shared" si="22"/>
        <v>#NAME?</v>
      </c>
      <c r="Q19" s="24" t="str">
        <f t="shared" si="23"/>
        <v>#NAME?</v>
      </c>
      <c r="R19" s="123" t="str">
        <f t="shared" si="24"/>
        <v>#NAME?</v>
      </c>
      <c r="S19" s="24" t="str">
        <f t="shared" si="25"/>
        <v>#NAME?</v>
      </c>
      <c r="T19" s="24" t="str">
        <f t="shared" si="26"/>
        <v>#NAME?</v>
      </c>
      <c r="U19" s="24" t="str">
        <f t="shared" si="27"/>
        <v>#NAME?</v>
      </c>
      <c r="V19" s="24" t="str">
        <f t="shared" si="28"/>
        <v>#NAME?</v>
      </c>
      <c r="W19" s="24" t="str">
        <f t="shared" si="29"/>
        <v>#NAME?</v>
      </c>
      <c r="X19" s="24" t="str">
        <f t="shared" si="30"/>
        <v>#NAME?</v>
      </c>
      <c r="Y19" s="124" t="str">
        <f t="shared" si="31"/>
        <v>#NAME?</v>
      </c>
      <c r="Z19" s="24" t="str">
        <f t="shared" si="32"/>
        <v>#NAME?</v>
      </c>
      <c r="AA19" s="123" t="str">
        <f t="shared" si="33"/>
        <v>#NAME?</v>
      </c>
      <c r="AB19" s="98">
        <v>240.0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ht="12.75" customHeight="1">
      <c r="A20" s="69">
        <f t="shared" si="1"/>
        <v>45613</v>
      </c>
      <c r="B20" s="120">
        <f t="shared" si="12"/>
        <v>1</v>
      </c>
      <c r="C20" s="69" t="str">
        <f t="shared" ref="C20:D20" si="37">C14</f>
        <v>#NAME?</v>
      </c>
      <c r="D20" s="9" t="str">
        <f t="shared" si="37"/>
        <v>#NAME?</v>
      </c>
      <c r="E20" s="121"/>
      <c r="F20" s="121"/>
      <c r="G20" s="20"/>
      <c r="H20" s="9" t="str">
        <f t="shared" si="14"/>
        <v>#NAME?</v>
      </c>
      <c r="I20" s="20" t="str">
        <f t="shared" si="15"/>
        <v>#NAME?</v>
      </c>
      <c r="J20" s="20" t="str">
        <f t="shared" si="16"/>
        <v>#NAME?</v>
      </c>
      <c r="K20" s="122" t="str">
        <f t="shared" si="17"/>
        <v>#NAME?</v>
      </c>
      <c r="L20" s="24" t="str">
        <f t="shared" si="18"/>
        <v>#NAME?</v>
      </c>
      <c r="M20" s="123" t="str">
        <f t="shared" si="19"/>
        <v>#NAME?</v>
      </c>
      <c r="N20" s="24" t="str">
        <f t="shared" si="20"/>
        <v>#NAME?</v>
      </c>
      <c r="O20" s="24" t="str">
        <f t="shared" si="21"/>
        <v>#NAME?</v>
      </c>
      <c r="P20" s="124" t="str">
        <f t="shared" si="22"/>
        <v>#NAME?</v>
      </c>
      <c r="Q20" s="24" t="str">
        <f t="shared" si="23"/>
        <v>#NAME?</v>
      </c>
      <c r="R20" s="123" t="str">
        <f t="shared" si="24"/>
        <v>#NAME?</v>
      </c>
      <c r="S20" s="24" t="str">
        <f t="shared" si="25"/>
        <v>#NAME?</v>
      </c>
      <c r="T20" s="24" t="str">
        <f t="shared" si="26"/>
        <v>#NAME?</v>
      </c>
      <c r="U20" s="24" t="str">
        <f t="shared" si="27"/>
        <v>#NAME?</v>
      </c>
      <c r="V20" s="24" t="str">
        <f t="shared" si="28"/>
        <v>#NAME?</v>
      </c>
      <c r="W20" s="24" t="str">
        <f t="shared" si="29"/>
        <v>#NAME?</v>
      </c>
      <c r="X20" s="24" t="str">
        <f t="shared" si="30"/>
        <v>#NAME?</v>
      </c>
      <c r="Y20" s="124" t="str">
        <f t="shared" si="31"/>
        <v>#NAME?</v>
      </c>
      <c r="Z20" s="24" t="str">
        <f t="shared" si="32"/>
        <v>#NAME?</v>
      </c>
      <c r="AA20" s="123" t="str">
        <f t="shared" si="33"/>
        <v>#NAME?</v>
      </c>
      <c r="AB20" s="98">
        <v>241.0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ht="12.75" customHeight="1">
      <c r="A21" s="69">
        <f t="shared" si="1"/>
        <v>45613</v>
      </c>
      <c r="B21" s="120">
        <f t="shared" si="12"/>
        <v>1</v>
      </c>
      <c r="C21" s="69" t="str">
        <f t="shared" ref="C21:D21" si="38">C14</f>
        <v>#NAME?</v>
      </c>
      <c r="D21" s="9" t="str">
        <f t="shared" si="38"/>
        <v>#NAME?</v>
      </c>
      <c r="E21" s="121" t="str">
        <f>IF(INDIRECT("$D"&amp;ROW())="","",INDIRECT("'"&amp;INDIRECT("$D"&amp;ROW())&amp; AE2))</f>
        <v>#NAME?</v>
      </c>
      <c r="F21" s="121" t="str">
        <f>IF(INDIRECT("$D"&amp;ROW())="","",INDIRECT("'"&amp;INDIRECT("$D"&amp;ROW())&amp; AE3))</f>
        <v>#NAME?</v>
      </c>
      <c r="G21" s="20" t="str">
        <f>IF(INDIRECT("$D"&amp;ROW())="","",INDIRECT("'"&amp;INDIRECT("$D"&amp;ROW())&amp; AE4))</f>
        <v>#NAME?</v>
      </c>
      <c r="H21" s="9" t="str">
        <f>IF(INDIRECT("$D"&amp;ROW())="","","Property")</f>
        <v>#NAME?</v>
      </c>
      <c r="I21" s="20" t="str">
        <f t="shared" si="15"/>
        <v>#NAME?</v>
      </c>
      <c r="J21" s="20" t="str">
        <f t="shared" si="16"/>
        <v>#NAME?</v>
      </c>
      <c r="K21" s="122" t="str">
        <f t="shared" si="17"/>
        <v>#NAME?</v>
      </c>
      <c r="L21" s="24" t="str">
        <f t="shared" si="18"/>
        <v>#NAME?</v>
      </c>
      <c r="M21" s="123" t="str">
        <f t="shared" si="19"/>
        <v>#NAME?</v>
      </c>
      <c r="N21" s="24" t="str">
        <f t="shared" si="20"/>
        <v>#NAME?</v>
      </c>
      <c r="O21" s="24" t="str">
        <f t="shared" si="21"/>
        <v>#NAME?</v>
      </c>
      <c r="P21" s="124" t="str">
        <f t="shared" si="22"/>
        <v>#NAME?</v>
      </c>
      <c r="Q21" s="24" t="str">
        <f t="shared" si="23"/>
        <v>#NAME?</v>
      </c>
      <c r="R21" s="123" t="str">
        <f t="shared" si="24"/>
        <v>#NAME?</v>
      </c>
      <c r="S21" s="24" t="str">
        <f t="shared" si="25"/>
        <v>#NAME?</v>
      </c>
      <c r="T21" s="24" t="str">
        <f t="shared" si="26"/>
        <v>#NAME?</v>
      </c>
      <c r="U21" s="24" t="str">
        <f t="shared" si="27"/>
        <v>#NAME?</v>
      </c>
      <c r="V21" s="24" t="str">
        <f t="shared" si="28"/>
        <v>#NAME?</v>
      </c>
      <c r="W21" s="24" t="str">
        <f t="shared" si="29"/>
        <v>#NAME?</v>
      </c>
      <c r="X21" s="24" t="str">
        <f t="shared" si="30"/>
        <v>#NAME?</v>
      </c>
      <c r="Y21" s="124" t="str">
        <f t="shared" si="31"/>
        <v>#NAME?</v>
      </c>
      <c r="Z21" s="24" t="str">
        <f t="shared" si="32"/>
        <v>#NAME?</v>
      </c>
      <c r="AA21" s="123" t="str">
        <f t="shared" si="33"/>
        <v>#NAME?</v>
      </c>
      <c r="AB21" s="98">
        <v>242.0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ht="12.75" customHeight="1">
      <c r="A22" s="69" t="str">
        <f t="shared" ref="A22:A141" si="39">IF($D22="","",$W$1)</f>
        <v/>
      </c>
      <c r="B22" s="120" t="str">
        <f t="shared" ref="B22:B69" si="40">IF($D22="","",$B21)</f>
        <v/>
      </c>
      <c r="C22" s="69" t="str">
        <f>IF(INDIRECT("$D"&amp;ROW())="","",INDIRECT("'"&amp;INDIRECT("$D"&amp;ROW())&amp; AE1))</f>
        <v/>
      </c>
      <c r="D22" s="125" t="str">
        <f>IF(Data!A59="","",Data!A59)</f>
        <v/>
      </c>
      <c r="E22" s="121"/>
      <c r="F22" s="121"/>
      <c r="G22" s="20"/>
      <c r="H22" s="9" t="str">
        <f t="shared" ref="H22:H28" si="42">IF($D22="","",INDIRECT("'"&amp;$D22&amp;"'!"&amp;$H$2&amp;$AB22))</f>
        <v/>
      </c>
      <c r="I22" s="20" t="str">
        <f t="shared" si="15"/>
        <v/>
      </c>
      <c r="J22" s="20" t="str">
        <f t="shared" si="16"/>
        <v/>
      </c>
      <c r="K22" s="122" t="str">
        <f t="shared" si="17"/>
        <v/>
      </c>
      <c r="L22" s="24" t="str">
        <f t="shared" si="18"/>
        <v/>
      </c>
      <c r="M22" s="123" t="str">
        <f t="shared" si="19"/>
        <v/>
      </c>
      <c r="N22" s="24" t="str">
        <f t="shared" si="20"/>
        <v/>
      </c>
      <c r="O22" s="24" t="str">
        <f t="shared" si="21"/>
        <v/>
      </c>
      <c r="P22" s="124" t="str">
        <f t="shared" si="22"/>
        <v/>
      </c>
      <c r="Q22" s="24" t="str">
        <f t="shared" si="23"/>
        <v/>
      </c>
      <c r="R22" s="123" t="str">
        <f t="shared" si="24"/>
        <v/>
      </c>
      <c r="S22" s="24" t="str">
        <f t="shared" si="25"/>
        <v/>
      </c>
      <c r="T22" s="24" t="str">
        <f t="shared" si="26"/>
        <v/>
      </c>
      <c r="U22" s="24" t="str">
        <f t="shared" si="27"/>
        <v/>
      </c>
      <c r="V22" s="24" t="str">
        <f t="shared" si="28"/>
        <v/>
      </c>
      <c r="W22" s="24" t="str">
        <f t="shared" si="29"/>
        <v/>
      </c>
      <c r="X22" s="24" t="str">
        <f t="shared" si="30"/>
        <v/>
      </c>
      <c r="Y22" s="124" t="str">
        <f t="shared" si="31"/>
        <v/>
      </c>
      <c r="Z22" s="24" t="str">
        <f t="shared" si="32"/>
        <v/>
      </c>
      <c r="AA22" s="123" t="str">
        <f t="shared" si="33"/>
        <v/>
      </c>
      <c r="AB22" s="98">
        <f t="shared" ref="AB22:AB141" si="43">$AB14</f>
        <v>235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ht="12.75" customHeight="1">
      <c r="A23" s="69" t="str">
        <f t="shared" si="39"/>
        <v/>
      </c>
      <c r="B23" s="120" t="str">
        <f t="shared" si="40"/>
        <v/>
      </c>
      <c r="C23" s="69" t="str">
        <f t="shared" ref="C23:D23" si="41">C22</f>
        <v/>
      </c>
      <c r="D23" s="9" t="str">
        <f t="shared" si="41"/>
        <v/>
      </c>
      <c r="E23" s="121"/>
      <c r="F23" s="121"/>
      <c r="G23" s="20"/>
      <c r="H23" s="9" t="str">
        <f t="shared" si="42"/>
        <v/>
      </c>
      <c r="I23" s="20" t="str">
        <f t="shared" si="15"/>
        <v/>
      </c>
      <c r="J23" s="20" t="str">
        <f t="shared" si="16"/>
        <v/>
      </c>
      <c r="K23" s="122" t="str">
        <f t="shared" si="17"/>
        <v/>
      </c>
      <c r="L23" s="24" t="str">
        <f t="shared" si="18"/>
        <v/>
      </c>
      <c r="M23" s="123" t="str">
        <f t="shared" si="19"/>
        <v/>
      </c>
      <c r="N23" s="24" t="str">
        <f t="shared" si="20"/>
        <v/>
      </c>
      <c r="O23" s="24" t="str">
        <f t="shared" si="21"/>
        <v/>
      </c>
      <c r="P23" s="124" t="str">
        <f t="shared" si="22"/>
        <v/>
      </c>
      <c r="Q23" s="24" t="str">
        <f t="shared" si="23"/>
        <v/>
      </c>
      <c r="R23" s="123" t="str">
        <f t="shared" si="24"/>
        <v/>
      </c>
      <c r="S23" s="24" t="str">
        <f t="shared" si="25"/>
        <v/>
      </c>
      <c r="T23" s="24" t="str">
        <f t="shared" si="26"/>
        <v/>
      </c>
      <c r="U23" s="24" t="str">
        <f t="shared" si="27"/>
        <v/>
      </c>
      <c r="V23" s="24" t="str">
        <f t="shared" si="28"/>
        <v/>
      </c>
      <c r="W23" s="24" t="str">
        <f t="shared" si="29"/>
        <v/>
      </c>
      <c r="X23" s="24" t="str">
        <f t="shared" si="30"/>
        <v/>
      </c>
      <c r="Y23" s="124" t="str">
        <f t="shared" si="31"/>
        <v/>
      </c>
      <c r="Z23" s="24" t="str">
        <f t="shared" si="32"/>
        <v/>
      </c>
      <c r="AA23" s="123" t="str">
        <f t="shared" si="33"/>
        <v/>
      </c>
      <c r="AB23" s="98">
        <f t="shared" si="43"/>
        <v>236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ht="12.75" customHeight="1">
      <c r="A24" s="69" t="str">
        <f t="shared" si="39"/>
        <v/>
      </c>
      <c r="B24" s="120" t="str">
        <f t="shared" si="40"/>
        <v/>
      </c>
      <c r="C24" s="69" t="str">
        <f t="shared" ref="C24:D24" si="44">C22</f>
        <v/>
      </c>
      <c r="D24" s="9" t="str">
        <f t="shared" si="44"/>
        <v/>
      </c>
      <c r="E24" s="121"/>
      <c r="F24" s="121"/>
      <c r="G24" s="20"/>
      <c r="H24" s="9" t="str">
        <f t="shared" si="42"/>
        <v/>
      </c>
      <c r="I24" s="20" t="str">
        <f t="shared" si="15"/>
        <v/>
      </c>
      <c r="J24" s="20" t="str">
        <f t="shared" si="16"/>
        <v/>
      </c>
      <c r="K24" s="122" t="str">
        <f t="shared" si="17"/>
        <v/>
      </c>
      <c r="L24" s="24" t="str">
        <f t="shared" si="18"/>
        <v/>
      </c>
      <c r="M24" s="123" t="str">
        <f t="shared" si="19"/>
        <v/>
      </c>
      <c r="N24" s="24" t="str">
        <f t="shared" si="20"/>
        <v/>
      </c>
      <c r="O24" s="24" t="str">
        <f t="shared" si="21"/>
        <v/>
      </c>
      <c r="P24" s="124" t="str">
        <f t="shared" si="22"/>
        <v/>
      </c>
      <c r="Q24" s="24" t="str">
        <f t="shared" si="23"/>
        <v/>
      </c>
      <c r="R24" s="123" t="str">
        <f t="shared" si="24"/>
        <v/>
      </c>
      <c r="S24" s="24" t="str">
        <f t="shared" si="25"/>
        <v/>
      </c>
      <c r="T24" s="24" t="str">
        <f t="shared" si="26"/>
        <v/>
      </c>
      <c r="U24" s="24" t="str">
        <f t="shared" si="27"/>
        <v/>
      </c>
      <c r="V24" s="24" t="str">
        <f t="shared" si="28"/>
        <v/>
      </c>
      <c r="W24" s="24" t="str">
        <f t="shared" si="29"/>
        <v/>
      </c>
      <c r="X24" s="24" t="str">
        <f t="shared" si="30"/>
        <v/>
      </c>
      <c r="Y24" s="124" t="str">
        <f t="shared" si="31"/>
        <v/>
      </c>
      <c r="Z24" s="24" t="str">
        <f t="shared" si="32"/>
        <v/>
      </c>
      <c r="AA24" s="123" t="str">
        <f t="shared" si="33"/>
        <v/>
      </c>
      <c r="AB24" s="98">
        <f t="shared" si="43"/>
        <v>237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ht="12.75" customHeight="1">
      <c r="A25" s="69" t="str">
        <f t="shared" si="39"/>
        <v/>
      </c>
      <c r="B25" s="120" t="str">
        <f t="shared" si="40"/>
        <v/>
      </c>
      <c r="C25" s="69" t="str">
        <f t="shared" ref="C25:D25" si="45">C22</f>
        <v/>
      </c>
      <c r="D25" s="9" t="str">
        <f t="shared" si="45"/>
        <v/>
      </c>
      <c r="E25" s="121"/>
      <c r="F25" s="121"/>
      <c r="G25" s="20"/>
      <c r="H25" s="9" t="str">
        <f t="shared" si="42"/>
        <v/>
      </c>
      <c r="I25" s="20" t="str">
        <f t="shared" si="15"/>
        <v/>
      </c>
      <c r="J25" s="20" t="str">
        <f t="shared" si="16"/>
        <v/>
      </c>
      <c r="K25" s="122" t="str">
        <f t="shared" si="17"/>
        <v/>
      </c>
      <c r="L25" s="24" t="str">
        <f t="shared" si="18"/>
        <v/>
      </c>
      <c r="M25" s="123" t="str">
        <f t="shared" si="19"/>
        <v/>
      </c>
      <c r="N25" s="24" t="str">
        <f t="shared" si="20"/>
        <v/>
      </c>
      <c r="O25" s="24" t="str">
        <f t="shared" si="21"/>
        <v/>
      </c>
      <c r="P25" s="124" t="str">
        <f t="shared" si="22"/>
        <v/>
      </c>
      <c r="Q25" s="24" t="str">
        <f t="shared" si="23"/>
        <v/>
      </c>
      <c r="R25" s="123" t="str">
        <f t="shared" si="24"/>
        <v/>
      </c>
      <c r="S25" s="24" t="str">
        <f t="shared" si="25"/>
        <v/>
      </c>
      <c r="T25" s="24" t="str">
        <f t="shared" si="26"/>
        <v/>
      </c>
      <c r="U25" s="24" t="str">
        <f t="shared" si="27"/>
        <v/>
      </c>
      <c r="V25" s="24" t="str">
        <f t="shared" si="28"/>
        <v/>
      </c>
      <c r="W25" s="24" t="str">
        <f t="shared" si="29"/>
        <v/>
      </c>
      <c r="X25" s="24" t="str">
        <f t="shared" si="30"/>
        <v/>
      </c>
      <c r="Y25" s="124" t="str">
        <f t="shared" si="31"/>
        <v/>
      </c>
      <c r="Z25" s="24" t="str">
        <f t="shared" si="32"/>
        <v/>
      </c>
      <c r="AA25" s="123" t="str">
        <f t="shared" si="33"/>
        <v/>
      </c>
      <c r="AB25" s="98">
        <f t="shared" si="43"/>
        <v>238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ht="12.75" customHeight="1">
      <c r="A26" s="69" t="str">
        <f t="shared" si="39"/>
        <v/>
      </c>
      <c r="B26" s="120" t="str">
        <f t="shared" si="40"/>
        <v/>
      </c>
      <c r="C26" s="69" t="str">
        <f>C22</f>
        <v/>
      </c>
      <c r="D26" s="9" t="str">
        <f>D23</f>
        <v/>
      </c>
      <c r="E26" s="121"/>
      <c r="F26" s="121"/>
      <c r="G26" s="20"/>
      <c r="H26" s="9" t="str">
        <f t="shared" si="42"/>
        <v/>
      </c>
      <c r="I26" s="20" t="str">
        <f t="shared" si="15"/>
        <v/>
      </c>
      <c r="J26" s="20" t="str">
        <f t="shared" si="16"/>
        <v/>
      </c>
      <c r="K26" s="122" t="str">
        <f t="shared" si="17"/>
        <v/>
      </c>
      <c r="L26" s="24" t="str">
        <f t="shared" si="18"/>
        <v/>
      </c>
      <c r="M26" s="123" t="str">
        <f t="shared" si="19"/>
        <v/>
      </c>
      <c r="N26" s="24" t="str">
        <f t="shared" si="20"/>
        <v/>
      </c>
      <c r="O26" s="24" t="str">
        <f t="shared" si="21"/>
        <v/>
      </c>
      <c r="P26" s="124" t="str">
        <f t="shared" si="22"/>
        <v/>
      </c>
      <c r="Q26" s="24" t="str">
        <f t="shared" si="23"/>
        <v/>
      </c>
      <c r="R26" s="123" t="str">
        <f t="shared" si="24"/>
        <v/>
      </c>
      <c r="S26" s="24" t="str">
        <f t="shared" si="25"/>
        <v/>
      </c>
      <c r="T26" s="24" t="str">
        <f t="shared" si="26"/>
        <v/>
      </c>
      <c r="U26" s="24" t="str">
        <f t="shared" si="27"/>
        <v/>
      </c>
      <c r="V26" s="24" t="str">
        <f t="shared" si="28"/>
        <v/>
      </c>
      <c r="W26" s="24" t="str">
        <f t="shared" si="29"/>
        <v/>
      </c>
      <c r="X26" s="24" t="str">
        <f t="shared" si="30"/>
        <v/>
      </c>
      <c r="Y26" s="124" t="str">
        <f t="shared" si="31"/>
        <v/>
      </c>
      <c r="Z26" s="24" t="str">
        <f t="shared" si="32"/>
        <v/>
      </c>
      <c r="AA26" s="123" t="str">
        <f t="shared" si="33"/>
        <v/>
      </c>
      <c r="AB26" s="98">
        <f t="shared" si="43"/>
        <v>239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ht="12.75" customHeight="1">
      <c r="A27" s="69" t="str">
        <f t="shared" si="39"/>
        <v/>
      </c>
      <c r="B27" s="120" t="str">
        <f t="shared" si="40"/>
        <v/>
      </c>
      <c r="C27" s="69" t="str">
        <f t="shared" ref="C27:D27" si="46">C22</f>
        <v/>
      </c>
      <c r="D27" s="9" t="str">
        <f t="shared" si="46"/>
        <v/>
      </c>
      <c r="E27" s="121"/>
      <c r="F27" s="121"/>
      <c r="G27" s="20"/>
      <c r="H27" s="9" t="str">
        <f t="shared" si="42"/>
        <v/>
      </c>
      <c r="I27" s="20" t="str">
        <f t="shared" si="15"/>
        <v/>
      </c>
      <c r="J27" s="20" t="str">
        <f t="shared" si="16"/>
        <v/>
      </c>
      <c r="K27" s="122" t="str">
        <f t="shared" si="17"/>
        <v/>
      </c>
      <c r="L27" s="24" t="str">
        <f t="shared" si="18"/>
        <v/>
      </c>
      <c r="M27" s="123" t="str">
        <f t="shared" si="19"/>
        <v/>
      </c>
      <c r="N27" s="24" t="str">
        <f t="shared" si="20"/>
        <v/>
      </c>
      <c r="O27" s="24" t="str">
        <f t="shared" si="21"/>
        <v/>
      </c>
      <c r="P27" s="124" t="str">
        <f t="shared" si="22"/>
        <v/>
      </c>
      <c r="Q27" s="24" t="str">
        <f t="shared" si="23"/>
        <v/>
      </c>
      <c r="R27" s="123" t="str">
        <f t="shared" si="24"/>
        <v/>
      </c>
      <c r="S27" s="24" t="str">
        <f t="shared" si="25"/>
        <v/>
      </c>
      <c r="T27" s="24" t="str">
        <f t="shared" si="26"/>
        <v/>
      </c>
      <c r="U27" s="24" t="str">
        <f t="shared" si="27"/>
        <v/>
      </c>
      <c r="V27" s="24" t="str">
        <f t="shared" si="28"/>
        <v/>
      </c>
      <c r="W27" s="24" t="str">
        <f t="shared" si="29"/>
        <v/>
      </c>
      <c r="X27" s="24" t="str">
        <f t="shared" si="30"/>
        <v/>
      </c>
      <c r="Y27" s="124" t="str">
        <f t="shared" si="31"/>
        <v/>
      </c>
      <c r="Z27" s="24" t="str">
        <f t="shared" si="32"/>
        <v/>
      </c>
      <c r="AA27" s="123" t="str">
        <f t="shared" si="33"/>
        <v/>
      </c>
      <c r="AB27" s="98">
        <f t="shared" si="43"/>
        <v>240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ht="12.75" customHeight="1">
      <c r="A28" s="69" t="str">
        <f t="shared" si="39"/>
        <v/>
      </c>
      <c r="B28" s="120" t="str">
        <f t="shared" si="40"/>
        <v/>
      </c>
      <c r="C28" s="69" t="str">
        <f t="shared" ref="C28:D28" si="47">C22</f>
        <v/>
      </c>
      <c r="D28" s="9" t="str">
        <f t="shared" si="47"/>
        <v/>
      </c>
      <c r="E28" s="121"/>
      <c r="F28" s="121"/>
      <c r="G28" s="20"/>
      <c r="H28" s="9" t="str">
        <f t="shared" si="42"/>
        <v/>
      </c>
      <c r="I28" s="20" t="str">
        <f t="shared" si="15"/>
        <v/>
      </c>
      <c r="J28" s="20" t="str">
        <f t="shared" si="16"/>
        <v/>
      </c>
      <c r="K28" s="122" t="str">
        <f t="shared" si="17"/>
        <v/>
      </c>
      <c r="L28" s="24" t="str">
        <f t="shared" si="18"/>
        <v/>
      </c>
      <c r="M28" s="123" t="str">
        <f t="shared" si="19"/>
        <v/>
      </c>
      <c r="N28" s="24" t="str">
        <f t="shared" si="20"/>
        <v/>
      </c>
      <c r="O28" s="24" t="str">
        <f t="shared" si="21"/>
        <v/>
      </c>
      <c r="P28" s="124" t="str">
        <f t="shared" si="22"/>
        <v/>
      </c>
      <c r="Q28" s="24" t="str">
        <f t="shared" si="23"/>
        <v/>
      </c>
      <c r="R28" s="123" t="str">
        <f t="shared" si="24"/>
        <v/>
      </c>
      <c r="S28" s="24" t="str">
        <f t="shared" si="25"/>
        <v/>
      </c>
      <c r="T28" s="24" t="str">
        <f t="shared" si="26"/>
        <v/>
      </c>
      <c r="U28" s="24" t="str">
        <f t="shared" si="27"/>
        <v/>
      </c>
      <c r="V28" s="24" t="str">
        <f t="shared" si="28"/>
        <v/>
      </c>
      <c r="W28" s="24" t="str">
        <f t="shared" si="29"/>
        <v/>
      </c>
      <c r="X28" s="24" t="str">
        <f t="shared" si="30"/>
        <v/>
      </c>
      <c r="Y28" s="124" t="str">
        <f t="shared" si="31"/>
        <v/>
      </c>
      <c r="Z28" s="24" t="str">
        <f t="shared" si="32"/>
        <v/>
      </c>
      <c r="AA28" s="123" t="str">
        <f t="shared" si="33"/>
        <v/>
      </c>
      <c r="AB28" s="98">
        <f t="shared" si="43"/>
        <v>241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ht="12.75" customHeight="1">
      <c r="A29" s="69" t="str">
        <f t="shared" si="39"/>
        <v/>
      </c>
      <c r="B29" s="120" t="str">
        <f t="shared" si="40"/>
        <v/>
      </c>
      <c r="C29" s="69" t="str">
        <f t="shared" ref="C29:D29" si="48">C22</f>
        <v/>
      </c>
      <c r="D29" s="9" t="str">
        <f t="shared" si="48"/>
        <v/>
      </c>
      <c r="E29" s="121" t="str">
        <f>IF(INDIRECT("$D"&amp;ROW())="","",INDIRECT("'"&amp;INDIRECT("$D"&amp;ROW())&amp; AE2))</f>
        <v/>
      </c>
      <c r="F29" s="121" t="str">
        <f>IF(INDIRECT("$D"&amp;ROW())="","",INDIRECT("'"&amp;INDIRECT("$D"&amp;ROW())&amp; AE3))</f>
        <v/>
      </c>
      <c r="G29" s="20" t="str">
        <f>IF(INDIRECT("$D"&amp;ROW())="","",INDIRECT("'"&amp;INDIRECT("$D"&amp;ROW())&amp; AE4))</f>
        <v/>
      </c>
      <c r="H29" s="9" t="str">
        <f>IF(INDIRECT("$D"&amp;ROW())="","","Property")</f>
        <v/>
      </c>
      <c r="I29" s="20" t="str">
        <f t="shared" si="15"/>
        <v/>
      </c>
      <c r="J29" s="20" t="str">
        <f t="shared" si="16"/>
        <v/>
      </c>
      <c r="K29" s="122" t="str">
        <f t="shared" si="17"/>
        <v/>
      </c>
      <c r="L29" s="24" t="str">
        <f t="shared" si="18"/>
        <v/>
      </c>
      <c r="M29" s="123" t="str">
        <f t="shared" si="19"/>
        <v/>
      </c>
      <c r="N29" s="24" t="str">
        <f t="shared" si="20"/>
        <v/>
      </c>
      <c r="O29" s="24" t="str">
        <f t="shared" si="21"/>
        <v/>
      </c>
      <c r="P29" s="124" t="str">
        <f t="shared" si="22"/>
        <v/>
      </c>
      <c r="Q29" s="24" t="str">
        <f t="shared" si="23"/>
        <v/>
      </c>
      <c r="R29" s="123" t="str">
        <f t="shared" si="24"/>
        <v/>
      </c>
      <c r="S29" s="24" t="str">
        <f t="shared" si="25"/>
        <v/>
      </c>
      <c r="T29" s="24" t="str">
        <f t="shared" si="26"/>
        <v/>
      </c>
      <c r="U29" s="24" t="str">
        <f t="shared" si="27"/>
        <v/>
      </c>
      <c r="V29" s="24" t="str">
        <f t="shared" si="28"/>
        <v/>
      </c>
      <c r="W29" s="24" t="str">
        <f t="shared" si="29"/>
        <v/>
      </c>
      <c r="X29" s="24" t="str">
        <f t="shared" si="30"/>
        <v/>
      </c>
      <c r="Y29" s="124" t="str">
        <f t="shared" si="31"/>
        <v/>
      </c>
      <c r="Z29" s="24" t="str">
        <f t="shared" si="32"/>
        <v/>
      </c>
      <c r="AA29" s="123" t="str">
        <f t="shared" si="33"/>
        <v/>
      </c>
      <c r="AB29" s="98">
        <f t="shared" si="43"/>
        <v>242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ht="12.75" customHeight="1">
      <c r="A30" s="69" t="str">
        <f t="shared" si="39"/>
        <v/>
      </c>
      <c r="B30" s="120" t="str">
        <f t="shared" si="40"/>
        <v/>
      </c>
      <c r="C30" s="69" t="str">
        <f>IF(INDIRECT("$D"&amp;ROW())="","",INDIRECT("'"&amp;INDIRECT("$D"&amp;ROW())&amp; AE1))</f>
        <v/>
      </c>
      <c r="D30" s="125" t="str">
        <f>IF(Data!A60="","",Data!A60)</f>
        <v/>
      </c>
      <c r="E30" s="121"/>
      <c r="F30" s="121"/>
      <c r="G30" s="20"/>
      <c r="H30" s="9" t="str">
        <f t="shared" ref="H30:H36" si="50">IF($D30="","",INDIRECT("'"&amp;$D30&amp;"'!"&amp;$H$2&amp;$AB30))</f>
        <v/>
      </c>
      <c r="I30" s="20" t="str">
        <f t="shared" si="15"/>
        <v/>
      </c>
      <c r="J30" s="20" t="str">
        <f t="shared" si="16"/>
        <v/>
      </c>
      <c r="K30" s="122" t="str">
        <f t="shared" si="17"/>
        <v/>
      </c>
      <c r="L30" s="24" t="str">
        <f t="shared" si="18"/>
        <v/>
      </c>
      <c r="M30" s="123" t="str">
        <f t="shared" si="19"/>
        <v/>
      </c>
      <c r="N30" s="24" t="str">
        <f t="shared" si="20"/>
        <v/>
      </c>
      <c r="O30" s="24" t="str">
        <f t="shared" si="21"/>
        <v/>
      </c>
      <c r="P30" s="124" t="str">
        <f t="shared" si="22"/>
        <v/>
      </c>
      <c r="Q30" s="24" t="str">
        <f t="shared" si="23"/>
        <v/>
      </c>
      <c r="R30" s="123" t="str">
        <f t="shared" si="24"/>
        <v/>
      </c>
      <c r="S30" s="24" t="str">
        <f t="shared" si="25"/>
        <v/>
      </c>
      <c r="T30" s="24" t="str">
        <f t="shared" si="26"/>
        <v/>
      </c>
      <c r="U30" s="24" t="str">
        <f t="shared" si="27"/>
        <v/>
      </c>
      <c r="V30" s="24" t="str">
        <f t="shared" si="28"/>
        <v/>
      </c>
      <c r="W30" s="24" t="str">
        <f t="shared" si="29"/>
        <v/>
      </c>
      <c r="X30" s="24" t="str">
        <f t="shared" si="30"/>
        <v/>
      </c>
      <c r="Y30" s="124" t="str">
        <f t="shared" si="31"/>
        <v/>
      </c>
      <c r="Z30" s="24" t="str">
        <f t="shared" si="32"/>
        <v/>
      </c>
      <c r="AA30" s="123" t="str">
        <f t="shared" si="33"/>
        <v/>
      </c>
      <c r="AB30" s="98">
        <f t="shared" si="43"/>
        <v>235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ht="12.75" customHeight="1">
      <c r="A31" s="69" t="str">
        <f t="shared" si="39"/>
        <v/>
      </c>
      <c r="B31" s="120" t="str">
        <f t="shared" si="40"/>
        <v/>
      </c>
      <c r="C31" s="69" t="str">
        <f t="shared" ref="C31:D31" si="49">C30</f>
        <v/>
      </c>
      <c r="D31" s="9" t="str">
        <f t="shared" si="49"/>
        <v/>
      </c>
      <c r="E31" s="121"/>
      <c r="F31" s="121"/>
      <c r="G31" s="20"/>
      <c r="H31" s="9" t="str">
        <f t="shared" si="50"/>
        <v/>
      </c>
      <c r="I31" s="20" t="str">
        <f t="shared" si="15"/>
        <v/>
      </c>
      <c r="J31" s="20" t="str">
        <f t="shared" si="16"/>
        <v/>
      </c>
      <c r="K31" s="122" t="str">
        <f t="shared" si="17"/>
        <v/>
      </c>
      <c r="L31" s="24" t="str">
        <f t="shared" si="18"/>
        <v/>
      </c>
      <c r="M31" s="123" t="str">
        <f t="shared" si="19"/>
        <v/>
      </c>
      <c r="N31" s="24" t="str">
        <f t="shared" si="20"/>
        <v/>
      </c>
      <c r="O31" s="24" t="str">
        <f t="shared" si="21"/>
        <v/>
      </c>
      <c r="P31" s="124" t="str">
        <f t="shared" si="22"/>
        <v/>
      </c>
      <c r="Q31" s="24" t="str">
        <f t="shared" si="23"/>
        <v/>
      </c>
      <c r="R31" s="123" t="str">
        <f t="shared" si="24"/>
        <v/>
      </c>
      <c r="S31" s="24" t="str">
        <f t="shared" si="25"/>
        <v/>
      </c>
      <c r="T31" s="24" t="str">
        <f t="shared" si="26"/>
        <v/>
      </c>
      <c r="U31" s="24" t="str">
        <f t="shared" si="27"/>
        <v/>
      </c>
      <c r="V31" s="24" t="str">
        <f t="shared" si="28"/>
        <v/>
      </c>
      <c r="W31" s="24" t="str">
        <f t="shared" si="29"/>
        <v/>
      </c>
      <c r="X31" s="24" t="str">
        <f t="shared" si="30"/>
        <v/>
      </c>
      <c r="Y31" s="124" t="str">
        <f t="shared" si="31"/>
        <v/>
      </c>
      <c r="Z31" s="24" t="str">
        <f t="shared" si="32"/>
        <v/>
      </c>
      <c r="AA31" s="123" t="str">
        <f t="shared" si="33"/>
        <v/>
      </c>
      <c r="AB31" s="98">
        <f t="shared" si="43"/>
        <v>236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ht="12.75" customHeight="1">
      <c r="A32" s="69" t="str">
        <f t="shared" si="39"/>
        <v/>
      </c>
      <c r="B32" s="120" t="str">
        <f t="shared" si="40"/>
        <v/>
      </c>
      <c r="C32" s="69" t="str">
        <f t="shared" ref="C32:D32" si="51">C30</f>
        <v/>
      </c>
      <c r="D32" s="9" t="str">
        <f t="shared" si="51"/>
        <v/>
      </c>
      <c r="E32" s="121"/>
      <c r="F32" s="121"/>
      <c r="G32" s="20"/>
      <c r="H32" s="9" t="str">
        <f t="shared" si="50"/>
        <v/>
      </c>
      <c r="I32" s="20" t="str">
        <f t="shared" si="15"/>
        <v/>
      </c>
      <c r="J32" s="20" t="str">
        <f t="shared" si="16"/>
        <v/>
      </c>
      <c r="K32" s="122" t="str">
        <f t="shared" si="17"/>
        <v/>
      </c>
      <c r="L32" s="24" t="str">
        <f t="shared" si="18"/>
        <v/>
      </c>
      <c r="M32" s="123" t="str">
        <f t="shared" si="19"/>
        <v/>
      </c>
      <c r="N32" s="24" t="str">
        <f t="shared" si="20"/>
        <v/>
      </c>
      <c r="O32" s="24" t="str">
        <f t="shared" si="21"/>
        <v/>
      </c>
      <c r="P32" s="124" t="str">
        <f t="shared" si="22"/>
        <v/>
      </c>
      <c r="Q32" s="24" t="str">
        <f t="shared" si="23"/>
        <v/>
      </c>
      <c r="R32" s="123" t="str">
        <f t="shared" si="24"/>
        <v/>
      </c>
      <c r="S32" s="24" t="str">
        <f t="shared" si="25"/>
        <v/>
      </c>
      <c r="T32" s="24" t="str">
        <f t="shared" si="26"/>
        <v/>
      </c>
      <c r="U32" s="24" t="str">
        <f t="shared" si="27"/>
        <v/>
      </c>
      <c r="V32" s="24" t="str">
        <f t="shared" si="28"/>
        <v/>
      </c>
      <c r="W32" s="24" t="str">
        <f t="shared" si="29"/>
        <v/>
      </c>
      <c r="X32" s="24" t="str">
        <f t="shared" si="30"/>
        <v/>
      </c>
      <c r="Y32" s="124" t="str">
        <f t="shared" si="31"/>
        <v/>
      </c>
      <c r="Z32" s="24" t="str">
        <f t="shared" si="32"/>
        <v/>
      </c>
      <c r="AA32" s="123" t="str">
        <f t="shared" si="33"/>
        <v/>
      </c>
      <c r="AB32" s="98">
        <f t="shared" si="43"/>
        <v>237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ht="12.75" customHeight="1">
      <c r="A33" s="69" t="str">
        <f t="shared" si="39"/>
        <v/>
      </c>
      <c r="B33" s="120" t="str">
        <f t="shared" si="40"/>
        <v/>
      </c>
      <c r="C33" s="69" t="str">
        <f t="shared" ref="C33:D33" si="52">C30</f>
        <v/>
      </c>
      <c r="D33" s="9" t="str">
        <f t="shared" si="52"/>
        <v/>
      </c>
      <c r="E33" s="121"/>
      <c r="F33" s="121"/>
      <c r="G33" s="20"/>
      <c r="H33" s="9" t="str">
        <f t="shared" si="50"/>
        <v/>
      </c>
      <c r="I33" s="20" t="str">
        <f t="shared" si="15"/>
        <v/>
      </c>
      <c r="J33" s="20" t="str">
        <f t="shared" si="16"/>
        <v/>
      </c>
      <c r="K33" s="122" t="str">
        <f t="shared" si="17"/>
        <v/>
      </c>
      <c r="L33" s="24" t="str">
        <f t="shared" si="18"/>
        <v/>
      </c>
      <c r="M33" s="123" t="str">
        <f t="shared" si="19"/>
        <v/>
      </c>
      <c r="N33" s="24" t="str">
        <f t="shared" si="20"/>
        <v/>
      </c>
      <c r="O33" s="24" t="str">
        <f t="shared" si="21"/>
        <v/>
      </c>
      <c r="P33" s="124" t="str">
        <f t="shared" si="22"/>
        <v/>
      </c>
      <c r="Q33" s="24" t="str">
        <f t="shared" si="23"/>
        <v/>
      </c>
      <c r="R33" s="123" t="str">
        <f t="shared" si="24"/>
        <v/>
      </c>
      <c r="S33" s="24" t="str">
        <f t="shared" si="25"/>
        <v/>
      </c>
      <c r="T33" s="24" t="str">
        <f t="shared" si="26"/>
        <v/>
      </c>
      <c r="U33" s="24" t="str">
        <f t="shared" si="27"/>
        <v/>
      </c>
      <c r="V33" s="24" t="str">
        <f t="shared" si="28"/>
        <v/>
      </c>
      <c r="W33" s="24" t="str">
        <f t="shared" si="29"/>
        <v/>
      </c>
      <c r="X33" s="24" t="str">
        <f t="shared" si="30"/>
        <v/>
      </c>
      <c r="Y33" s="124" t="str">
        <f t="shared" si="31"/>
        <v/>
      </c>
      <c r="Z33" s="24" t="str">
        <f t="shared" si="32"/>
        <v/>
      </c>
      <c r="AA33" s="123" t="str">
        <f t="shared" si="33"/>
        <v/>
      </c>
      <c r="AB33" s="98">
        <f t="shared" si="43"/>
        <v>238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ht="12.75" customHeight="1">
      <c r="A34" s="69" t="str">
        <f t="shared" si="39"/>
        <v/>
      </c>
      <c r="B34" s="120" t="str">
        <f t="shared" si="40"/>
        <v/>
      </c>
      <c r="C34" s="69" t="str">
        <f>C30</f>
        <v/>
      </c>
      <c r="D34" s="9" t="str">
        <f>D31</f>
        <v/>
      </c>
      <c r="E34" s="121"/>
      <c r="F34" s="121"/>
      <c r="G34" s="20"/>
      <c r="H34" s="9" t="str">
        <f t="shared" si="50"/>
        <v/>
      </c>
      <c r="I34" s="20" t="str">
        <f t="shared" si="15"/>
        <v/>
      </c>
      <c r="J34" s="20" t="str">
        <f t="shared" si="16"/>
        <v/>
      </c>
      <c r="K34" s="122" t="str">
        <f t="shared" si="17"/>
        <v/>
      </c>
      <c r="L34" s="24" t="str">
        <f t="shared" si="18"/>
        <v/>
      </c>
      <c r="M34" s="123" t="str">
        <f t="shared" si="19"/>
        <v/>
      </c>
      <c r="N34" s="24" t="str">
        <f t="shared" si="20"/>
        <v/>
      </c>
      <c r="O34" s="24" t="str">
        <f t="shared" si="21"/>
        <v/>
      </c>
      <c r="P34" s="124" t="str">
        <f t="shared" si="22"/>
        <v/>
      </c>
      <c r="Q34" s="24" t="str">
        <f t="shared" si="23"/>
        <v/>
      </c>
      <c r="R34" s="123" t="str">
        <f t="shared" si="24"/>
        <v/>
      </c>
      <c r="S34" s="24" t="str">
        <f t="shared" si="25"/>
        <v/>
      </c>
      <c r="T34" s="24" t="str">
        <f t="shared" si="26"/>
        <v/>
      </c>
      <c r="U34" s="24" t="str">
        <f t="shared" si="27"/>
        <v/>
      </c>
      <c r="V34" s="24" t="str">
        <f t="shared" si="28"/>
        <v/>
      </c>
      <c r="W34" s="24" t="str">
        <f t="shared" si="29"/>
        <v/>
      </c>
      <c r="X34" s="24" t="str">
        <f t="shared" si="30"/>
        <v/>
      </c>
      <c r="Y34" s="124" t="str">
        <f t="shared" si="31"/>
        <v/>
      </c>
      <c r="Z34" s="24" t="str">
        <f t="shared" si="32"/>
        <v/>
      </c>
      <c r="AA34" s="123" t="str">
        <f t="shared" si="33"/>
        <v/>
      </c>
      <c r="AB34" s="98">
        <f t="shared" si="43"/>
        <v>239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ht="12.75" customHeight="1">
      <c r="A35" s="69" t="str">
        <f t="shared" si="39"/>
        <v/>
      </c>
      <c r="B35" s="120" t="str">
        <f t="shared" si="40"/>
        <v/>
      </c>
      <c r="C35" s="69" t="str">
        <f t="shared" ref="C35:D35" si="53">C30</f>
        <v/>
      </c>
      <c r="D35" s="9" t="str">
        <f t="shared" si="53"/>
        <v/>
      </c>
      <c r="E35" s="121"/>
      <c r="F35" s="121"/>
      <c r="G35" s="20"/>
      <c r="H35" s="9" t="str">
        <f t="shared" si="50"/>
        <v/>
      </c>
      <c r="I35" s="20" t="str">
        <f t="shared" si="15"/>
        <v/>
      </c>
      <c r="J35" s="20" t="str">
        <f t="shared" si="16"/>
        <v/>
      </c>
      <c r="K35" s="122" t="str">
        <f t="shared" si="17"/>
        <v/>
      </c>
      <c r="L35" s="24" t="str">
        <f t="shared" si="18"/>
        <v/>
      </c>
      <c r="M35" s="123" t="str">
        <f t="shared" si="19"/>
        <v/>
      </c>
      <c r="N35" s="24" t="str">
        <f t="shared" si="20"/>
        <v/>
      </c>
      <c r="O35" s="24" t="str">
        <f t="shared" si="21"/>
        <v/>
      </c>
      <c r="P35" s="124" t="str">
        <f t="shared" si="22"/>
        <v/>
      </c>
      <c r="Q35" s="24" t="str">
        <f t="shared" si="23"/>
        <v/>
      </c>
      <c r="R35" s="123" t="str">
        <f t="shared" si="24"/>
        <v/>
      </c>
      <c r="S35" s="24" t="str">
        <f t="shared" si="25"/>
        <v/>
      </c>
      <c r="T35" s="24" t="str">
        <f t="shared" si="26"/>
        <v/>
      </c>
      <c r="U35" s="24" t="str">
        <f t="shared" si="27"/>
        <v/>
      </c>
      <c r="V35" s="24" t="str">
        <f t="shared" si="28"/>
        <v/>
      </c>
      <c r="W35" s="24" t="str">
        <f t="shared" si="29"/>
        <v/>
      </c>
      <c r="X35" s="24" t="str">
        <f t="shared" si="30"/>
        <v/>
      </c>
      <c r="Y35" s="124" t="str">
        <f t="shared" si="31"/>
        <v/>
      </c>
      <c r="Z35" s="24" t="str">
        <f t="shared" si="32"/>
        <v/>
      </c>
      <c r="AA35" s="123" t="str">
        <f t="shared" si="33"/>
        <v/>
      </c>
      <c r="AB35" s="98">
        <f t="shared" si="43"/>
        <v>240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ht="12.75" customHeight="1">
      <c r="A36" s="69" t="str">
        <f t="shared" si="39"/>
        <v/>
      </c>
      <c r="B36" s="120" t="str">
        <f t="shared" si="40"/>
        <v/>
      </c>
      <c r="C36" s="69" t="str">
        <f t="shared" ref="C36:D36" si="54">C30</f>
        <v/>
      </c>
      <c r="D36" s="9" t="str">
        <f t="shared" si="54"/>
        <v/>
      </c>
      <c r="E36" s="121"/>
      <c r="F36" s="121"/>
      <c r="G36" s="20"/>
      <c r="H36" s="9" t="str">
        <f t="shared" si="50"/>
        <v/>
      </c>
      <c r="I36" s="20" t="str">
        <f t="shared" si="15"/>
        <v/>
      </c>
      <c r="J36" s="20" t="str">
        <f t="shared" si="16"/>
        <v/>
      </c>
      <c r="K36" s="122" t="str">
        <f t="shared" si="17"/>
        <v/>
      </c>
      <c r="L36" s="24" t="str">
        <f t="shared" si="18"/>
        <v/>
      </c>
      <c r="M36" s="123" t="str">
        <f t="shared" si="19"/>
        <v/>
      </c>
      <c r="N36" s="24" t="str">
        <f t="shared" si="20"/>
        <v/>
      </c>
      <c r="O36" s="24" t="str">
        <f t="shared" si="21"/>
        <v/>
      </c>
      <c r="P36" s="124" t="str">
        <f t="shared" si="22"/>
        <v/>
      </c>
      <c r="Q36" s="24" t="str">
        <f t="shared" si="23"/>
        <v/>
      </c>
      <c r="R36" s="123" t="str">
        <f t="shared" si="24"/>
        <v/>
      </c>
      <c r="S36" s="24" t="str">
        <f t="shared" si="25"/>
        <v/>
      </c>
      <c r="T36" s="24" t="str">
        <f t="shared" si="26"/>
        <v/>
      </c>
      <c r="U36" s="24" t="str">
        <f t="shared" si="27"/>
        <v/>
      </c>
      <c r="V36" s="24" t="str">
        <f t="shared" si="28"/>
        <v/>
      </c>
      <c r="W36" s="24" t="str">
        <f t="shared" si="29"/>
        <v/>
      </c>
      <c r="X36" s="24" t="str">
        <f t="shared" si="30"/>
        <v/>
      </c>
      <c r="Y36" s="124" t="str">
        <f t="shared" si="31"/>
        <v/>
      </c>
      <c r="Z36" s="24" t="str">
        <f t="shared" si="32"/>
        <v/>
      </c>
      <c r="AA36" s="123" t="str">
        <f t="shared" si="33"/>
        <v/>
      </c>
      <c r="AB36" s="98">
        <f t="shared" si="43"/>
        <v>241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ht="12.75" customHeight="1">
      <c r="A37" s="69" t="str">
        <f t="shared" si="39"/>
        <v/>
      </c>
      <c r="B37" s="120" t="str">
        <f t="shared" si="40"/>
        <v/>
      </c>
      <c r="C37" s="69" t="str">
        <f t="shared" ref="C37:D37" si="55">C30</f>
        <v/>
      </c>
      <c r="D37" s="9" t="str">
        <f t="shared" si="55"/>
        <v/>
      </c>
      <c r="E37" s="121" t="str">
        <f>IF(INDIRECT("$D"&amp;ROW())="","",INDIRECT("'"&amp;INDIRECT("$D"&amp;ROW())&amp; AE2))</f>
        <v/>
      </c>
      <c r="F37" s="121" t="str">
        <f>IF(INDIRECT("$D"&amp;ROW())="","",INDIRECT("'"&amp;INDIRECT("$D"&amp;ROW())&amp; AE3))</f>
        <v/>
      </c>
      <c r="G37" s="20" t="str">
        <f>IF(INDIRECT("$D"&amp;ROW())="","",INDIRECT("'"&amp;INDIRECT("$D"&amp;ROW())&amp; AE4))</f>
        <v/>
      </c>
      <c r="H37" s="9" t="str">
        <f>IF(INDIRECT("$D"&amp;ROW())="","","Property")</f>
        <v/>
      </c>
      <c r="I37" s="20" t="str">
        <f t="shared" si="15"/>
        <v/>
      </c>
      <c r="J37" s="20" t="str">
        <f t="shared" si="16"/>
        <v/>
      </c>
      <c r="K37" s="122" t="str">
        <f t="shared" si="17"/>
        <v/>
      </c>
      <c r="L37" s="24" t="str">
        <f t="shared" si="18"/>
        <v/>
      </c>
      <c r="M37" s="123" t="str">
        <f t="shared" si="19"/>
        <v/>
      </c>
      <c r="N37" s="24" t="str">
        <f t="shared" si="20"/>
        <v/>
      </c>
      <c r="O37" s="24" t="str">
        <f t="shared" si="21"/>
        <v/>
      </c>
      <c r="P37" s="124" t="str">
        <f t="shared" si="22"/>
        <v/>
      </c>
      <c r="Q37" s="24" t="str">
        <f t="shared" si="23"/>
        <v/>
      </c>
      <c r="R37" s="123" t="str">
        <f t="shared" si="24"/>
        <v/>
      </c>
      <c r="S37" s="24" t="str">
        <f t="shared" si="25"/>
        <v/>
      </c>
      <c r="T37" s="24" t="str">
        <f t="shared" si="26"/>
        <v/>
      </c>
      <c r="U37" s="24" t="str">
        <f t="shared" si="27"/>
        <v/>
      </c>
      <c r="V37" s="24" t="str">
        <f t="shared" si="28"/>
        <v/>
      </c>
      <c r="W37" s="24" t="str">
        <f t="shared" si="29"/>
        <v/>
      </c>
      <c r="X37" s="24" t="str">
        <f t="shared" si="30"/>
        <v/>
      </c>
      <c r="Y37" s="124" t="str">
        <f t="shared" si="31"/>
        <v/>
      </c>
      <c r="Z37" s="24" t="str">
        <f t="shared" si="32"/>
        <v/>
      </c>
      <c r="AA37" s="123" t="str">
        <f t="shared" si="33"/>
        <v/>
      </c>
      <c r="AB37" s="98">
        <f t="shared" si="43"/>
        <v>242</v>
      </c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ht="12.75" customHeight="1">
      <c r="A38" s="69" t="str">
        <f t="shared" si="39"/>
        <v/>
      </c>
      <c r="B38" s="120" t="str">
        <f t="shared" si="40"/>
        <v/>
      </c>
      <c r="C38" s="69" t="str">
        <f>IF(INDIRECT("$D"&amp;ROW())="","",INDIRECT("'"&amp;INDIRECT("$D"&amp;ROW())&amp; AE1))</f>
        <v/>
      </c>
      <c r="D38" s="125" t="str">
        <f>IF(Data!A61="","",Data!A61)</f>
        <v/>
      </c>
      <c r="E38" s="121"/>
      <c r="F38" s="121"/>
      <c r="G38" s="20"/>
      <c r="H38" s="9" t="str">
        <f t="shared" ref="H38:H44" si="57">IF($D38="","",INDIRECT("'"&amp;$D38&amp;"'!"&amp;$H$2&amp;$AB38))</f>
        <v/>
      </c>
      <c r="I38" s="20" t="str">
        <f t="shared" si="15"/>
        <v/>
      </c>
      <c r="J38" s="20" t="str">
        <f t="shared" si="16"/>
        <v/>
      </c>
      <c r="K38" s="122" t="str">
        <f t="shared" si="17"/>
        <v/>
      </c>
      <c r="L38" s="24" t="str">
        <f t="shared" si="18"/>
        <v/>
      </c>
      <c r="M38" s="123" t="str">
        <f t="shared" si="19"/>
        <v/>
      </c>
      <c r="N38" s="24" t="str">
        <f t="shared" si="20"/>
        <v/>
      </c>
      <c r="O38" s="24" t="str">
        <f t="shared" si="21"/>
        <v/>
      </c>
      <c r="P38" s="124" t="str">
        <f t="shared" si="22"/>
        <v/>
      </c>
      <c r="Q38" s="24" t="str">
        <f t="shared" si="23"/>
        <v/>
      </c>
      <c r="R38" s="123" t="str">
        <f t="shared" si="24"/>
        <v/>
      </c>
      <c r="S38" s="24" t="str">
        <f t="shared" si="25"/>
        <v/>
      </c>
      <c r="T38" s="24" t="str">
        <f t="shared" si="26"/>
        <v/>
      </c>
      <c r="U38" s="24" t="str">
        <f t="shared" si="27"/>
        <v/>
      </c>
      <c r="V38" s="24" t="str">
        <f t="shared" si="28"/>
        <v/>
      </c>
      <c r="W38" s="24" t="str">
        <f t="shared" si="29"/>
        <v/>
      </c>
      <c r="X38" s="24" t="str">
        <f t="shared" si="30"/>
        <v/>
      </c>
      <c r="Y38" s="124" t="str">
        <f t="shared" si="31"/>
        <v/>
      </c>
      <c r="Z38" s="24" t="str">
        <f t="shared" si="32"/>
        <v/>
      </c>
      <c r="AA38" s="123" t="str">
        <f t="shared" si="33"/>
        <v/>
      </c>
      <c r="AB38" s="98">
        <f t="shared" si="43"/>
        <v>235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ht="12.75" customHeight="1">
      <c r="A39" s="69" t="str">
        <f t="shared" si="39"/>
        <v/>
      </c>
      <c r="B39" s="120" t="str">
        <f t="shared" si="40"/>
        <v/>
      </c>
      <c r="C39" s="69" t="str">
        <f t="shared" ref="C39:D39" si="56">C38</f>
        <v/>
      </c>
      <c r="D39" s="9" t="str">
        <f t="shared" si="56"/>
        <v/>
      </c>
      <c r="E39" s="121"/>
      <c r="F39" s="121"/>
      <c r="G39" s="20"/>
      <c r="H39" s="9" t="str">
        <f t="shared" si="57"/>
        <v/>
      </c>
      <c r="I39" s="20" t="str">
        <f t="shared" si="15"/>
        <v/>
      </c>
      <c r="J39" s="20" t="str">
        <f t="shared" si="16"/>
        <v/>
      </c>
      <c r="K39" s="122" t="str">
        <f t="shared" si="17"/>
        <v/>
      </c>
      <c r="L39" s="24" t="str">
        <f t="shared" si="18"/>
        <v/>
      </c>
      <c r="M39" s="123" t="str">
        <f t="shared" si="19"/>
        <v/>
      </c>
      <c r="N39" s="24" t="str">
        <f t="shared" si="20"/>
        <v/>
      </c>
      <c r="O39" s="24" t="str">
        <f t="shared" si="21"/>
        <v/>
      </c>
      <c r="P39" s="124" t="str">
        <f t="shared" si="22"/>
        <v/>
      </c>
      <c r="Q39" s="24" t="str">
        <f t="shared" si="23"/>
        <v/>
      </c>
      <c r="R39" s="123" t="str">
        <f t="shared" si="24"/>
        <v/>
      </c>
      <c r="S39" s="24" t="str">
        <f t="shared" si="25"/>
        <v/>
      </c>
      <c r="T39" s="24" t="str">
        <f t="shared" si="26"/>
        <v/>
      </c>
      <c r="U39" s="24" t="str">
        <f t="shared" si="27"/>
        <v/>
      </c>
      <c r="V39" s="24" t="str">
        <f t="shared" si="28"/>
        <v/>
      </c>
      <c r="W39" s="24" t="str">
        <f t="shared" si="29"/>
        <v/>
      </c>
      <c r="X39" s="24" t="str">
        <f t="shared" si="30"/>
        <v/>
      </c>
      <c r="Y39" s="124" t="str">
        <f t="shared" si="31"/>
        <v/>
      </c>
      <c r="Z39" s="24" t="str">
        <f t="shared" si="32"/>
        <v/>
      </c>
      <c r="AA39" s="123" t="str">
        <f t="shared" si="33"/>
        <v/>
      </c>
      <c r="AB39" s="98">
        <f t="shared" si="43"/>
        <v>236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ht="12.75" customHeight="1">
      <c r="A40" s="69" t="str">
        <f t="shared" si="39"/>
        <v/>
      </c>
      <c r="B40" s="120" t="str">
        <f t="shared" si="40"/>
        <v/>
      </c>
      <c r="C40" s="69" t="str">
        <f t="shared" ref="C40:D40" si="58">C38</f>
        <v/>
      </c>
      <c r="D40" s="9" t="str">
        <f t="shared" si="58"/>
        <v/>
      </c>
      <c r="E40" s="121"/>
      <c r="F40" s="121"/>
      <c r="G40" s="20"/>
      <c r="H40" s="9" t="str">
        <f t="shared" si="57"/>
        <v/>
      </c>
      <c r="I40" s="20" t="str">
        <f t="shared" si="15"/>
        <v/>
      </c>
      <c r="J40" s="20" t="str">
        <f t="shared" si="16"/>
        <v/>
      </c>
      <c r="K40" s="122" t="str">
        <f t="shared" si="17"/>
        <v/>
      </c>
      <c r="L40" s="24" t="str">
        <f t="shared" si="18"/>
        <v/>
      </c>
      <c r="M40" s="123" t="str">
        <f t="shared" si="19"/>
        <v/>
      </c>
      <c r="N40" s="24" t="str">
        <f t="shared" si="20"/>
        <v/>
      </c>
      <c r="O40" s="24" t="str">
        <f t="shared" si="21"/>
        <v/>
      </c>
      <c r="P40" s="124" t="str">
        <f t="shared" si="22"/>
        <v/>
      </c>
      <c r="Q40" s="24" t="str">
        <f t="shared" si="23"/>
        <v/>
      </c>
      <c r="R40" s="123" t="str">
        <f t="shared" si="24"/>
        <v/>
      </c>
      <c r="S40" s="24" t="str">
        <f t="shared" si="25"/>
        <v/>
      </c>
      <c r="T40" s="24" t="str">
        <f t="shared" si="26"/>
        <v/>
      </c>
      <c r="U40" s="24" t="str">
        <f t="shared" si="27"/>
        <v/>
      </c>
      <c r="V40" s="24" t="str">
        <f t="shared" si="28"/>
        <v/>
      </c>
      <c r="W40" s="24" t="str">
        <f t="shared" si="29"/>
        <v/>
      </c>
      <c r="X40" s="24" t="str">
        <f t="shared" si="30"/>
        <v/>
      </c>
      <c r="Y40" s="124" t="str">
        <f t="shared" si="31"/>
        <v/>
      </c>
      <c r="Z40" s="24" t="str">
        <f t="shared" si="32"/>
        <v/>
      </c>
      <c r="AA40" s="123" t="str">
        <f t="shared" si="33"/>
        <v/>
      </c>
      <c r="AB40" s="98">
        <f t="shared" si="43"/>
        <v>237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ht="12.75" customHeight="1">
      <c r="A41" s="69" t="str">
        <f t="shared" si="39"/>
        <v/>
      </c>
      <c r="B41" s="120" t="str">
        <f t="shared" si="40"/>
        <v/>
      </c>
      <c r="C41" s="69" t="str">
        <f t="shared" ref="C41:D41" si="59">C38</f>
        <v/>
      </c>
      <c r="D41" s="9" t="str">
        <f t="shared" si="59"/>
        <v/>
      </c>
      <c r="E41" s="121"/>
      <c r="F41" s="121"/>
      <c r="G41" s="20"/>
      <c r="H41" s="9" t="str">
        <f t="shared" si="57"/>
        <v/>
      </c>
      <c r="I41" s="20" t="str">
        <f t="shared" si="15"/>
        <v/>
      </c>
      <c r="J41" s="20" t="str">
        <f t="shared" si="16"/>
        <v/>
      </c>
      <c r="K41" s="122" t="str">
        <f t="shared" si="17"/>
        <v/>
      </c>
      <c r="L41" s="24" t="str">
        <f t="shared" si="18"/>
        <v/>
      </c>
      <c r="M41" s="123" t="str">
        <f t="shared" si="19"/>
        <v/>
      </c>
      <c r="N41" s="24" t="str">
        <f t="shared" si="20"/>
        <v/>
      </c>
      <c r="O41" s="24" t="str">
        <f t="shared" si="21"/>
        <v/>
      </c>
      <c r="P41" s="124" t="str">
        <f t="shared" si="22"/>
        <v/>
      </c>
      <c r="Q41" s="24" t="str">
        <f t="shared" si="23"/>
        <v/>
      </c>
      <c r="R41" s="123" t="str">
        <f t="shared" si="24"/>
        <v/>
      </c>
      <c r="S41" s="24" t="str">
        <f t="shared" si="25"/>
        <v/>
      </c>
      <c r="T41" s="24" t="str">
        <f t="shared" si="26"/>
        <v/>
      </c>
      <c r="U41" s="24" t="str">
        <f t="shared" si="27"/>
        <v/>
      </c>
      <c r="V41" s="24" t="str">
        <f t="shared" si="28"/>
        <v/>
      </c>
      <c r="W41" s="24" t="str">
        <f t="shared" si="29"/>
        <v/>
      </c>
      <c r="X41" s="24" t="str">
        <f t="shared" si="30"/>
        <v/>
      </c>
      <c r="Y41" s="124" t="str">
        <f t="shared" si="31"/>
        <v/>
      </c>
      <c r="Z41" s="24" t="str">
        <f t="shared" si="32"/>
        <v/>
      </c>
      <c r="AA41" s="123" t="str">
        <f t="shared" si="33"/>
        <v/>
      </c>
      <c r="AB41" s="98">
        <f t="shared" si="43"/>
        <v>238</v>
      </c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ht="12.75" customHeight="1">
      <c r="A42" s="69" t="str">
        <f t="shared" si="39"/>
        <v/>
      </c>
      <c r="B42" s="120" t="str">
        <f t="shared" si="40"/>
        <v/>
      </c>
      <c r="C42" s="69" t="str">
        <f>C38</f>
        <v/>
      </c>
      <c r="D42" s="9" t="str">
        <f>D39</f>
        <v/>
      </c>
      <c r="E42" s="121"/>
      <c r="F42" s="121"/>
      <c r="G42" s="20"/>
      <c r="H42" s="9" t="str">
        <f t="shared" si="57"/>
        <v/>
      </c>
      <c r="I42" s="20" t="str">
        <f t="shared" si="15"/>
        <v/>
      </c>
      <c r="J42" s="20" t="str">
        <f t="shared" si="16"/>
        <v/>
      </c>
      <c r="K42" s="122" t="str">
        <f t="shared" si="17"/>
        <v/>
      </c>
      <c r="L42" s="24" t="str">
        <f t="shared" si="18"/>
        <v/>
      </c>
      <c r="M42" s="123" t="str">
        <f t="shared" si="19"/>
        <v/>
      </c>
      <c r="N42" s="24" t="str">
        <f t="shared" si="20"/>
        <v/>
      </c>
      <c r="O42" s="24" t="str">
        <f t="shared" si="21"/>
        <v/>
      </c>
      <c r="P42" s="124" t="str">
        <f t="shared" si="22"/>
        <v/>
      </c>
      <c r="Q42" s="24" t="str">
        <f t="shared" si="23"/>
        <v/>
      </c>
      <c r="R42" s="123" t="str">
        <f t="shared" si="24"/>
        <v/>
      </c>
      <c r="S42" s="24" t="str">
        <f t="shared" si="25"/>
        <v/>
      </c>
      <c r="T42" s="24" t="str">
        <f t="shared" si="26"/>
        <v/>
      </c>
      <c r="U42" s="24" t="str">
        <f t="shared" si="27"/>
        <v/>
      </c>
      <c r="V42" s="24" t="str">
        <f t="shared" si="28"/>
        <v/>
      </c>
      <c r="W42" s="24" t="str">
        <f t="shared" si="29"/>
        <v/>
      </c>
      <c r="X42" s="24" t="str">
        <f t="shared" si="30"/>
        <v/>
      </c>
      <c r="Y42" s="124" t="str">
        <f t="shared" si="31"/>
        <v/>
      </c>
      <c r="Z42" s="24" t="str">
        <f t="shared" si="32"/>
        <v/>
      </c>
      <c r="AA42" s="123" t="str">
        <f t="shared" si="33"/>
        <v/>
      </c>
      <c r="AB42" s="98">
        <f t="shared" si="43"/>
        <v>239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ht="12.75" customHeight="1">
      <c r="A43" s="69" t="str">
        <f t="shared" si="39"/>
        <v/>
      </c>
      <c r="B43" s="120" t="str">
        <f t="shared" si="40"/>
        <v/>
      </c>
      <c r="C43" s="69" t="str">
        <f t="shared" ref="C43:D43" si="60">C38</f>
        <v/>
      </c>
      <c r="D43" s="9" t="str">
        <f t="shared" si="60"/>
        <v/>
      </c>
      <c r="E43" s="121"/>
      <c r="F43" s="121"/>
      <c r="G43" s="20"/>
      <c r="H43" s="9" t="str">
        <f t="shared" si="57"/>
        <v/>
      </c>
      <c r="I43" s="20" t="str">
        <f t="shared" si="15"/>
        <v/>
      </c>
      <c r="J43" s="20" t="str">
        <f t="shared" si="16"/>
        <v/>
      </c>
      <c r="K43" s="122" t="str">
        <f t="shared" si="17"/>
        <v/>
      </c>
      <c r="L43" s="24" t="str">
        <f t="shared" si="18"/>
        <v/>
      </c>
      <c r="M43" s="123" t="str">
        <f t="shared" si="19"/>
        <v/>
      </c>
      <c r="N43" s="24" t="str">
        <f t="shared" si="20"/>
        <v/>
      </c>
      <c r="O43" s="24" t="str">
        <f t="shared" si="21"/>
        <v/>
      </c>
      <c r="P43" s="124" t="str">
        <f t="shared" si="22"/>
        <v/>
      </c>
      <c r="Q43" s="24" t="str">
        <f t="shared" si="23"/>
        <v/>
      </c>
      <c r="R43" s="123" t="str">
        <f t="shared" si="24"/>
        <v/>
      </c>
      <c r="S43" s="24" t="str">
        <f t="shared" si="25"/>
        <v/>
      </c>
      <c r="T43" s="24" t="str">
        <f t="shared" si="26"/>
        <v/>
      </c>
      <c r="U43" s="24" t="str">
        <f t="shared" si="27"/>
        <v/>
      </c>
      <c r="V43" s="24" t="str">
        <f t="shared" si="28"/>
        <v/>
      </c>
      <c r="W43" s="24" t="str">
        <f t="shared" si="29"/>
        <v/>
      </c>
      <c r="X43" s="24" t="str">
        <f t="shared" si="30"/>
        <v/>
      </c>
      <c r="Y43" s="124" t="str">
        <f t="shared" si="31"/>
        <v/>
      </c>
      <c r="Z43" s="24" t="str">
        <f t="shared" si="32"/>
        <v/>
      </c>
      <c r="AA43" s="123" t="str">
        <f t="shared" si="33"/>
        <v/>
      </c>
      <c r="AB43" s="98">
        <f t="shared" si="43"/>
        <v>240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ht="12.75" customHeight="1">
      <c r="A44" s="69" t="str">
        <f t="shared" si="39"/>
        <v/>
      </c>
      <c r="B44" s="120" t="str">
        <f t="shared" si="40"/>
        <v/>
      </c>
      <c r="C44" s="69" t="str">
        <f t="shared" ref="C44:D44" si="61">C38</f>
        <v/>
      </c>
      <c r="D44" s="9" t="str">
        <f t="shared" si="61"/>
        <v/>
      </c>
      <c r="E44" s="121"/>
      <c r="F44" s="121"/>
      <c r="G44" s="20"/>
      <c r="H44" s="9" t="str">
        <f t="shared" si="57"/>
        <v/>
      </c>
      <c r="I44" s="20" t="str">
        <f t="shared" si="15"/>
        <v/>
      </c>
      <c r="J44" s="20" t="str">
        <f t="shared" si="16"/>
        <v/>
      </c>
      <c r="K44" s="122" t="str">
        <f t="shared" si="17"/>
        <v/>
      </c>
      <c r="L44" s="24" t="str">
        <f t="shared" si="18"/>
        <v/>
      </c>
      <c r="M44" s="123" t="str">
        <f t="shared" si="19"/>
        <v/>
      </c>
      <c r="N44" s="24" t="str">
        <f t="shared" si="20"/>
        <v/>
      </c>
      <c r="O44" s="24" t="str">
        <f t="shared" si="21"/>
        <v/>
      </c>
      <c r="P44" s="124" t="str">
        <f t="shared" si="22"/>
        <v/>
      </c>
      <c r="Q44" s="24" t="str">
        <f t="shared" si="23"/>
        <v/>
      </c>
      <c r="R44" s="123" t="str">
        <f t="shared" si="24"/>
        <v/>
      </c>
      <c r="S44" s="24" t="str">
        <f t="shared" si="25"/>
        <v/>
      </c>
      <c r="T44" s="24" t="str">
        <f t="shared" si="26"/>
        <v/>
      </c>
      <c r="U44" s="24" t="str">
        <f t="shared" si="27"/>
        <v/>
      </c>
      <c r="V44" s="24" t="str">
        <f t="shared" si="28"/>
        <v/>
      </c>
      <c r="W44" s="24" t="str">
        <f t="shared" si="29"/>
        <v/>
      </c>
      <c r="X44" s="24" t="str">
        <f t="shared" si="30"/>
        <v/>
      </c>
      <c r="Y44" s="124" t="str">
        <f t="shared" si="31"/>
        <v/>
      </c>
      <c r="Z44" s="24" t="str">
        <f t="shared" si="32"/>
        <v/>
      </c>
      <c r="AA44" s="123" t="str">
        <f t="shared" si="33"/>
        <v/>
      </c>
      <c r="AB44" s="98">
        <f t="shared" si="43"/>
        <v>241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ht="12.75" customHeight="1">
      <c r="A45" s="69" t="str">
        <f t="shared" si="39"/>
        <v/>
      </c>
      <c r="B45" s="120" t="str">
        <f t="shared" si="40"/>
        <v/>
      </c>
      <c r="C45" s="69" t="str">
        <f t="shared" ref="C45:D45" si="62">C38</f>
        <v/>
      </c>
      <c r="D45" s="9" t="str">
        <f t="shared" si="62"/>
        <v/>
      </c>
      <c r="E45" s="121" t="str">
        <f>IF(INDIRECT("$D"&amp;ROW())="","",INDIRECT("'"&amp;INDIRECT("$D"&amp;ROW())&amp; AE2))</f>
        <v/>
      </c>
      <c r="F45" s="121" t="str">
        <f>IF(INDIRECT("$D"&amp;ROW())="","",INDIRECT("'"&amp;INDIRECT("$D"&amp;ROW())&amp; AE3))</f>
        <v/>
      </c>
      <c r="G45" s="20" t="str">
        <f>IF(INDIRECT("$D"&amp;ROW())="","",INDIRECT("'"&amp;INDIRECT("$D"&amp;ROW())&amp; AE4))</f>
        <v/>
      </c>
      <c r="H45" s="9" t="str">
        <f>IF(INDIRECT("$D"&amp;ROW())="","","Property")</f>
        <v/>
      </c>
      <c r="I45" s="20" t="str">
        <f t="shared" si="15"/>
        <v/>
      </c>
      <c r="J45" s="20" t="str">
        <f t="shared" si="16"/>
        <v/>
      </c>
      <c r="K45" s="122" t="str">
        <f t="shared" si="17"/>
        <v/>
      </c>
      <c r="L45" s="24" t="str">
        <f t="shared" si="18"/>
        <v/>
      </c>
      <c r="M45" s="123" t="str">
        <f t="shared" si="19"/>
        <v/>
      </c>
      <c r="N45" s="24" t="str">
        <f t="shared" si="20"/>
        <v/>
      </c>
      <c r="O45" s="24" t="str">
        <f t="shared" si="21"/>
        <v/>
      </c>
      <c r="P45" s="124" t="str">
        <f t="shared" si="22"/>
        <v/>
      </c>
      <c r="Q45" s="24" t="str">
        <f t="shared" si="23"/>
        <v/>
      </c>
      <c r="R45" s="123" t="str">
        <f t="shared" si="24"/>
        <v/>
      </c>
      <c r="S45" s="24" t="str">
        <f t="shared" si="25"/>
        <v/>
      </c>
      <c r="T45" s="24" t="str">
        <f t="shared" si="26"/>
        <v/>
      </c>
      <c r="U45" s="24" t="str">
        <f t="shared" si="27"/>
        <v/>
      </c>
      <c r="V45" s="24" t="str">
        <f t="shared" si="28"/>
        <v/>
      </c>
      <c r="W45" s="24" t="str">
        <f t="shared" si="29"/>
        <v/>
      </c>
      <c r="X45" s="24" t="str">
        <f t="shared" si="30"/>
        <v/>
      </c>
      <c r="Y45" s="124" t="str">
        <f t="shared" si="31"/>
        <v/>
      </c>
      <c r="Z45" s="24" t="str">
        <f t="shared" si="32"/>
        <v/>
      </c>
      <c r="AA45" s="123" t="str">
        <f t="shared" si="33"/>
        <v/>
      </c>
      <c r="AB45" s="98">
        <f t="shared" si="43"/>
        <v>242</v>
      </c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ht="12.75" customHeight="1">
      <c r="A46" s="69" t="str">
        <f t="shared" si="39"/>
        <v/>
      </c>
      <c r="B46" s="120" t="str">
        <f t="shared" si="40"/>
        <v/>
      </c>
      <c r="C46" s="69" t="str">
        <f>IF(INDIRECT("$D"&amp;ROW())="","",INDIRECT("'"&amp;INDIRECT("$D"&amp;ROW())&amp; AE1))</f>
        <v/>
      </c>
      <c r="D46" s="125" t="str">
        <f>IF(Data!A62="","",Data!A62)</f>
        <v/>
      </c>
      <c r="E46" s="121"/>
      <c r="F46" s="121"/>
      <c r="G46" s="20"/>
      <c r="H46" s="9" t="str">
        <f t="shared" ref="H46:H52" si="64">IF($D46="","",INDIRECT("'"&amp;$D46&amp;"'!"&amp;$H$2&amp;$AB46))</f>
        <v/>
      </c>
      <c r="I46" s="20" t="str">
        <f t="shared" si="15"/>
        <v/>
      </c>
      <c r="J46" s="20" t="str">
        <f t="shared" si="16"/>
        <v/>
      </c>
      <c r="K46" s="122" t="str">
        <f t="shared" si="17"/>
        <v/>
      </c>
      <c r="L46" s="24" t="str">
        <f t="shared" si="18"/>
        <v/>
      </c>
      <c r="M46" s="123" t="str">
        <f t="shared" si="19"/>
        <v/>
      </c>
      <c r="N46" s="24" t="str">
        <f t="shared" si="20"/>
        <v/>
      </c>
      <c r="O46" s="24" t="str">
        <f t="shared" si="21"/>
        <v/>
      </c>
      <c r="P46" s="124" t="str">
        <f t="shared" si="22"/>
        <v/>
      </c>
      <c r="Q46" s="24" t="str">
        <f t="shared" si="23"/>
        <v/>
      </c>
      <c r="R46" s="123" t="str">
        <f t="shared" si="24"/>
        <v/>
      </c>
      <c r="S46" s="24" t="str">
        <f t="shared" si="25"/>
        <v/>
      </c>
      <c r="T46" s="24" t="str">
        <f t="shared" si="26"/>
        <v/>
      </c>
      <c r="U46" s="24" t="str">
        <f t="shared" si="27"/>
        <v/>
      </c>
      <c r="V46" s="24" t="str">
        <f t="shared" si="28"/>
        <v/>
      </c>
      <c r="W46" s="24" t="str">
        <f t="shared" si="29"/>
        <v/>
      </c>
      <c r="X46" s="24" t="str">
        <f t="shared" si="30"/>
        <v/>
      </c>
      <c r="Y46" s="124" t="str">
        <f t="shared" si="31"/>
        <v/>
      </c>
      <c r="Z46" s="24" t="str">
        <f t="shared" si="32"/>
        <v/>
      </c>
      <c r="AA46" s="123" t="str">
        <f t="shared" si="33"/>
        <v/>
      </c>
      <c r="AB46" s="98">
        <f t="shared" si="43"/>
        <v>235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ht="12.75" customHeight="1">
      <c r="A47" s="69" t="str">
        <f t="shared" si="39"/>
        <v/>
      </c>
      <c r="B47" s="120" t="str">
        <f t="shared" si="40"/>
        <v/>
      </c>
      <c r="C47" s="69" t="str">
        <f t="shared" ref="C47:D47" si="63">C46</f>
        <v/>
      </c>
      <c r="D47" s="9" t="str">
        <f t="shared" si="63"/>
        <v/>
      </c>
      <c r="E47" s="121"/>
      <c r="F47" s="121"/>
      <c r="G47" s="20"/>
      <c r="H47" s="9" t="str">
        <f t="shared" si="64"/>
        <v/>
      </c>
      <c r="I47" s="20" t="str">
        <f t="shared" si="15"/>
        <v/>
      </c>
      <c r="J47" s="20" t="str">
        <f t="shared" si="16"/>
        <v/>
      </c>
      <c r="K47" s="122" t="str">
        <f t="shared" si="17"/>
        <v/>
      </c>
      <c r="L47" s="24" t="str">
        <f t="shared" si="18"/>
        <v/>
      </c>
      <c r="M47" s="123" t="str">
        <f t="shared" si="19"/>
        <v/>
      </c>
      <c r="N47" s="24" t="str">
        <f t="shared" si="20"/>
        <v/>
      </c>
      <c r="O47" s="24" t="str">
        <f t="shared" si="21"/>
        <v/>
      </c>
      <c r="P47" s="124" t="str">
        <f t="shared" si="22"/>
        <v/>
      </c>
      <c r="Q47" s="24" t="str">
        <f t="shared" si="23"/>
        <v/>
      </c>
      <c r="R47" s="123" t="str">
        <f t="shared" si="24"/>
        <v/>
      </c>
      <c r="S47" s="24" t="str">
        <f t="shared" si="25"/>
        <v/>
      </c>
      <c r="T47" s="24" t="str">
        <f t="shared" si="26"/>
        <v/>
      </c>
      <c r="U47" s="24" t="str">
        <f t="shared" si="27"/>
        <v/>
      </c>
      <c r="V47" s="24" t="str">
        <f t="shared" si="28"/>
        <v/>
      </c>
      <c r="W47" s="24" t="str">
        <f t="shared" si="29"/>
        <v/>
      </c>
      <c r="X47" s="24" t="str">
        <f t="shared" si="30"/>
        <v/>
      </c>
      <c r="Y47" s="124" t="str">
        <f t="shared" si="31"/>
        <v/>
      </c>
      <c r="Z47" s="24" t="str">
        <f t="shared" si="32"/>
        <v/>
      </c>
      <c r="AA47" s="123" t="str">
        <f t="shared" si="33"/>
        <v/>
      </c>
      <c r="AB47" s="98">
        <f t="shared" si="43"/>
        <v>236</v>
      </c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ht="12.75" customHeight="1">
      <c r="A48" s="69" t="str">
        <f t="shared" si="39"/>
        <v/>
      </c>
      <c r="B48" s="120" t="str">
        <f t="shared" si="40"/>
        <v/>
      </c>
      <c r="C48" s="69" t="str">
        <f t="shared" ref="C48:D48" si="65">C46</f>
        <v/>
      </c>
      <c r="D48" s="9" t="str">
        <f t="shared" si="65"/>
        <v/>
      </c>
      <c r="E48" s="121"/>
      <c r="F48" s="121"/>
      <c r="G48" s="20"/>
      <c r="H48" s="9" t="str">
        <f t="shared" si="64"/>
        <v/>
      </c>
      <c r="I48" s="20" t="str">
        <f t="shared" si="15"/>
        <v/>
      </c>
      <c r="J48" s="20" t="str">
        <f t="shared" si="16"/>
        <v/>
      </c>
      <c r="K48" s="122" t="str">
        <f t="shared" si="17"/>
        <v/>
      </c>
      <c r="L48" s="24" t="str">
        <f t="shared" si="18"/>
        <v/>
      </c>
      <c r="M48" s="123" t="str">
        <f t="shared" si="19"/>
        <v/>
      </c>
      <c r="N48" s="24" t="str">
        <f t="shared" si="20"/>
        <v/>
      </c>
      <c r="O48" s="24" t="str">
        <f t="shared" si="21"/>
        <v/>
      </c>
      <c r="P48" s="124" t="str">
        <f t="shared" si="22"/>
        <v/>
      </c>
      <c r="Q48" s="24" t="str">
        <f t="shared" si="23"/>
        <v/>
      </c>
      <c r="R48" s="123" t="str">
        <f t="shared" si="24"/>
        <v/>
      </c>
      <c r="S48" s="24" t="str">
        <f t="shared" si="25"/>
        <v/>
      </c>
      <c r="T48" s="24" t="str">
        <f t="shared" si="26"/>
        <v/>
      </c>
      <c r="U48" s="24" t="str">
        <f t="shared" si="27"/>
        <v/>
      </c>
      <c r="V48" s="24" t="str">
        <f t="shared" si="28"/>
        <v/>
      </c>
      <c r="W48" s="24" t="str">
        <f t="shared" si="29"/>
        <v/>
      </c>
      <c r="X48" s="24" t="str">
        <f t="shared" si="30"/>
        <v/>
      </c>
      <c r="Y48" s="124" t="str">
        <f t="shared" si="31"/>
        <v/>
      </c>
      <c r="Z48" s="24" t="str">
        <f t="shared" si="32"/>
        <v/>
      </c>
      <c r="AA48" s="123" t="str">
        <f t="shared" si="33"/>
        <v/>
      </c>
      <c r="AB48" s="98">
        <f t="shared" si="43"/>
        <v>237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ht="12.75" customHeight="1">
      <c r="A49" s="69" t="str">
        <f t="shared" si="39"/>
        <v/>
      </c>
      <c r="B49" s="120" t="str">
        <f t="shared" si="40"/>
        <v/>
      </c>
      <c r="C49" s="69" t="str">
        <f t="shared" ref="C49:D49" si="66">C46</f>
        <v/>
      </c>
      <c r="D49" s="9" t="str">
        <f t="shared" si="66"/>
        <v/>
      </c>
      <c r="E49" s="121"/>
      <c r="F49" s="121"/>
      <c r="G49" s="20"/>
      <c r="H49" s="9" t="str">
        <f t="shared" si="64"/>
        <v/>
      </c>
      <c r="I49" s="20" t="str">
        <f t="shared" si="15"/>
        <v/>
      </c>
      <c r="J49" s="20" t="str">
        <f t="shared" si="16"/>
        <v/>
      </c>
      <c r="K49" s="122" t="str">
        <f t="shared" si="17"/>
        <v/>
      </c>
      <c r="L49" s="24" t="str">
        <f t="shared" si="18"/>
        <v/>
      </c>
      <c r="M49" s="123" t="str">
        <f t="shared" si="19"/>
        <v/>
      </c>
      <c r="N49" s="24" t="str">
        <f t="shared" si="20"/>
        <v/>
      </c>
      <c r="O49" s="24" t="str">
        <f t="shared" si="21"/>
        <v/>
      </c>
      <c r="P49" s="124" t="str">
        <f t="shared" si="22"/>
        <v/>
      </c>
      <c r="Q49" s="24" t="str">
        <f t="shared" si="23"/>
        <v/>
      </c>
      <c r="R49" s="123" t="str">
        <f t="shared" si="24"/>
        <v/>
      </c>
      <c r="S49" s="24" t="str">
        <f t="shared" si="25"/>
        <v/>
      </c>
      <c r="T49" s="24" t="str">
        <f t="shared" si="26"/>
        <v/>
      </c>
      <c r="U49" s="24" t="str">
        <f t="shared" si="27"/>
        <v/>
      </c>
      <c r="V49" s="24" t="str">
        <f t="shared" si="28"/>
        <v/>
      </c>
      <c r="W49" s="24" t="str">
        <f t="shared" si="29"/>
        <v/>
      </c>
      <c r="X49" s="24" t="str">
        <f t="shared" si="30"/>
        <v/>
      </c>
      <c r="Y49" s="124" t="str">
        <f t="shared" si="31"/>
        <v/>
      </c>
      <c r="Z49" s="24" t="str">
        <f t="shared" si="32"/>
        <v/>
      </c>
      <c r="AA49" s="123" t="str">
        <f t="shared" si="33"/>
        <v/>
      </c>
      <c r="AB49" s="98">
        <f t="shared" si="43"/>
        <v>238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ht="12.75" customHeight="1">
      <c r="A50" s="69" t="str">
        <f t="shared" si="39"/>
        <v/>
      </c>
      <c r="B50" s="120" t="str">
        <f t="shared" si="40"/>
        <v/>
      </c>
      <c r="C50" s="69" t="str">
        <f>C46</f>
        <v/>
      </c>
      <c r="D50" s="9" t="str">
        <f>D47</f>
        <v/>
      </c>
      <c r="E50" s="121"/>
      <c r="F50" s="121"/>
      <c r="G50" s="20"/>
      <c r="H50" s="9" t="str">
        <f t="shared" si="64"/>
        <v/>
      </c>
      <c r="I50" s="20" t="str">
        <f t="shared" si="15"/>
        <v/>
      </c>
      <c r="J50" s="20" t="str">
        <f t="shared" si="16"/>
        <v/>
      </c>
      <c r="K50" s="122" t="str">
        <f t="shared" si="17"/>
        <v/>
      </c>
      <c r="L50" s="24" t="str">
        <f t="shared" si="18"/>
        <v/>
      </c>
      <c r="M50" s="123" t="str">
        <f t="shared" si="19"/>
        <v/>
      </c>
      <c r="N50" s="24" t="str">
        <f t="shared" si="20"/>
        <v/>
      </c>
      <c r="O50" s="24" t="str">
        <f t="shared" si="21"/>
        <v/>
      </c>
      <c r="P50" s="124" t="str">
        <f t="shared" si="22"/>
        <v/>
      </c>
      <c r="Q50" s="24" t="str">
        <f t="shared" si="23"/>
        <v/>
      </c>
      <c r="R50" s="123" t="str">
        <f t="shared" si="24"/>
        <v/>
      </c>
      <c r="S50" s="24" t="str">
        <f t="shared" si="25"/>
        <v/>
      </c>
      <c r="T50" s="24" t="str">
        <f t="shared" si="26"/>
        <v/>
      </c>
      <c r="U50" s="24" t="str">
        <f t="shared" si="27"/>
        <v/>
      </c>
      <c r="V50" s="24" t="str">
        <f t="shared" si="28"/>
        <v/>
      </c>
      <c r="W50" s="24" t="str">
        <f t="shared" si="29"/>
        <v/>
      </c>
      <c r="X50" s="24" t="str">
        <f t="shared" si="30"/>
        <v/>
      </c>
      <c r="Y50" s="124" t="str">
        <f t="shared" si="31"/>
        <v/>
      </c>
      <c r="Z50" s="24" t="str">
        <f t="shared" si="32"/>
        <v/>
      </c>
      <c r="AA50" s="123" t="str">
        <f t="shared" si="33"/>
        <v/>
      </c>
      <c r="AB50" s="98">
        <f t="shared" si="43"/>
        <v>239</v>
      </c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ht="12.75" customHeight="1">
      <c r="A51" s="69" t="str">
        <f t="shared" si="39"/>
        <v/>
      </c>
      <c r="B51" s="120" t="str">
        <f t="shared" si="40"/>
        <v/>
      </c>
      <c r="C51" s="69" t="str">
        <f t="shared" ref="C51:D51" si="67">C46</f>
        <v/>
      </c>
      <c r="D51" s="9" t="str">
        <f t="shared" si="67"/>
        <v/>
      </c>
      <c r="E51" s="121"/>
      <c r="F51" s="121"/>
      <c r="G51" s="20"/>
      <c r="H51" s="9" t="str">
        <f t="shared" si="64"/>
        <v/>
      </c>
      <c r="I51" s="20" t="str">
        <f t="shared" si="15"/>
        <v/>
      </c>
      <c r="J51" s="20" t="str">
        <f t="shared" si="16"/>
        <v/>
      </c>
      <c r="K51" s="122" t="str">
        <f t="shared" si="17"/>
        <v/>
      </c>
      <c r="L51" s="24" t="str">
        <f t="shared" si="18"/>
        <v/>
      </c>
      <c r="M51" s="123" t="str">
        <f t="shared" si="19"/>
        <v/>
      </c>
      <c r="N51" s="24" t="str">
        <f t="shared" si="20"/>
        <v/>
      </c>
      <c r="O51" s="24" t="str">
        <f t="shared" si="21"/>
        <v/>
      </c>
      <c r="P51" s="124" t="str">
        <f t="shared" si="22"/>
        <v/>
      </c>
      <c r="Q51" s="24" t="str">
        <f t="shared" si="23"/>
        <v/>
      </c>
      <c r="R51" s="123" t="str">
        <f t="shared" si="24"/>
        <v/>
      </c>
      <c r="S51" s="24" t="str">
        <f t="shared" si="25"/>
        <v/>
      </c>
      <c r="T51" s="24" t="str">
        <f t="shared" si="26"/>
        <v/>
      </c>
      <c r="U51" s="24" t="str">
        <f t="shared" si="27"/>
        <v/>
      </c>
      <c r="V51" s="24" t="str">
        <f t="shared" si="28"/>
        <v/>
      </c>
      <c r="W51" s="24" t="str">
        <f t="shared" si="29"/>
        <v/>
      </c>
      <c r="X51" s="24" t="str">
        <f t="shared" si="30"/>
        <v/>
      </c>
      <c r="Y51" s="124" t="str">
        <f t="shared" si="31"/>
        <v/>
      </c>
      <c r="Z51" s="24" t="str">
        <f t="shared" si="32"/>
        <v/>
      </c>
      <c r="AA51" s="123" t="str">
        <f t="shared" si="33"/>
        <v/>
      </c>
      <c r="AB51" s="98">
        <f t="shared" si="43"/>
        <v>240</v>
      </c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ht="12.75" customHeight="1">
      <c r="A52" s="69" t="str">
        <f t="shared" si="39"/>
        <v/>
      </c>
      <c r="B52" s="120" t="str">
        <f t="shared" si="40"/>
        <v/>
      </c>
      <c r="C52" s="69" t="str">
        <f t="shared" ref="C52:D52" si="68">C46</f>
        <v/>
      </c>
      <c r="D52" s="9" t="str">
        <f t="shared" si="68"/>
        <v/>
      </c>
      <c r="E52" s="121"/>
      <c r="F52" s="121"/>
      <c r="G52" s="20"/>
      <c r="H52" s="9" t="str">
        <f t="shared" si="64"/>
        <v/>
      </c>
      <c r="I52" s="20" t="str">
        <f t="shared" si="15"/>
        <v/>
      </c>
      <c r="J52" s="20" t="str">
        <f t="shared" si="16"/>
        <v/>
      </c>
      <c r="K52" s="122" t="str">
        <f t="shared" si="17"/>
        <v/>
      </c>
      <c r="L52" s="24" t="str">
        <f t="shared" si="18"/>
        <v/>
      </c>
      <c r="M52" s="123" t="str">
        <f t="shared" si="19"/>
        <v/>
      </c>
      <c r="N52" s="24" t="str">
        <f t="shared" si="20"/>
        <v/>
      </c>
      <c r="O52" s="24" t="str">
        <f t="shared" si="21"/>
        <v/>
      </c>
      <c r="P52" s="124" t="str">
        <f t="shared" si="22"/>
        <v/>
      </c>
      <c r="Q52" s="24" t="str">
        <f t="shared" si="23"/>
        <v/>
      </c>
      <c r="R52" s="123" t="str">
        <f t="shared" si="24"/>
        <v/>
      </c>
      <c r="S52" s="24" t="str">
        <f t="shared" si="25"/>
        <v/>
      </c>
      <c r="T52" s="24" t="str">
        <f t="shared" si="26"/>
        <v/>
      </c>
      <c r="U52" s="24" t="str">
        <f t="shared" si="27"/>
        <v/>
      </c>
      <c r="V52" s="24" t="str">
        <f t="shared" si="28"/>
        <v/>
      </c>
      <c r="W52" s="24" t="str">
        <f t="shared" si="29"/>
        <v/>
      </c>
      <c r="X52" s="24" t="str">
        <f t="shared" si="30"/>
        <v/>
      </c>
      <c r="Y52" s="124" t="str">
        <f t="shared" si="31"/>
        <v/>
      </c>
      <c r="Z52" s="24" t="str">
        <f t="shared" si="32"/>
        <v/>
      </c>
      <c r="AA52" s="123" t="str">
        <f t="shared" si="33"/>
        <v/>
      </c>
      <c r="AB52" s="98">
        <f t="shared" si="43"/>
        <v>241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ht="12.75" customHeight="1">
      <c r="A53" s="69" t="str">
        <f t="shared" si="39"/>
        <v/>
      </c>
      <c r="B53" s="120" t="str">
        <f t="shared" si="40"/>
        <v/>
      </c>
      <c r="C53" s="69" t="str">
        <f t="shared" ref="C53:D53" si="69">C46</f>
        <v/>
      </c>
      <c r="D53" s="9" t="str">
        <f t="shared" si="69"/>
        <v/>
      </c>
      <c r="E53" s="121" t="str">
        <f>IF(INDIRECT("$D"&amp;ROW())="","",INDIRECT("'"&amp;INDIRECT("$D"&amp;ROW())&amp; AE2))</f>
        <v/>
      </c>
      <c r="F53" s="121" t="str">
        <f>IF(INDIRECT("$D"&amp;ROW())="","",INDIRECT("'"&amp;INDIRECT("$D"&amp;ROW())&amp; AE3))</f>
        <v/>
      </c>
      <c r="G53" s="20" t="str">
        <f>IF(INDIRECT("$D"&amp;ROW())="","",INDIRECT("'"&amp;INDIRECT("$D"&amp;ROW())&amp; AE4))</f>
        <v/>
      </c>
      <c r="H53" s="9" t="str">
        <f>IF(INDIRECT("$D"&amp;ROW())="","","Property")</f>
        <v/>
      </c>
      <c r="I53" s="20" t="str">
        <f t="shared" si="15"/>
        <v/>
      </c>
      <c r="J53" s="20" t="str">
        <f t="shared" si="16"/>
        <v/>
      </c>
      <c r="K53" s="122" t="str">
        <f t="shared" si="17"/>
        <v/>
      </c>
      <c r="L53" s="24" t="str">
        <f t="shared" si="18"/>
        <v/>
      </c>
      <c r="M53" s="123" t="str">
        <f t="shared" si="19"/>
        <v/>
      </c>
      <c r="N53" s="24" t="str">
        <f t="shared" si="20"/>
        <v/>
      </c>
      <c r="O53" s="24" t="str">
        <f t="shared" si="21"/>
        <v/>
      </c>
      <c r="P53" s="124" t="str">
        <f t="shared" si="22"/>
        <v/>
      </c>
      <c r="Q53" s="24" t="str">
        <f t="shared" si="23"/>
        <v/>
      </c>
      <c r="R53" s="123" t="str">
        <f t="shared" si="24"/>
        <v/>
      </c>
      <c r="S53" s="24" t="str">
        <f t="shared" si="25"/>
        <v/>
      </c>
      <c r="T53" s="24" t="str">
        <f t="shared" si="26"/>
        <v/>
      </c>
      <c r="U53" s="24" t="str">
        <f t="shared" si="27"/>
        <v/>
      </c>
      <c r="V53" s="24" t="str">
        <f t="shared" si="28"/>
        <v/>
      </c>
      <c r="W53" s="24" t="str">
        <f t="shared" si="29"/>
        <v/>
      </c>
      <c r="X53" s="24" t="str">
        <f t="shared" si="30"/>
        <v/>
      </c>
      <c r="Y53" s="124" t="str">
        <f t="shared" si="31"/>
        <v/>
      </c>
      <c r="Z53" s="24" t="str">
        <f t="shared" si="32"/>
        <v/>
      </c>
      <c r="AA53" s="123" t="str">
        <f t="shared" si="33"/>
        <v/>
      </c>
      <c r="AB53" s="98">
        <f t="shared" si="43"/>
        <v>242</v>
      </c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ht="12.75" customHeight="1">
      <c r="A54" s="69" t="str">
        <f t="shared" si="39"/>
        <v/>
      </c>
      <c r="B54" s="120" t="str">
        <f t="shared" si="40"/>
        <v/>
      </c>
      <c r="C54" s="69" t="str">
        <f>IF(INDIRECT("$D"&amp;ROW())="","",INDIRECT("'"&amp;INDIRECT("$D"&amp;ROW())&amp; AE1))</f>
        <v/>
      </c>
      <c r="D54" s="125" t="str">
        <f>IF(Data!A63="","",Data!A63)</f>
        <v/>
      </c>
      <c r="E54" s="121"/>
      <c r="F54" s="121"/>
      <c r="G54" s="20"/>
      <c r="H54" s="9" t="str">
        <f t="shared" ref="H54:H60" si="71">IF($D54="","",INDIRECT("'"&amp;$D54&amp;"'!"&amp;$H$2&amp;$AB54))</f>
        <v/>
      </c>
      <c r="I54" s="20" t="str">
        <f t="shared" si="15"/>
        <v/>
      </c>
      <c r="J54" s="20" t="str">
        <f t="shared" si="16"/>
        <v/>
      </c>
      <c r="K54" s="122" t="str">
        <f t="shared" si="17"/>
        <v/>
      </c>
      <c r="L54" s="24" t="str">
        <f t="shared" si="18"/>
        <v/>
      </c>
      <c r="M54" s="123" t="str">
        <f t="shared" si="19"/>
        <v/>
      </c>
      <c r="N54" s="24" t="str">
        <f t="shared" si="20"/>
        <v/>
      </c>
      <c r="O54" s="24" t="str">
        <f t="shared" si="21"/>
        <v/>
      </c>
      <c r="P54" s="124" t="str">
        <f t="shared" si="22"/>
        <v/>
      </c>
      <c r="Q54" s="24" t="str">
        <f t="shared" si="23"/>
        <v/>
      </c>
      <c r="R54" s="123" t="str">
        <f t="shared" si="24"/>
        <v/>
      </c>
      <c r="S54" s="24" t="str">
        <f t="shared" si="25"/>
        <v/>
      </c>
      <c r="T54" s="24" t="str">
        <f t="shared" si="26"/>
        <v/>
      </c>
      <c r="U54" s="24" t="str">
        <f t="shared" si="27"/>
        <v/>
      </c>
      <c r="V54" s="24" t="str">
        <f t="shared" si="28"/>
        <v/>
      </c>
      <c r="W54" s="24" t="str">
        <f t="shared" si="29"/>
        <v/>
      </c>
      <c r="X54" s="24" t="str">
        <f t="shared" si="30"/>
        <v/>
      </c>
      <c r="Y54" s="124" t="str">
        <f t="shared" si="31"/>
        <v/>
      </c>
      <c r="Z54" s="24" t="str">
        <f t="shared" si="32"/>
        <v/>
      </c>
      <c r="AA54" s="123" t="str">
        <f t="shared" si="33"/>
        <v/>
      </c>
      <c r="AB54" s="98">
        <f t="shared" si="43"/>
        <v>235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ht="12.75" customHeight="1">
      <c r="A55" s="69" t="str">
        <f t="shared" si="39"/>
        <v/>
      </c>
      <c r="B55" s="120" t="str">
        <f t="shared" si="40"/>
        <v/>
      </c>
      <c r="C55" s="69" t="str">
        <f t="shared" ref="C55:D55" si="70">C54</f>
        <v/>
      </c>
      <c r="D55" s="9" t="str">
        <f t="shared" si="70"/>
        <v/>
      </c>
      <c r="E55" s="121"/>
      <c r="F55" s="121"/>
      <c r="G55" s="20"/>
      <c r="H55" s="9" t="str">
        <f t="shared" si="71"/>
        <v/>
      </c>
      <c r="I55" s="20" t="str">
        <f t="shared" si="15"/>
        <v/>
      </c>
      <c r="J55" s="20" t="str">
        <f t="shared" si="16"/>
        <v/>
      </c>
      <c r="K55" s="122" t="str">
        <f t="shared" si="17"/>
        <v/>
      </c>
      <c r="L55" s="24" t="str">
        <f t="shared" si="18"/>
        <v/>
      </c>
      <c r="M55" s="123" t="str">
        <f t="shared" si="19"/>
        <v/>
      </c>
      <c r="N55" s="24" t="str">
        <f t="shared" si="20"/>
        <v/>
      </c>
      <c r="O55" s="24" t="str">
        <f t="shared" si="21"/>
        <v/>
      </c>
      <c r="P55" s="124" t="str">
        <f t="shared" si="22"/>
        <v/>
      </c>
      <c r="Q55" s="24" t="str">
        <f t="shared" si="23"/>
        <v/>
      </c>
      <c r="R55" s="123" t="str">
        <f t="shared" si="24"/>
        <v/>
      </c>
      <c r="S55" s="24" t="str">
        <f t="shared" si="25"/>
        <v/>
      </c>
      <c r="T55" s="24" t="str">
        <f t="shared" si="26"/>
        <v/>
      </c>
      <c r="U55" s="24" t="str">
        <f t="shared" si="27"/>
        <v/>
      </c>
      <c r="V55" s="24" t="str">
        <f t="shared" si="28"/>
        <v/>
      </c>
      <c r="W55" s="24" t="str">
        <f t="shared" si="29"/>
        <v/>
      </c>
      <c r="X55" s="24" t="str">
        <f t="shared" si="30"/>
        <v/>
      </c>
      <c r="Y55" s="124" t="str">
        <f t="shared" si="31"/>
        <v/>
      </c>
      <c r="Z55" s="24" t="str">
        <f t="shared" si="32"/>
        <v/>
      </c>
      <c r="AA55" s="123" t="str">
        <f t="shared" si="33"/>
        <v/>
      </c>
      <c r="AB55" s="98">
        <f t="shared" si="43"/>
        <v>236</v>
      </c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ht="12.75" customHeight="1">
      <c r="A56" s="69" t="str">
        <f t="shared" si="39"/>
        <v/>
      </c>
      <c r="B56" s="120" t="str">
        <f t="shared" si="40"/>
        <v/>
      </c>
      <c r="C56" s="69" t="str">
        <f t="shared" ref="C56:D56" si="72">C54</f>
        <v/>
      </c>
      <c r="D56" s="9" t="str">
        <f t="shared" si="72"/>
        <v/>
      </c>
      <c r="E56" s="121"/>
      <c r="F56" s="121"/>
      <c r="G56" s="20"/>
      <c r="H56" s="9" t="str">
        <f t="shared" si="71"/>
        <v/>
      </c>
      <c r="I56" s="20" t="str">
        <f t="shared" si="15"/>
        <v/>
      </c>
      <c r="J56" s="20" t="str">
        <f t="shared" si="16"/>
        <v/>
      </c>
      <c r="K56" s="122" t="str">
        <f t="shared" si="17"/>
        <v/>
      </c>
      <c r="L56" s="24" t="str">
        <f t="shared" si="18"/>
        <v/>
      </c>
      <c r="M56" s="123" t="str">
        <f t="shared" si="19"/>
        <v/>
      </c>
      <c r="N56" s="24" t="str">
        <f t="shared" si="20"/>
        <v/>
      </c>
      <c r="O56" s="24" t="str">
        <f t="shared" si="21"/>
        <v/>
      </c>
      <c r="P56" s="124" t="str">
        <f t="shared" si="22"/>
        <v/>
      </c>
      <c r="Q56" s="24" t="str">
        <f t="shared" si="23"/>
        <v/>
      </c>
      <c r="R56" s="123" t="str">
        <f t="shared" si="24"/>
        <v/>
      </c>
      <c r="S56" s="24" t="str">
        <f t="shared" si="25"/>
        <v/>
      </c>
      <c r="T56" s="24" t="str">
        <f t="shared" si="26"/>
        <v/>
      </c>
      <c r="U56" s="24" t="str">
        <f t="shared" si="27"/>
        <v/>
      </c>
      <c r="V56" s="24" t="str">
        <f t="shared" si="28"/>
        <v/>
      </c>
      <c r="W56" s="24" t="str">
        <f t="shared" si="29"/>
        <v/>
      </c>
      <c r="X56" s="24" t="str">
        <f t="shared" si="30"/>
        <v/>
      </c>
      <c r="Y56" s="124" t="str">
        <f t="shared" si="31"/>
        <v/>
      </c>
      <c r="Z56" s="24" t="str">
        <f t="shared" si="32"/>
        <v/>
      </c>
      <c r="AA56" s="123" t="str">
        <f t="shared" si="33"/>
        <v/>
      </c>
      <c r="AB56" s="98">
        <f t="shared" si="43"/>
        <v>237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ht="12.75" customHeight="1">
      <c r="A57" s="69" t="str">
        <f t="shared" si="39"/>
        <v/>
      </c>
      <c r="B57" s="120" t="str">
        <f t="shared" si="40"/>
        <v/>
      </c>
      <c r="C57" s="69" t="str">
        <f t="shared" ref="C57:D57" si="73">C54</f>
        <v/>
      </c>
      <c r="D57" s="9" t="str">
        <f t="shared" si="73"/>
        <v/>
      </c>
      <c r="E57" s="121"/>
      <c r="F57" s="121"/>
      <c r="G57" s="20"/>
      <c r="H57" s="9" t="str">
        <f t="shared" si="71"/>
        <v/>
      </c>
      <c r="I57" s="20" t="str">
        <f t="shared" si="15"/>
        <v/>
      </c>
      <c r="J57" s="20" t="str">
        <f t="shared" si="16"/>
        <v/>
      </c>
      <c r="K57" s="122" t="str">
        <f t="shared" si="17"/>
        <v/>
      </c>
      <c r="L57" s="24" t="str">
        <f t="shared" si="18"/>
        <v/>
      </c>
      <c r="M57" s="123" t="str">
        <f t="shared" si="19"/>
        <v/>
      </c>
      <c r="N57" s="24" t="str">
        <f t="shared" si="20"/>
        <v/>
      </c>
      <c r="O57" s="24" t="str">
        <f t="shared" si="21"/>
        <v/>
      </c>
      <c r="P57" s="124" t="str">
        <f t="shared" si="22"/>
        <v/>
      </c>
      <c r="Q57" s="24" t="str">
        <f t="shared" si="23"/>
        <v/>
      </c>
      <c r="R57" s="123" t="str">
        <f t="shared" si="24"/>
        <v/>
      </c>
      <c r="S57" s="24" t="str">
        <f t="shared" si="25"/>
        <v/>
      </c>
      <c r="T57" s="24" t="str">
        <f t="shared" si="26"/>
        <v/>
      </c>
      <c r="U57" s="24" t="str">
        <f t="shared" si="27"/>
        <v/>
      </c>
      <c r="V57" s="24" t="str">
        <f t="shared" si="28"/>
        <v/>
      </c>
      <c r="W57" s="24" t="str">
        <f t="shared" si="29"/>
        <v/>
      </c>
      <c r="X57" s="24" t="str">
        <f t="shared" si="30"/>
        <v/>
      </c>
      <c r="Y57" s="124" t="str">
        <f t="shared" si="31"/>
        <v/>
      </c>
      <c r="Z57" s="24" t="str">
        <f t="shared" si="32"/>
        <v/>
      </c>
      <c r="AA57" s="123" t="str">
        <f t="shared" si="33"/>
        <v/>
      </c>
      <c r="AB57" s="98">
        <f t="shared" si="43"/>
        <v>238</v>
      </c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ht="12.75" customHeight="1">
      <c r="A58" s="69" t="str">
        <f t="shared" si="39"/>
        <v/>
      </c>
      <c r="B58" s="120" t="str">
        <f t="shared" si="40"/>
        <v/>
      </c>
      <c r="C58" s="69" t="str">
        <f>C54</f>
        <v/>
      </c>
      <c r="D58" s="9" t="str">
        <f>D55</f>
        <v/>
      </c>
      <c r="E58" s="121"/>
      <c r="F58" s="121"/>
      <c r="G58" s="20"/>
      <c r="H58" s="9" t="str">
        <f t="shared" si="71"/>
        <v/>
      </c>
      <c r="I58" s="20" t="str">
        <f t="shared" si="15"/>
        <v/>
      </c>
      <c r="J58" s="20" t="str">
        <f t="shared" si="16"/>
        <v/>
      </c>
      <c r="K58" s="122" t="str">
        <f t="shared" si="17"/>
        <v/>
      </c>
      <c r="L58" s="24" t="str">
        <f t="shared" si="18"/>
        <v/>
      </c>
      <c r="M58" s="123" t="str">
        <f t="shared" si="19"/>
        <v/>
      </c>
      <c r="N58" s="24" t="str">
        <f t="shared" si="20"/>
        <v/>
      </c>
      <c r="O58" s="24" t="str">
        <f t="shared" si="21"/>
        <v/>
      </c>
      <c r="P58" s="124" t="str">
        <f t="shared" si="22"/>
        <v/>
      </c>
      <c r="Q58" s="24" t="str">
        <f t="shared" si="23"/>
        <v/>
      </c>
      <c r="R58" s="123" t="str">
        <f t="shared" si="24"/>
        <v/>
      </c>
      <c r="S58" s="24" t="str">
        <f t="shared" si="25"/>
        <v/>
      </c>
      <c r="T58" s="24" t="str">
        <f t="shared" si="26"/>
        <v/>
      </c>
      <c r="U58" s="24" t="str">
        <f t="shared" si="27"/>
        <v/>
      </c>
      <c r="V58" s="24" t="str">
        <f t="shared" si="28"/>
        <v/>
      </c>
      <c r="W58" s="24" t="str">
        <f t="shared" si="29"/>
        <v/>
      </c>
      <c r="X58" s="24" t="str">
        <f t="shared" si="30"/>
        <v/>
      </c>
      <c r="Y58" s="124" t="str">
        <f t="shared" si="31"/>
        <v/>
      </c>
      <c r="Z58" s="24" t="str">
        <f t="shared" si="32"/>
        <v/>
      </c>
      <c r="AA58" s="123" t="str">
        <f t="shared" si="33"/>
        <v/>
      </c>
      <c r="AB58" s="98">
        <f t="shared" si="43"/>
        <v>239</v>
      </c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ht="12.75" customHeight="1">
      <c r="A59" s="69" t="str">
        <f t="shared" si="39"/>
        <v/>
      </c>
      <c r="B59" s="120" t="str">
        <f t="shared" si="40"/>
        <v/>
      </c>
      <c r="C59" s="69" t="str">
        <f t="shared" ref="C59:D59" si="74">C54</f>
        <v/>
      </c>
      <c r="D59" s="9" t="str">
        <f t="shared" si="74"/>
        <v/>
      </c>
      <c r="E59" s="121"/>
      <c r="F59" s="121"/>
      <c r="G59" s="20"/>
      <c r="H59" s="9" t="str">
        <f t="shared" si="71"/>
        <v/>
      </c>
      <c r="I59" s="20" t="str">
        <f t="shared" si="15"/>
        <v/>
      </c>
      <c r="J59" s="20" t="str">
        <f t="shared" si="16"/>
        <v/>
      </c>
      <c r="K59" s="122" t="str">
        <f t="shared" si="17"/>
        <v/>
      </c>
      <c r="L59" s="24" t="str">
        <f t="shared" si="18"/>
        <v/>
      </c>
      <c r="M59" s="123" t="str">
        <f t="shared" si="19"/>
        <v/>
      </c>
      <c r="N59" s="24" t="str">
        <f t="shared" si="20"/>
        <v/>
      </c>
      <c r="O59" s="24" t="str">
        <f t="shared" si="21"/>
        <v/>
      </c>
      <c r="P59" s="124" t="str">
        <f t="shared" si="22"/>
        <v/>
      </c>
      <c r="Q59" s="24" t="str">
        <f t="shared" si="23"/>
        <v/>
      </c>
      <c r="R59" s="123" t="str">
        <f t="shared" si="24"/>
        <v/>
      </c>
      <c r="S59" s="24" t="str">
        <f t="shared" si="25"/>
        <v/>
      </c>
      <c r="T59" s="24" t="str">
        <f t="shared" si="26"/>
        <v/>
      </c>
      <c r="U59" s="24" t="str">
        <f t="shared" si="27"/>
        <v/>
      </c>
      <c r="V59" s="24" t="str">
        <f t="shared" si="28"/>
        <v/>
      </c>
      <c r="W59" s="24" t="str">
        <f t="shared" si="29"/>
        <v/>
      </c>
      <c r="X59" s="24" t="str">
        <f t="shared" si="30"/>
        <v/>
      </c>
      <c r="Y59" s="124" t="str">
        <f t="shared" si="31"/>
        <v/>
      </c>
      <c r="Z59" s="24" t="str">
        <f t="shared" si="32"/>
        <v/>
      </c>
      <c r="AA59" s="123" t="str">
        <f t="shared" si="33"/>
        <v/>
      </c>
      <c r="AB59" s="98">
        <f t="shared" si="43"/>
        <v>240</v>
      </c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ht="12.75" customHeight="1">
      <c r="A60" s="69" t="str">
        <f t="shared" si="39"/>
        <v/>
      </c>
      <c r="B60" s="120" t="str">
        <f t="shared" si="40"/>
        <v/>
      </c>
      <c r="C60" s="69" t="str">
        <f t="shared" ref="C60:D60" si="75">C54</f>
        <v/>
      </c>
      <c r="D60" s="9" t="str">
        <f t="shared" si="75"/>
        <v/>
      </c>
      <c r="E60" s="121"/>
      <c r="F60" s="121"/>
      <c r="G60" s="20"/>
      <c r="H60" s="9" t="str">
        <f t="shared" si="71"/>
        <v/>
      </c>
      <c r="I60" s="20" t="str">
        <f t="shared" si="15"/>
        <v/>
      </c>
      <c r="J60" s="20" t="str">
        <f t="shared" si="16"/>
        <v/>
      </c>
      <c r="K60" s="122" t="str">
        <f t="shared" si="17"/>
        <v/>
      </c>
      <c r="L60" s="24" t="str">
        <f t="shared" si="18"/>
        <v/>
      </c>
      <c r="M60" s="123" t="str">
        <f t="shared" si="19"/>
        <v/>
      </c>
      <c r="N60" s="24" t="str">
        <f t="shared" si="20"/>
        <v/>
      </c>
      <c r="O60" s="24" t="str">
        <f t="shared" si="21"/>
        <v/>
      </c>
      <c r="P60" s="124" t="str">
        <f t="shared" si="22"/>
        <v/>
      </c>
      <c r="Q60" s="24" t="str">
        <f t="shared" si="23"/>
        <v/>
      </c>
      <c r="R60" s="123" t="str">
        <f t="shared" si="24"/>
        <v/>
      </c>
      <c r="S60" s="24" t="str">
        <f t="shared" si="25"/>
        <v/>
      </c>
      <c r="T60" s="24" t="str">
        <f t="shared" si="26"/>
        <v/>
      </c>
      <c r="U60" s="24" t="str">
        <f t="shared" si="27"/>
        <v/>
      </c>
      <c r="V60" s="24" t="str">
        <f t="shared" si="28"/>
        <v/>
      </c>
      <c r="W60" s="24" t="str">
        <f t="shared" si="29"/>
        <v/>
      </c>
      <c r="X60" s="24" t="str">
        <f t="shared" si="30"/>
        <v/>
      </c>
      <c r="Y60" s="124" t="str">
        <f t="shared" si="31"/>
        <v/>
      </c>
      <c r="Z60" s="24" t="str">
        <f t="shared" si="32"/>
        <v/>
      </c>
      <c r="AA60" s="123" t="str">
        <f t="shared" si="33"/>
        <v/>
      </c>
      <c r="AB60" s="98">
        <f t="shared" si="43"/>
        <v>241</v>
      </c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ht="12.75" customHeight="1">
      <c r="A61" s="69" t="str">
        <f t="shared" si="39"/>
        <v/>
      </c>
      <c r="B61" s="120" t="str">
        <f t="shared" si="40"/>
        <v/>
      </c>
      <c r="C61" s="69" t="str">
        <f t="shared" ref="C61:D61" si="76">C54</f>
        <v/>
      </c>
      <c r="D61" s="9" t="str">
        <f t="shared" si="76"/>
        <v/>
      </c>
      <c r="E61" s="121" t="str">
        <f>IF(INDIRECT("$D"&amp;ROW())="","",INDIRECT("'"&amp;INDIRECT("$D"&amp;ROW())&amp; AE2))</f>
        <v/>
      </c>
      <c r="F61" s="121" t="str">
        <f>IF(INDIRECT("$D"&amp;ROW())="","",INDIRECT("'"&amp;INDIRECT("$D"&amp;ROW())&amp; AE3))</f>
        <v/>
      </c>
      <c r="G61" s="20" t="str">
        <f>IF(INDIRECT("$D"&amp;ROW())="","",INDIRECT("'"&amp;INDIRECT("$D"&amp;ROW())&amp; AE4))</f>
        <v/>
      </c>
      <c r="H61" s="9" t="str">
        <f>IF(INDIRECT("$D"&amp;ROW())="","","Property")</f>
        <v/>
      </c>
      <c r="I61" s="20" t="str">
        <f t="shared" si="15"/>
        <v/>
      </c>
      <c r="J61" s="20" t="str">
        <f t="shared" si="16"/>
        <v/>
      </c>
      <c r="K61" s="122" t="str">
        <f t="shared" si="17"/>
        <v/>
      </c>
      <c r="L61" s="24" t="str">
        <f t="shared" si="18"/>
        <v/>
      </c>
      <c r="M61" s="123" t="str">
        <f t="shared" si="19"/>
        <v/>
      </c>
      <c r="N61" s="24" t="str">
        <f t="shared" si="20"/>
        <v/>
      </c>
      <c r="O61" s="24" t="str">
        <f t="shared" si="21"/>
        <v/>
      </c>
      <c r="P61" s="124" t="str">
        <f t="shared" si="22"/>
        <v/>
      </c>
      <c r="Q61" s="24" t="str">
        <f t="shared" si="23"/>
        <v/>
      </c>
      <c r="R61" s="123" t="str">
        <f t="shared" si="24"/>
        <v/>
      </c>
      <c r="S61" s="24" t="str">
        <f t="shared" si="25"/>
        <v/>
      </c>
      <c r="T61" s="24" t="str">
        <f t="shared" si="26"/>
        <v/>
      </c>
      <c r="U61" s="24" t="str">
        <f t="shared" si="27"/>
        <v/>
      </c>
      <c r="V61" s="24" t="str">
        <f t="shared" si="28"/>
        <v/>
      </c>
      <c r="W61" s="24" t="str">
        <f t="shared" si="29"/>
        <v/>
      </c>
      <c r="X61" s="24" t="str">
        <f t="shared" si="30"/>
        <v/>
      </c>
      <c r="Y61" s="124" t="str">
        <f t="shared" si="31"/>
        <v/>
      </c>
      <c r="Z61" s="24" t="str">
        <f t="shared" si="32"/>
        <v/>
      </c>
      <c r="AA61" s="123" t="str">
        <f t="shared" si="33"/>
        <v/>
      </c>
      <c r="AB61" s="98">
        <f t="shared" si="43"/>
        <v>242</v>
      </c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ht="12.75" customHeight="1">
      <c r="A62" s="69" t="str">
        <f t="shared" si="39"/>
        <v/>
      </c>
      <c r="B62" s="120" t="str">
        <f t="shared" si="40"/>
        <v/>
      </c>
      <c r="C62" s="69" t="str">
        <f>IF(INDIRECT("$D"&amp;ROW())="","",INDIRECT("'"&amp;INDIRECT("$D"&amp;ROW())&amp; AE1))</f>
        <v/>
      </c>
      <c r="D62" s="125" t="str">
        <f>IF(Data!A64="","",Data!A64)</f>
        <v/>
      </c>
      <c r="E62" s="121"/>
      <c r="F62" s="121"/>
      <c r="G62" s="20"/>
      <c r="H62" s="9" t="str">
        <f t="shared" ref="H62:H68" si="78">IF($D62="","",INDIRECT("'"&amp;$D62&amp;"'!"&amp;$H$2&amp;$AB62))</f>
        <v/>
      </c>
      <c r="I62" s="20" t="str">
        <f t="shared" si="15"/>
        <v/>
      </c>
      <c r="J62" s="20" t="str">
        <f t="shared" si="16"/>
        <v/>
      </c>
      <c r="K62" s="122" t="str">
        <f t="shared" si="17"/>
        <v/>
      </c>
      <c r="L62" s="24" t="str">
        <f t="shared" si="18"/>
        <v/>
      </c>
      <c r="M62" s="123" t="str">
        <f t="shared" si="19"/>
        <v/>
      </c>
      <c r="N62" s="24" t="str">
        <f t="shared" si="20"/>
        <v/>
      </c>
      <c r="O62" s="24" t="str">
        <f t="shared" si="21"/>
        <v/>
      </c>
      <c r="P62" s="124" t="str">
        <f t="shared" si="22"/>
        <v/>
      </c>
      <c r="Q62" s="24" t="str">
        <f t="shared" si="23"/>
        <v/>
      </c>
      <c r="R62" s="123" t="str">
        <f t="shared" si="24"/>
        <v/>
      </c>
      <c r="S62" s="24" t="str">
        <f t="shared" si="25"/>
        <v/>
      </c>
      <c r="T62" s="24" t="str">
        <f t="shared" si="26"/>
        <v/>
      </c>
      <c r="U62" s="24" t="str">
        <f t="shared" si="27"/>
        <v/>
      </c>
      <c r="V62" s="24" t="str">
        <f t="shared" si="28"/>
        <v/>
      </c>
      <c r="W62" s="24" t="str">
        <f t="shared" si="29"/>
        <v/>
      </c>
      <c r="X62" s="24" t="str">
        <f t="shared" si="30"/>
        <v/>
      </c>
      <c r="Y62" s="124" t="str">
        <f t="shared" si="31"/>
        <v/>
      </c>
      <c r="Z62" s="24" t="str">
        <f t="shared" si="32"/>
        <v/>
      </c>
      <c r="AA62" s="123" t="str">
        <f t="shared" si="33"/>
        <v/>
      </c>
      <c r="AB62" s="98">
        <f t="shared" si="43"/>
        <v>235</v>
      </c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ht="12.75" customHeight="1">
      <c r="A63" s="69" t="str">
        <f t="shared" si="39"/>
        <v/>
      </c>
      <c r="B63" s="120" t="str">
        <f t="shared" si="40"/>
        <v/>
      </c>
      <c r="C63" s="69" t="str">
        <f t="shared" ref="C63:D63" si="77">C62</f>
        <v/>
      </c>
      <c r="D63" s="9" t="str">
        <f t="shared" si="77"/>
        <v/>
      </c>
      <c r="E63" s="121"/>
      <c r="F63" s="121"/>
      <c r="G63" s="20"/>
      <c r="H63" s="9" t="str">
        <f t="shared" si="78"/>
        <v/>
      </c>
      <c r="I63" s="20" t="str">
        <f t="shared" si="15"/>
        <v/>
      </c>
      <c r="J63" s="20" t="str">
        <f t="shared" si="16"/>
        <v/>
      </c>
      <c r="K63" s="122" t="str">
        <f t="shared" si="17"/>
        <v/>
      </c>
      <c r="L63" s="24" t="str">
        <f t="shared" si="18"/>
        <v/>
      </c>
      <c r="M63" s="123" t="str">
        <f t="shared" si="19"/>
        <v/>
      </c>
      <c r="N63" s="24" t="str">
        <f t="shared" si="20"/>
        <v/>
      </c>
      <c r="O63" s="24" t="str">
        <f t="shared" si="21"/>
        <v/>
      </c>
      <c r="P63" s="124" t="str">
        <f t="shared" si="22"/>
        <v/>
      </c>
      <c r="Q63" s="24" t="str">
        <f t="shared" si="23"/>
        <v/>
      </c>
      <c r="R63" s="123" t="str">
        <f t="shared" si="24"/>
        <v/>
      </c>
      <c r="S63" s="24" t="str">
        <f t="shared" si="25"/>
        <v/>
      </c>
      <c r="T63" s="24" t="str">
        <f t="shared" si="26"/>
        <v/>
      </c>
      <c r="U63" s="24" t="str">
        <f t="shared" si="27"/>
        <v/>
      </c>
      <c r="V63" s="24" t="str">
        <f t="shared" si="28"/>
        <v/>
      </c>
      <c r="W63" s="24" t="str">
        <f t="shared" si="29"/>
        <v/>
      </c>
      <c r="X63" s="24" t="str">
        <f t="shared" si="30"/>
        <v/>
      </c>
      <c r="Y63" s="124" t="str">
        <f t="shared" si="31"/>
        <v/>
      </c>
      <c r="Z63" s="24" t="str">
        <f t="shared" si="32"/>
        <v/>
      </c>
      <c r="AA63" s="123" t="str">
        <f t="shared" si="33"/>
        <v/>
      </c>
      <c r="AB63" s="98">
        <f t="shared" si="43"/>
        <v>236</v>
      </c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ht="12.75" customHeight="1">
      <c r="A64" s="69" t="str">
        <f t="shared" si="39"/>
        <v/>
      </c>
      <c r="B64" s="120" t="str">
        <f t="shared" si="40"/>
        <v/>
      </c>
      <c r="C64" s="69" t="str">
        <f t="shared" ref="C64:D64" si="79">C62</f>
        <v/>
      </c>
      <c r="D64" s="9" t="str">
        <f t="shared" si="79"/>
        <v/>
      </c>
      <c r="E64" s="121"/>
      <c r="F64" s="121"/>
      <c r="G64" s="20"/>
      <c r="H64" s="9" t="str">
        <f t="shared" si="78"/>
        <v/>
      </c>
      <c r="I64" s="20" t="str">
        <f t="shared" si="15"/>
        <v/>
      </c>
      <c r="J64" s="20" t="str">
        <f t="shared" si="16"/>
        <v/>
      </c>
      <c r="K64" s="122" t="str">
        <f t="shared" si="17"/>
        <v/>
      </c>
      <c r="L64" s="24" t="str">
        <f t="shared" si="18"/>
        <v/>
      </c>
      <c r="M64" s="123" t="str">
        <f t="shared" si="19"/>
        <v/>
      </c>
      <c r="N64" s="24" t="str">
        <f t="shared" si="20"/>
        <v/>
      </c>
      <c r="O64" s="24" t="str">
        <f t="shared" si="21"/>
        <v/>
      </c>
      <c r="P64" s="124" t="str">
        <f t="shared" si="22"/>
        <v/>
      </c>
      <c r="Q64" s="24" t="str">
        <f t="shared" si="23"/>
        <v/>
      </c>
      <c r="R64" s="123" t="str">
        <f t="shared" si="24"/>
        <v/>
      </c>
      <c r="S64" s="24" t="str">
        <f t="shared" si="25"/>
        <v/>
      </c>
      <c r="T64" s="24" t="str">
        <f t="shared" si="26"/>
        <v/>
      </c>
      <c r="U64" s="24" t="str">
        <f t="shared" si="27"/>
        <v/>
      </c>
      <c r="V64" s="24" t="str">
        <f t="shared" si="28"/>
        <v/>
      </c>
      <c r="W64" s="24" t="str">
        <f t="shared" si="29"/>
        <v/>
      </c>
      <c r="X64" s="24" t="str">
        <f t="shared" si="30"/>
        <v/>
      </c>
      <c r="Y64" s="124" t="str">
        <f t="shared" si="31"/>
        <v/>
      </c>
      <c r="Z64" s="24" t="str">
        <f t="shared" si="32"/>
        <v/>
      </c>
      <c r="AA64" s="123" t="str">
        <f t="shared" si="33"/>
        <v/>
      </c>
      <c r="AB64" s="98">
        <f t="shared" si="43"/>
        <v>237</v>
      </c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ht="12.75" customHeight="1">
      <c r="A65" s="69" t="str">
        <f t="shared" si="39"/>
        <v/>
      </c>
      <c r="B65" s="120" t="str">
        <f t="shared" si="40"/>
        <v/>
      </c>
      <c r="C65" s="69" t="str">
        <f t="shared" ref="C65:D65" si="80">C62</f>
        <v/>
      </c>
      <c r="D65" s="9" t="str">
        <f t="shared" si="80"/>
        <v/>
      </c>
      <c r="E65" s="121"/>
      <c r="F65" s="121"/>
      <c r="G65" s="20"/>
      <c r="H65" s="9" t="str">
        <f t="shared" si="78"/>
        <v/>
      </c>
      <c r="I65" s="20" t="str">
        <f t="shared" si="15"/>
        <v/>
      </c>
      <c r="J65" s="20" t="str">
        <f t="shared" si="16"/>
        <v/>
      </c>
      <c r="K65" s="122" t="str">
        <f t="shared" si="17"/>
        <v/>
      </c>
      <c r="L65" s="24" t="str">
        <f t="shared" si="18"/>
        <v/>
      </c>
      <c r="M65" s="123" t="str">
        <f t="shared" si="19"/>
        <v/>
      </c>
      <c r="N65" s="24" t="str">
        <f t="shared" si="20"/>
        <v/>
      </c>
      <c r="O65" s="24" t="str">
        <f t="shared" si="21"/>
        <v/>
      </c>
      <c r="P65" s="124" t="str">
        <f t="shared" si="22"/>
        <v/>
      </c>
      <c r="Q65" s="24" t="str">
        <f t="shared" si="23"/>
        <v/>
      </c>
      <c r="R65" s="123" t="str">
        <f t="shared" si="24"/>
        <v/>
      </c>
      <c r="S65" s="24" t="str">
        <f t="shared" si="25"/>
        <v/>
      </c>
      <c r="T65" s="24" t="str">
        <f t="shared" si="26"/>
        <v/>
      </c>
      <c r="U65" s="24" t="str">
        <f t="shared" si="27"/>
        <v/>
      </c>
      <c r="V65" s="24" t="str">
        <f t="shared" si="28"/>
        <v/>
      </c>
      <c r="W65" s="24" t="str">
        <f t="shared" si="29"/>
        <v/>
      </c>
      <c r="X65" s="24" t="str">
        <f t="shared" si="30"/>
        <v/>
      </c>
      <c r="Y65" s="124" t="str">
        <f t="shared" si="31"/>
        <v/>
      </c>
      <c r="Z65" s="24" t="str">
        <f t="shared" si="32"/>
        <v/>
      </c>
      <c r="AA65" s="123" t="str">
        <f t="shared" si="33"/>
        <v/>
      </c>
      <c r="AB65" s="98">
        <f t="shared" si="43"/>
        <v>238</v>
      </c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ht="12.75" customHeight="1">
      <c r="A66" s="69" t="str">
        <f t="shared" si="39"/>
        <v/>
      </c>
      <c r="B66" s="120" t="str">
        <f t="shared" si="40"/>
        <v/>
      </c>
      <c r="C66" s="69" t="str">
        <f>C62</f>
        <v/>
      </c>
      <c r="D66" s="9" t="str">
        <f>D63</f>
        <v/>
      </c>
      <c r="E66" s="121"/>
      <c r="F66" s="121"/>
      <c r="G66" s="20"/>
      <c r="H66" s="9" t="str">
        <f t="shared" si="78"/>
        <v/>
      </c>
      <c r="I66" s="20" t="str">
        <f t="shared" si="15"/>
        <v/>
      </c>
      <c r="J66" s="20" t="str">
        <f t="shared" si="16"/>
        <v/>
      </c>
      <c r="K66" s="122" t="str">
        <f t="shared" si="17"/>
        <v/>
      </c>
      <c r="L66" s="24" t="str">
        <f t="shared" si="18"/>
        <v/>
      </c>
      <c r="M66" s="123" t="str">
        <f t="shared" si="19"/>
        <v/>
      </c>
      <c r="N66" s="24" t="str">
        <f t="shared" si="20"/>
        <v/>
      </c>
      <c r="O66" s="24" t="str">
        <f t="shared" si="21"/>
        <v/>
      </c>
      <c r="P66" s="124" t="str">
        <f t="shared" si="22"/>
        <v/>
      </c>
      <c r="Q66" s="24" t="str">
        <f t="shared" si="23"/>
        <v/>
      </c>
      <c r="R66" s="123" t="str">
        <f t="shared" si="24"/>
        <v/>
      </c>
      <c r="S66" s="24" t="str">
        <f t="shared" si="25"/>
        <v/>
      </c>
      <c r="T66" s="24" t="str">
        <f t="shared" si="26"/>
        <v/>
      </c>
      <c r="U66" s="24" t="str">
        <f t="shared" si="27"/>
        <v/>
      </c>
      <c r="V66" s="24" t="str">
        <f t="shared" si="28"/>
        <v/>
      </c>
      <c r="W66" s="24" t="str">
        <f t="shared" si="29"/>
        <v/>
      </c>
      <c r="X66" s="24" t="str">
        <f t="shared" si="30"/>
        <v/>
      </c>
      <c r="Y66" s="124" t="str">
        <f t="shared" si="31"/>
        <v/>
      </c>
      <c r="Z66" s="24" t="str">
        <f t="shared" si="32"/>
        <v/>
      </c>
      <c r="AA66" s="123" t="str">
        <f t="shared" si="33"/>
        <v/>
      </c>
      <c r="AB66" s="98">
        <f t="shared" si="43"/>
        <v>239</v>
      </c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ht="12.75" customHeight="1">
      <c r="A67" s="69" t="str">
        <f t="shared" si="39"/>
        <v/>
      </c>
      <c r="B67" s="120" t="str">
        <f t="shared" si="40"/>
        <v/>
      </c>
      <c r="C67" s="69" t="str">
        <f t="shared" ref="C67:D67" si="81">C62</f>
        <v/>
      </c>
      <c r="D67" s="9" t="str">
        <f t="shared" si="81"/>
        <v/>
      </c>
      <c r="E67" s="121"/>
      <c r="F67" s="121"/>
      <c r="G67" s="20"/>
      <c r="H67" s="9" t="str">
        <f t="shared" si="78"/>
        <v/>
      </c>
      <c r="I67" s="20" t="str">
        <f t="shared" si="15"/>
        <v/>
      </c>
      <c r="J67" s="20" t="str">
        <f t="shared" si="16"/>
        <v/>
      </c>
      <c r="K67" s="122" t="str">
        <f t="shared" si="17"/>
        <v/>
      </c>
      <c r="L67" s="24" t="str">
        <f t="shared" si="18"/>
        <v/>
      </c>
      <c r="M67" s="123" t="str">
        <f t="shared" si="19"/>
        <v/>
      </c>
      <c r="N67" s="24" t="str">
        <f t="shared" si="20"/>
        <v/>
      </c>
      <c r="O67" s="24" t="str">
        <f t="shared" si="21"/>
        <v/>
      </c>
      <c r="P67" s="124" t="str">
        <f t="shared" si="22"/>
        <v/>
      </c>
      <c r="Q67" s="24" t="str">
        <f t="shared" si="23"/>
        <v/>
      </c>
      <c r="R67" s="123" t="str">
        <f t="shared" si="24"/>
        <v/>
      </c>
      <c r="S67" s="24" t="str">
        <f t="shared" si="25"/>
        <v/>
      </c>
      <c r="T67" s="24" t="str">
        <f t="shared" si="26"/>
        <v/>
      </c>
      <c r="U67" s="24" t="str">
        <f t="shared" si="27"/>
        <v/>
      </c>
      <c r="V67" s="24" t="str">
        <f t="shared" si="28"/>
        <v/>
      </c>
      <c r="W67" s="24" t="str">
        <f t="shared" si="29"/>
        <v/>
      </c>
      <c r="X67" s="24" t="str">
        <f t="shared" si="30"/>
        <v/>
      </c>
      <c r="Y67" s="124" t="str">
        <f t="shared" si="31"/>
        <v/>
      </c>
      <c r="Z67" s="24" t="str">
        <f t="shared" si="32"/>
        <v/>
      </c>
      <c r="AA67" s="123" t="str">
        <f t="shared" si="33"/>
        <v/>
      </c>
      <c r="AB67" s="98">
        <f t="shared" si="43"/>
        <v>240</v>
      </c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ht="12.75" customHeight="1">
      <c r="A68" s="69" t="str">
        <f t="shared" si="39"/>
        <v/>
      </c>
      <c r="B68" s="120" t="str">
        <f t="shared" si="40"/>
        <v/>
      </c>
      <c r="C68" s="69" t="str">
        <f t="shared" ref="C68:D68" si="82">C62</f>
        <v/>
      </c>
      <c r="D68" s="9" t="str">
        <f t="shared" si="82"/>
        <v/>
      </c>
      <c r="E68" s="121"/>
      <c r="F68" s="121"/>
      <c r="G68" s="20"/>
      <c r="H68" s="9" t="str">
        <f t="shared" si="78"/>
        <v/>
      </c>
      <c r="I68" s="20" t="str">
        <f t="shared" si="15"/>
        <v/>
      </c>
      <c r="J68" s="20" t="str">
        <f t="shared" si="16"/>
        <v/>
      </c>
      <c r="K68" s="122" t="str">
        <f t="shared" si="17"/>
        <v/>
      </c>
      <c r="L68" s="24" t="str">
        <f t="shared" si="18"/>
        <v/>
      </c>
      <c r="M68" s="123" t="str">
        <f t="shared" si="19"/>
        <v/>
      </c>
      <c r="N68" s="24" t="str">
        <f t="shared" si="20"/>
        <v/>
      </c>
      <c r="O68" s="24" t="str">
        <f t="shared" si="21"/>
        <v/>
      </c>
      <c r="P68" s="124" t="str">
        <f t="shared" si="22"/>
        <v/>
      </c>
      <c r="Q68" s="24" t="str">
        <f t="shared" si="23"/>
        <v/>
      </c>
      <c r="R68" s="123" t="str">
        <f t="shared" si="24"/>
        <v/>
      </c>
      <c r="S68" s="24" t="str">
        <f t="shared" si="25"/>
        <v/>
      </c>
      <c r="T68" s="24" t="str">
        <f t="shared" si="26"/>
        <v/>
      </c>
      <c r="U68" s="24" t="str">
        <f t="shared" si="27"/>
        <v/>
      </c>
      <c r="V68" s="24" t="str">
        <f t="shared" si="28"/>
        <v/>
      </c>
      <c r="W68" s="24" t="str">
        <f t="shared" si="29"/>
        <v/>
      </c>
      <c r="X68" s="24" t="str">
        <f t="shared" si="30"/>
        <v/>
      </c>
      <c r="Y68" s="124" t="str">
        <f t="shared" si="31"/>
        <v/>
      </c>
      <c r="Z68" s="24" t="str">
        <f t="shared" si="32"/>
        <v/>
      </c>
      <c r="AA68" s="123" t="str">
        <f t="shared" si="33"/>
        <v/>
      </c>
      <c r="AB68" s="98">
        <f t="shared" si="43"/>
        <v>241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ht="12.75" customHeight="1">
      <c r="A69" s="69" t="str">
        <f t="shared" si="39"/>
        <v/>
      </c>
      <c r="B69" s="120" t="str">
        <f t="shared" si="40"/>
        <v/>
      </c>
      <c r="C69" s="69" t="str">
        <f t="shared" ref="C69:D69" si="83">C62</f>
        <v/>
      </c>
      <c r="D69" s="9" t="str">
        <f t="shared" si="83"/>
        <v/>
      </c>
      <c r="E69" s="121" t="str">
        <f>IF(INDIRECT("$D"&amp;ROW())="","",INDIRECT("'"&amp;INDIRECT("$D"&amp;ROW())&amp; AE2))</f>
        <v/>
      </c>
      <c r="F69" s="121" t="str">
        <f>IF(INDIRECT("$D"&amp;ROW())="","",INDIRECT("'"&amp;INDIRECT("$D"&amp;ROW())&amp; AE3))</f>
        <v/>
      </c>
      <c r="G69" s="20" t="str">
        <f>IF(INDIRECT("$D"&amp;ROW())="","",INDIRECT("'"&amp;INDIRECT("$D"&amp;ROW())&amp; AE4))</f>
        <v/>
      </c>
      <c r="H69" s="9" t="str">
        <f>IF(INDIRECT("$D"&amp;ROW())="","","Property")</f>
        <v/>
      </c>
      <c r="I69" s="20" t="str">
        <f t="shared" si="15"/>
        <v/>
      </c>
      <c r="J69" s="20" t="str">
        <f t="shared" si="16"/>
        <v/>
      </c>
      <c r="K69" s="122" t="str">
        <f t="shared" si="17"/>
        <v/>
      </c>
      <c r="L69" s="24" t="str">
        <f t="shared" si="18"/>
        <v/>
      </c>
      <c r="M69" s="123" t="str">
        <f t="shared" si="19"/>
        <v/>
      </c>
      <c r="N69" s="24" t="str">
        <f t="shared" si="20"/>
        <v/>
      </c>
      <c r="O69" s="24" t="str">
        <f t="shared" si="21"/>
        <v/>
      </c>
      <c r="P69" s="124" t="str">
        <f t="shared" si="22"/>
        <v/>
      </c>
      <c r="Q69" s="24" t="str">
        <f t="shared" si="23"/>
        <v/>
      </c>
      <c r="R69" s="123" t="str">
        <f t="shared" si="24"/>
        <v/>
      </c>
      <c r="S69" s="24" t="str">
        <f t="shared" si="25"/>
        <v/>
      </c>
      <c r="T69" s="24" t="str">
        <f t="shared" si="26"/>
        <v/>
      </c>
      <c r="U69" s="24" t="str">
        <f t="shared" si="27"/>
        <v/>
      </c>
      <c r="V69" s="24" t="str">
        <f t="shared" si="28"/>
        <v/>
      </c>
      <c r="W69" s="24" t="str">
        <f t="shared" si="29"/>
        <v/>
      </c>
      <c r="X69" s="24" t="str">
        <f t="shared" si="30"/>
        <v/>
      </c>
      <c r="Y69" s="124" t="str">
        <f t="shared" si="31"/>
        <v/>
      </c>
      <c r="Z69" s="24" t="str">
        <f t="shared" si="32"/>
        <v/>
      </c>
      <c r="AA69" s="123" t="str">
        <f t="shared" si="33"/>
        <v/>
      </c>
      <c r="AB69" s="98">
        <f t="shared" si="43"/>
        <v>242</v>
      </c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ht="12.75" customHeight="1">
      <c r="A70" s="69" t="str">
        <f t="shared" si="39"/>
        <v/>
      </c>
      <c r="B70" s="120" t="str">
        <f t="shared" ref="B70:B77" si="84">B69</f>
        <v/>
      </c>
      <c r="C70" s="69" t="str">
        <f>IF(INDIRECT("$D"&amp;ROW())="","",INDIRECT("'"&amp;INDIRECT("$D"&amp;ROW()) &amp; AE1))</f>
        <v/>
      </c>
      <c r="D70" s="125" t="str">
        <f>IF(Data!A65="","",Data!A65)</f>
        <v/>
      </c>
      <c r="E70" s="121"/>
      <c r="F70" s="121"/>
      <c r="G70" s="20"/>
      <c r="H70" s="9" t="str">
        <f t="shared" ref="H70:H76" si="86">IF($D70="","",INDIRECT("'"&amp;$D70&amp;"'!"&amp;$H$2&amp;$AB70))</f>
        <v/>
      </c>
      <c r="I70" s="20" t="str">
        <f t="shared" si="15"/>
        <v/>
      </c>
      <c r="J70" s="20" t="str">
        <f t="shared" si="16"/>
        <v/>
      </c>
      <c r="K70" s="122" t="str">
        <f t="shared" si="17"/>
        <v/>
      </c>
      <c r="L70" s="24" t="str">
        <f t="shared" si="18"/>
        <v/>
      </c>
      <c r="M70" s="123" t="str">
        <f t="shared" si="19"/>
        <v/>
      </c>
      <c r="N70" s="24" t="str">
        <f t="shared" si="20"/>
        <v/>
      </c>
      <c r="O70" s="24" t="str">
        <f t="shared" si="21"/>
        <v/>
      </c>
      <c r="P70" s="124" t="str">
        <f t="shared" si="22"/>
        <v/>
      </c>
      <c r="Q70" s="24" t="str">
        <f t="shared" si="23"/>
        <v/>
      </c>
      <c r="R70" s="123" t="str">
        <f t="shared" si="24"/>
        <v/>
      </c>
      <c r="S70" s="24" t="str">
        <f t="shared" si="25"/>
        <v/>
      </c>
      <c r="T70" s="24" t="str">
        <f t="shared" si="26"/>
        <v/>
      </c>
      <c r="U70" s="24" t="str">
        <f t="shared" si="27"/>
        <v/>
      </c>
      <c r="V70" s="24" t="str">
        <f t="shared" si="28"/>
        <v/>
      </c>
      <c r="W70" s="24" t="str">
        <f t="shared" si="29"/>
        <v/>
      </c>
      <c r="X70" s="24" t="str">
        <f t="shared" si="30"/>
        <v/>
      </c>
      <c r="Y70" s="124" t="str">
        <f t="shared" si="31"/>
        <v/>
      </c>
      <c r="Z70" s="24" t="str">
        <f t="shared" si="32"/>
        <v/>
      </c>
      <c r="AA70" s="123" t="str">
        <f t="shared" si="33"/>
        <v/>
      </c>
      <c r="AB70" s="98">
        <f t="shared" si="43"/>
        <v>235</v>
      </c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ht="12.75" customHeight="1">
      <c r="A71" s="69" t="str">
        <f t="shared" si="39"/>
        <v/>
      </c>
      <c r="B71" s="120" t="str">
        <f t="shared" si="84"/>
        <v/>
      </c>
      <c r="C71" s="69" t="str">
        <f t="shared" ref="C71:D71" si="85">C70</f>
        <v/>
      </c>
      <c r="D71" s="9" t="str">
        <f t="shared" si="85"/>
        <v/>
      </c>
      <c r="E71" s="121"/>
      <c r="F71" s="121"/>
      <c r="G71" s="20"/>
      <c r="H71" s="9" t="str">
        <f t="shared" si="86"/>
        <v/>
      </c>
      <c r="I71" s="20" t="str">
        <f t="shared" si="15"/>
        <v/>
      </c>
      <c r="J71" s="20" t="str">
        <f t="shared" si="16"/>
        <v/>
      </c>
      <c r="K71" s="122" t="str">
        <f t="shared" si="17"/>
        <v/>
      </c>
      <c r="L71" s="24" t="str">
        <f t="shared" si="18"/>
        <v/>
      </c>
      <c r="M71" s="123" t="str">
        <f t="shared" si="19"/>
        <v/>
      </c>
      <c r="N71" s="24" t="str">
        <f t="shared" si="20"/>
        <v/>
      </c>
      <c r="O71" s="24" t="str">
        <f t="shared" si="21"/>
        <v/>
      </c>
      <c r="P71" s="124" t="str">
        <f t="shared" si="22"/>
        <v/>
      </c>
      <c r="Q71" s="24" t="str">
        <f t="shared" si="23"/>
        <v/>
      </c>
      <c r="R71" s="123" t="str">
        <f t="shared" si="24"/>
        <v/>
      </c>
      <c r="S71" s="24" t="str">
        <f t="shared" si="25"/>
        <v/>
      </c>
      <c r="T71" s="24" t="str">
        <f t="shared" si="26"/>
        <v/>
      </c>
      <c r="U71" s="24" t="str">
        <f t="shared" si="27"/>
        <v/>
      </c>
      <c r="V71" s="24" t="str">
        <f t="shared" si="28"/>
        <v/>
      </c>
      <c r="W71" s="24" t="str">
        <f t="shared" si="29"/>
        <v/>
      </c>
      <c r="X71" s="24" t="str">
        <f t="shared" si="30"/>
        <v/>
      </c>
      <c r="Y71" s="124" t="str">
        <f t="shared" si="31"/>
        <v/>
      </c>
      <c r="Z71" s="24" t="str">
        <f t="shared" si="32"/>
        <v/>
      </c>
      <c r="AA71" s="123" t="str">
        <f t="shared" si="33"/>
        <v/>
      </c>
      <c r="AB71" s="98">
        <f t="shared" si="43"/>
        <v>236</v>
      </c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ht="12.75" customHeight="1">
      <c r="A72" s="69" t="str">
        <f t="shared" si="39"/>
        <v/>
      </c>
      <c r="B72" s="120" t="str">
        <f t="shared" si="84"/>
        <v/>
      </c>
      <c r="C72" s="69" t="str">
        <f t="shared" ref="C72:D72" si="87">C70</f>
        <v/>
      </c>
      <c r="D72" s="9" t="str">
        <f t="shared" si="87"/>
        <v/>
      </c>
      <c r="E72" s="121"/>
      <c r="F72" s="121"/>
      <c r="G72" s="20"/>
      <c r="H72" s="9" t="str">
        <f t="shared" si="86"/>
        <v/>
      </c>
      <c r="I72" s="20" t="str">
        <f t="shared" si="15"/>
        <v/>
      </c>
      <c r="J72" s="20" t="str">
        <f t="shared" si="16"/>
        <v/>
      </c>
      <c r="K72" s="122" t="str">
        <f t="shared" si="17"/>
        <v/>
      </c>
      <c r="L72" s="24" t="str">
        <f t="shared" si="18"/>
        <v/>
      </c>
      <c r="M72" s="123" t="str">
        <f t="shared" si="19"/>
        <v/>
      </c>
      <c r="N72" s="24" t="str">
        <f t="shared" si="20"/>
        <v/>
      </c>
      <c r="O72" s="24" t="str">
        <f t="shared" si="21"/>
        <v/>
      </c>
      <c r="P72" s="124" t="str">
        <f t="shared" si="22"/>
        <v/>
      </c>
      <c r="Q72" s="24" t="str">
        <f t="shared" si="23"/>
        <v/>
      </c>
      <c r="R72" s="123" t="str">
        <f t="shared" si="24"/>
        <v/>
      </c>
      <c r="S72" s="24" t="str">
        <f t="shared" si="25"/>
        <v/>
      </c>
      <c r="T72" s="24" t="str">
        <f t="shared" si="26"/>
        <v/>
      </c>
      <c r="U72" s="24" t="str">
        <f t="shared" si="27"/>
        <v/>
      </c>
      <c r="V72" s="24" t="str">
        <f t="shared" si="28"/>
        <v/>
      </c>
      <c r="W72" s="24" t="str">
        <f t="shared" si="29"/>
        <v/>
      </c>
      <c r="X72" s="24" t="str">
        <f t="shared" si="30"/>
        <v/>
      </c>
      <c r="Y72" s="124" t="str">
        <f t="shared" si="31"/>
        <v/>
      </c>
      <c r="Z72" s="24" t="str">
        <f t="shared" si="32"/>
        <v/>
      </c>
      <c r="AA72" s="123" t="str">
        <f t="shared" si="33"/>
        <v/>
      </c>
      <c r="AB72" s="98">
        <f t="shared" si="43"/>
        <v>237</v>
      </c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ht="12.75" customHeight="1">
      <c r="A73" s="69" t="str">
        <f t="shared" si="39"/>
        <v/>
      </c>
      <c r="B73" s="120" t="str">
        <f t="shared" si="84"/>
        <v/>
      </c>
      <c r="C73" s="69" t="str">
        <f t="shared" ref="C73:D73" si="88">C70</f>
        <v/>
      </c>
      <c r="D73" s="9" t="str">
        <f t="shared" si="88"/>
        <v/>
      </c>
      <c r="E73" s="121"/>
      <c r="F73" s="121"/>
      <c r="G73" s="20"/>
      <c r="H73" s="9" t="str">
        <f t="shared" si="86"/>
        <v/>
      </c>
      <c r="I73" s="20" t="str">
        <f t="shared" si="15"/>
        <v/>
      </c>
      <c r="J73" s="20" t="str">
        <f t="shared" si="16"/>
        <v/>
      </c>
      <c r="K73" s="122" t="str">
        <f t="shared" si="17"/>
        <v/>
      </c>
      <c r="L73" s="24" t="str">
        <f t="shared" si="18"/>
        <v/>
      </c>
      <c r="M73" s="123" t="str">
        <f t="shared" si="19"/>
        <v/>
      </c>
      <c r="N73" s="24" t="str">
        <f t="shared" si="20"/>
        <v/>
      </c>
      <c r="O73" s="24" t="str">
        <f t="shared" si="21"/>
        <v/>
      </c>
      <c r="P73" s="124" t="str">
        <f t="shared" si="22"/>
        <v/>
      </c>
      <c r="Q73" s="24" t="str">
        <f t="shared" si="23"/>
        <v/>
      </c>
      <c r="R73" s="123" t="str">
        <f t="shared" si="24"/>
        <v/>
      </c>
      <c r="S73" s="24" t="str">
        <f t="shared" si="25"/>
        <v/>
      </c>
      <c r="T73" s="24" t="str">
        <f t="shared" si="26"/>
        <v/>
      </c>
      <c r="U73" s="24" t="str">
        <f t="shared" si="27"/>
        <v/>
      </c>
      <c r="V73" s="24" t="str">
        <f t="shared" si="28"/>
        <v/>
      </c>
      <c r="W73" s="24" t="str">
        <f t="shared" si="29"/>
        <v/>
      </c>
      <c r="X73" s="24" t="str">
        <f t="shared" si="30"/>
        <v/>
      </c>
      <c r="Y73" s="124" t="str">
        <f t="shared" si="31"/>
        <v/>
      </c>
      <c r="Z73" s="24" t="str">
        <f t="shared" si="32"/>
        <v/>
      </c>
      <c r="AA73" s="123" t="str">
        <f t="shared" si="33"/>
        <v/>
      </c>
      <c r="AB73" s="98">
        <f t="shared" si="43"/>
        <v>238</v>
      </c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ht="12.75" customHeight="1">
      <c r="A74" s="69" t="str">
        <f t="shared" si="39"/>
        <v/>
      </c>
      <c r="B74" s="120" t="str">
        <f t="shared" si="84"/>
        <v/>
      </c>
      <c r="C74" s="69" t="str">
        <f t="shared" ref="C74:D74" si="89">C70</f>
        <v/>
      </c>
      <c r="D74" s="9" t="str">
        <f t="shared" si="89"/>
        <v/>
      </c>
      <c r="E74" s="121"/>
      <c r="F74" s="121"/>
      <c r="G74" s="20"/>
      <c r="H74" s="9" t="str">
        <f t="shared" si="86"/>
        <v/>
      </c>
      <c r="I74" s="20" t="str">
        <f t="shared" si="15"/>
        <v/>
      </c>
      <c r="J74" s="20" t="str">
        <f t="shared" si="16"/>
        <v/>
      </c>
      <c r="K74" s="122" t="str">
        <f t="shared" si="17"/>
        <v/>
      </c>
      <c r="L74" s="24" t="str">
        <f t="shared" si="18"/>
        <v/>
      </c>
      <c r="M74" s="123" t="str">
        <f t="shared" si="19"/>
        <v/>
      </c>
      <c r="N74" s="24" t="str">
        <f t="shared" si="20"/>
        <v/>
      </c>
      <c r="O74" s="24" t="str">
        <f t="shared" si="21"/>
        <v/>
      </c>
      <c r="P74" s="124" t="str">
        <f t="shared" si="22"/>
        <v/>
      </c>
      <c r="Q74" s="24" t="str">
        <f t="shared" si="23"/>
        <v/>
      </c>
      <c r="R74" s="123" t="str">
        <f t="shared" si="24"/>
        <v/>
      </c>
      <c r="S74" s="24" t="str">
        <f t="shared" si="25"/>
        <v/>
      </c>
      <c r="T74" s="24" t="str">
        <f t="shared" si="26"/>
        <v/>
      </c>
      <c r="U74" s="24" t="str">
        <f t="shared" si="27"/>
        <v/>
      </c>
      <c r="V74" s="24" t="str">
        <f t="shared" si="28"/>
        <v/>
      </c>
      <c r="W74" s="24" t="str">
        <f t="shared" si="29"/>
        <v/>
      </c>
      <c r="X74" s="24" t="str">
        <f t="shared" si="30"/>
        <v/>
      </c>
      <c r="Y74" s="124" t="str">
        <f t="shared" si="31"/>
        <v/>
      </c>
      <c r="Z74" s="24" t="str">
        <f t="shared" si="32"/>
        <v/>
      </c>
      <c r="AA74" s="123" t="str">
        <f t="shared" si="33"/>
        <v/>
      </c>
      <c r="AB74" s="98">
        <f t="shared" si="43"/>
        <v>239</v>
      </c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ht="12.75" customHeight="1">
      <c r="A75" s="69" t="str">
        <f t="shared" si="39"/>
        <v/>
      </c>
      <c r="B75" s="120" t="str">
        <f t="shared" si="84"/>
        <v/>
      </c>
      <c r="C75" s="69" t="str">
        <f>C70</f>
        <v/>
      </c>
      <c r="D75" s="9" t="str">
        <f>D71</f>
        <v/>
      </c>
      <c r="E75" s="121"/>
      <c r="F75" s="121"/>
      <c r="G75" s="20"/>
      <c r="H75" s="9" t="str">
        <f t="shared" si="86"/>
        <v/>
      </c>
      <c r="I75" s="20" t="str">
        <f t="shared" si="15"/>
        <v/>
      </c>
      <c r="J75" s="20" t="str">
        <f t="shared" si="16"/>
        <v/>
      </c>
      <c r="K75" s="122" t="str">
        <f t="shared" si="17"/>
        <v/>
      </c>
      <c r="L75" s="24" t="str">
        <f t="shared" si="18"/>
        <v/>
      </c>
      <c r="M75" s="123" t="str">
        <f t="shared" si="19"/>
        <v/>
      </c>
      <c r="N75" s="24" t="str">
        <f t="shared" si="20"/>
        <v/>
      </c>
      <c r="O75" s="24" t="str">
        <f t="shared" si="21"/>
        <v/>
      </c>
      <c r="P75" s="124" t="str">
        <f t="shared" si="22"/>
        <v/>
      </c>
      <c r="Q75" s="24" t="str">
        <f t="shared" si="23"/>
        <v/>
      </c>
      <c r="R75" s="123" t="str">
        <f t="shared" si="24"/>
        <v/>
      </c>
      <c r="S75" s="24" t="str">
        <f t="shared" si="25"/>
        <v/>
      </c>
      <c r="T75" s="24" t="str">
        <f t="shared" si="26"/>
        <v/>
      </c>
      <c r="U75" s="24" t="str">
        <f t="shared" si="27"/>
        <v/>
      </c>
      <c r="V75" s="24" t="str">
        <f t="shared" si="28"/>
        <v/>
      </c>
      <c r="W75" s="24" t="str">
        <f t="shared" si="29"/>
        <v/>
      </c>
      <c r="X75" s="24" t="str">
        <f t="shared" si="30"/>
        <v/>
      </c>
      <c r="Y75" s="124" t="str">
        <f t="shared" si="31"/>
        <v/>
      </c>
      <c r="Z75" s="24" t="str">
        <f t="shared" si="32"/>
        <v/>
      </c>
      <c r="AA75" s="123" t="str">
        <f t="shared" si="33"/>
        <v/>
      </c>
      <c r="AB75" s="98">
        <f t="shared" si="43"/>
        <v>240</v>
      </c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ht="12.75" customHeight="1">
      <c r="A76" s="69" t="str">
        <f t="shared" si="39"/>
        <v/>
      </c>
      <c r="B76" s="120" t="str">
        <f t="shared" si="84"/>
        <v/>
      </c>
      <c r="C76" s="69" t="str">
        <f t="shared" ref="C76:D76" si="90">C70</f>
        <v/>
      </c>
      <c r="D76" s="9" t="str">
        <f t="shared" si="90"/>
        <v/>
      </c>
      <c r="E76" s="121"/>
      <c r="F76" s="121"/>
      <c r="G76" s="20"/>
      <c r="H76" s="9" t="str">
        <f t="shared" si="86"/>
        <v/>
      </c>
      <c r="I76" s="20" t="str">
        <f t="shared" si="15"/>
        <v/>
      </c>
      <c r="J76" s="20" t="str">
        <f t="shared" si="16"/>
        <v/>
      </c>
      <c r="K76" s="122" t="str">
        <f t="shared" si="17"/>
        <v/>
      </c>
      <c r="L76" s="24" t="str">
        <f t="shared" si="18"/>
        <v/>
      </c>
      <c r="M76" s="123" t="str">
        <f t="shared" si="19"/>
        <v/>
      </c>
      <c r="N76" s="24" t="str">
        <f t="shared" si="20"/>
        <v/>
      </c>
      <c r="O76" s="24" t="str">
        <f t="shared" si="21"/>
        <v/>
      </c>
      <c r="P76" s="124" t="str">
        <f t="shared" si="22"/>
        <v/>
      </c>
      <c r="Q76" s="24" t="str">
        <f t="shared" si="23"/>
        <v/>
      </c>
      <c r="R76" s="123" t="str">
        <f t="shared" si="24"/>
        <v/>
      </c>
      <c r="S76" s="24" t="str">
        <f t="shared" si="25"/>
        <v/>
      </c>
      <c r="T76" s="24" t="str">
        <f t="shared" si="26"/>
        <v/>
      </c>
      <c r="U76" s="24" t="str">
        <f t="shared" si="27"/>
        <v/>
      </c>
      <c r="V76" s="24" t="str">
        <f t="shared" si="28"/>
        <v/>
      </c>
      <c r="W76" s="24" t="str">
        <f t="shared" si="29"/>
        <v/>
      </c>
      <c r="X76" s="24" t="str">
        <f t="shared" si="30"/>
        <v/>
      </c>
      <c r="Y76" s="124" t="str">
        <f t="shared" si="31"/>
        <v/>
      </c>
      <c r="Z76" s="24" t="str">
        <f t="shared" si="32"/>
        <v/>
      </c>
      <c r="AA76" s="123" t="str">
        <f t="shared" si="33"/>
        <v/>
      </c>
      <c r="AB76" s="98">
        <f t="shared" si="43"/>
        <v>241</v>
      </c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ht="12.75" customHeight="1">
      <c r="A77" s="69" t="str">
        <f t="shared" si="39"/>
        <v/>
      </c>
      <c r="B77" s="120" t="str">
        <f t="shared" si="84"/>
        <v/>
      </c>
      <c r="C77" s="69" t="str">
        <f t="shared" ref="C77:D77" si="91">C70</f>
        <v/>
      </c>
      <c r="D77" s="9" t="str">
        <f t="shared" si="91"/>
        <v/>
      </c>
      <c r="E77" s="121" t="str">
        <f>IF(INDIRECT("$D"&amp;ROW())="","",INDIRECT("'"&amp;INDIRECT("$D"&amp;ROW())&amp; AE2))</f>
        <v/>
      </c>
      <c r="F77" s="121" t="str">
        <f>IF(INDIRECT("$D"&amp;ROW())="","",INDIRECT("'"&amp;INDIRECT("$D"&amp;ROW())&amp; AE3))</f>
        <v/>
      </c>
      <c r="G77" s="20" t="str">
        <f>IF(INDIRECT("$D"&amp;ROW())="","",INDIRECT("'"&amp;INDIRECT("$D"&amp;ROW())&amp; AE4))</f>
        <v/>
      </c>
      <c r="H77" s="9" t="str">
        <f>IF(INDIRECT("$D"&amp;ROW())="","","Property")</f>
        <v/>
      </c>
      <c r="I77" s="20" t="str">
        <f t="shared" si="15"/>
        <v/>
      </c>
      <c r="J77" s="20" t="str">
        <f t="shared" si="16"/>
        <v/>
      </c>
      <c r="K77" s="122" t="str">
        <f t="shared" si="17"/>
        <v/>
      </c>
      <c r="L77" s="24" t="str">
        <f t="shared" si="18"/>
        <v/>
      </c>
      <c r="M77" s="123" t="str">
        <f t="shared" si="19"/>
        <v/>
      </c>
      <c r="N77" s="24" t="str">
        <f t="shared" si="20"/>
        <v/>
      </c>
      <c r="O77" s="24" t="str">
        <f t="shared" si="21"/>
        <v/>
      </c>
      <c r="P77" s="124" t="str">
        <f t="shared" si="22"/>
        <v/>
      </c>
      <c r="Q77" s="24" t="str">
        <f t="shared" si="23"/>
        <v/>
      </c>
      <c r="R77" s="123" t="str">
        <f t="shared" si="24"/>
        <v/>
      </c>
      <c r="S77" s="24" t="str">
        <f t="shared" si="25"/>
        <v/>
      </c>
      <c r="T77" s="24" t="str">
        <f t="shared" si="26"/>
        <v/>
      </c>
      <c r="U77" s="24" t="str">
        <f t="shared" si="27"/>
        <v/>
      </c>
      <c r="V77" s="24" t="str">
        <f t="shared" si="28"/>
        <v/>
      </c>
      <c r="W77" s="24" t="str">
        <f t="shared" si="29"/>
        <v/>
      </c>
      <c r="X77" s="24" t="str">
        <f t="shared" si="30"/>
        <v/>
      </c>
      <c r="Y77" s="124" t="str">
        <f t="shared" si="31"/>
        <v/>
      </c>
      <c r="Z77" s="24" t="str">
        <f t="shared" si="32"/>
        <v/>
      </c>
      <c r="AA77" s="123" t="str">
        <f t="shared" si="33"/>
        <v/>
      </c>
      <c r="AB77" s="98">
        <f t="shared" si="43"/>
        <v>242</v>
      </c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ht="12.75" customHeight="1">
      <c r="A78" s="69" t="str">
        <f t="shared" si="39"/>
        <v/>
      </c>
      <c r="B78" s="120" t="str">
        <f t="shared" ref="B78:B141" si="92">IF($D78="","",$B77)</f>
        <v/>
      </c>
      <c r="C78" s="69" t="str">
        <f>IF(INDIRECT("$D"&amp;ROW())="","",INDIRECT("'"&amp;INDIRECT("$D"&amp;ROW())&amp; AE1))</f>
        <v/>
      </c>
      <c r="D78" s="125" t="str">
        <f>IF(Data!A66="","",Data!A66)</f>
        <v/>
      </c>
      <c r="E78" s="121"/>
      <c r="F78" s="121"/>
      <c r="G78" s="20"/>
      <c r="H78" s="9" t="str">
        <f t="shared" ref="H78:H84" si="94">IF($D78="","",INDIRECT("'"&amp;$D78&amp;"'!"&amp;$H$2&amp;$AB78))</f>
        <v/>
      </c>
      <c r="I78" s="20" t="str">
        <f t="shared" si="15"/>
        <v/>
      </c>
      <c r="J78" s="20" t="str">
        <f t="shared" si="16"/>
        <v/>
      </c>
      <c r="K78" s="122" t="str">
        <f t="shared" si="17"/>
        <v/>
      </c>
      <c r="L78" s="24" t="str">
        <f t="shared" si="18"/>
        <v/>
      </c>
      <c r="M78" s="123" t="str">
        <f t="shared" si="19"/>
        <v/>
      </c>
      <c r="N78" s="24" t="str">
        <f t="shared" si="20"/>
        <v/>
      </c>
      <c r="O78" s="24" t="str">
        <f t="shared" si="21"/>
        <v/>
      </c>
      <c r="P78" s="124" t="str">
        <f t="shared" si="22"/>
        <v/>
      </c>
      <c r="Q78" s="24" t="str">
        <f t="shared" si="23"/>
        <v/>
      </c>
      <c r="R78" s="123" t="str">
        <f t="shared" si="24"/>
        <v/>
      </c>
      <c r="S78" s="24" t="str">
        <f t="shared" si="25"/>
        <v/>
      </c>
      <c r="T78" s="24" t="str">
        <f t="shared" si="26"/>
        <v/>
      </c>
      <c r="U78" s="24" t="str">
        <f t="shared" si="27"/>
        <v/>
      </c>
      <c r="V78" s="24" t="str">
        <f t="shared" si="28"/>
        <v/>
      </c>
      <c r="W78" s="24" t="str">
        <f t="shared" si="29"/>
        <v/>
      </c>
      <c r="X78" s="24" t="str">
        <f t="shared" si="30"/>
        <v/>
      </c>
      <c r="Y78" s="124" t="str">
        <f t="shared" si="31"/>
        <v/>
      </c>
      <c r="Z78" s="24" t="str">
        <f t="shared" si="32"/>
        <v/>
      </c>
      <c r="AA78" s="123" t="str">
        <f t="shared" si="33"/>
        <v/>
      </c>
      <c r="AB78" s="98">
        <f t="shared" si="43"/>
        <v>235</v>
      </c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ht="12.75" customHeight="1">
      <c r="A79" s="69" t="str">
        <f t="shared" si="39"/>
        <v/>
      </c>
      <c r="B79" s="120" t="str">
        <f t="shared" si="92"/>
        <v/>
      </c>
      <c r="C79" s="69" t="str">
        <f t="shared" ref="C79:D79" si="93">C78</f>
        <v/>
      </c>
      <c r="D79" s="9" t="str">
        <f t="shared" si="93"/>
        <v/>
      </c>
      <c r="E79" s="121"/>
      <c r="F79" s="121"/>
      <c r="G79" s="20"/>
      <c r="H79" s="9" t="str">
        <f t="shared" si="94"/>
        <v/>
      </c>
      <c r="I79" s="20" t="str">
        <f t="shared" si="15"/>
        <v/>
      </c>
      <c r="J79" s="20" t="str">
        <f t="shared" si="16"/>
        <v/>
      </c>
      <c r="K79" s="122" t="str">
        <f t="shared" si="17"/>
        <v/>
      </c>
      <c r="L79" s="24" t="str">
        <f t="shared" si="18"/>
        <v/>
      </c>
      <c r="M79" s="123" t="str">
        <f t="shared" si="19"/>
        <v/>
      </c>
      <c r="N79" s="24" t="str">
        <f t="shared" si="20"/>
        <v/>
      </c>
      <c r="O79" s="24" t="str">
        <f t="shared" si="21"/>
        <v/>
      </c>
      <c r="P79" s="124" t="str">
        <f t="shared" si="22"/>
        <v/>
      </c>
      <c r="Q79" s="24" t="str">
        <f t="shared" si="23"/>
        <v/>
      </c>
      <c r="R79" s="123" t="str">
        <f t="shared" si="24"/>
        <v/>
      </c>
      <c r="S79" s="24" t="str">
        <f t="shared" si="25"/>
        <v/>
      </c>
      <c r="T79" s="24" t="str">
        <f t="shared" si="26"/>
        <v/>
      </c>
      <c r="U79" s="24" t="str">
        <f t="shared" si="27"/>
        <v/>
      </c>
      <c r="V79" s="24" t="str">
        <f t="shared" si="28"/>
        <v/>
      </c>
      <c r="W79" s="24" t="str">
        <f t="shared" si="29"/>
        <v/>
      </c>
      <c r="X79" s="24" t="str">
        <f t="shared" si="30"/>
        <v/>
      </c>
      <c r="Y79" s="124" t="str">
        <f t="shared" si="31"/>
        <v/>
      </c>
      <c r="Z79" s="24" t="str">
        <f t="shared" si="32"/>
        <v/>
      </c>
      <c r="AA79" s="123" t="str">
        <f t="shared" si="33"/>
        <v/>
      </c>
      <c r="AB79" s="98">
        <f t="shared" si="43"/>
        <v>236</v>
      </c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ht="12.75" customHeight="1">
      <c r="A80" s="69" t="str">
        <f t="shared" si="39"/>
        <v/>
      </c>
      <c r="B80" s="120" t="str">
        <f t="shared" si="92"/>
        <v/>
      </c>
      <c r="C80" s="69" t="str">
        <f t="shared" ref="C80:D80" si="95">C78</f>
        <v/>
      </c>
      <c r="D80" s="9" t="str">
        <f t="shared" si="95"/>
        <v/>
      </c>
      <c r="E80" s="121"/>
      <c r="F80" s="121"/>
      <c r="G80" s="20"/>
      <c r="H80" s="9" t="str">
        <f t="shared" si="94"/>
        <v/>
      </c>
      <c r="I80" s="20" t="str">
        <f t="shared" si="15"/>
        <v/>
      </c>
      <c r="J80" s="20" t="str">
        <f t="shared" si="16"/>
        <v/>
      </c>
      <c r="K80" s="122" t="str">
        <f t="shared" si="17"/>
        <v/>
      </c>
      <c r="L80" s="24" t="str">
        <f t="shared" si="18"/>
        <v/>
      </c>
      <c r="M80" s="123" t="str">
        <f t="shared" si="19"/>
        <v/>
      </c>
      <c r="N80" s="24" t="str">
        <f t="shared" si="20"/>
        <v/>
      </c>
      <c r="O80" s="24" t="str">
        <f t="shared" si="21"/>
        <v/>
      </c>
      <c r="P80" s="124" t="str">
        <f t="shared" si="22"/>
        <v/>
      </c>
      <c r="Q80" s="24" t="str">
        <f t="shared" si="23"/>
        <v/>
      </c>
      <c r="R80" s="123" t="str">
        <f t="shared" si="24"/>
        <v/>
      </c>
      <c r="S80" s="24" t="str">
        <f t="shared" si="25"/>
        <v/>
      </c>
      <c r="T80" s="24" t="str">
        <f t="shared" si="26"/>
        <v/>
      </c>
      <c r="U80" s="24" t="str">
        <f t="shared" si="27"/>
        <v/>
      </c>
      <c r="V80" s="24" t="str">
        <f t="shared" si="28"/>
        <v/>
      </c>
      <c r="W80" s="24" t="str">
        <f t="shared" si="29"/>
        <v/>
      </c>
      <c r="X80" s="24" t="str">
        <f t="shared" si="30"/>
        <v/>
      </c>
      <c r="Y80" s="124" t="str">
        <f t="shared" si="31"/>
        <v/>
      </c>
      <c r="Z80" s="24" t="str">
        <f t="shared" si="32"/>
        <v/>
      </c>
      <c r="AA80" s="123" t="str">
        <f t="shared" si="33"/>
        <v/>
      </c>
      <c r="AB80" s="98">
        <f t="shared" si="43"/>
        <v>237</v>
      </c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ht="12.75" customHeight="1">
      <c r="A81" s="69" t="str">
        <f t="shared" si="39"/>
        <v/>
      </c>
      <c r="B81" s="120" t="str">
        <f t="shared" si="92"/>
        <v/>
      </c>
      <c r="C81" s="69" t="str">
        <f t="shared" ref="C81:D81" si="96">C78</f>
        <v/>
      </c>
      <c r="D81" s="9" t="str">
        <f t="shared" si="96"/>
        <v/>
      </c>
      <c r="E81" s="121"/>
      <c r="F81" s="121"/>
      <c r="G81" s="20"/>
      <c r="H81" s="9" t="str">
        <f t="shared" si="94"/>
        <v/>
      </c>
      <c r="I81" s="20" t="str">
        <f t="shared" si="15"/>
        <v/>
      </c>
      <c r="J81" s="20" t="str">
        <f t="shared" si="16"/>
        <v/>
      </c>
      <c r="K81" s="122" t="str">
        <f t="shared" si="17"/>
        <v/>
      </c>
      <c r="L81" s="24" t="str">
        <f t="shared" si="18"/>
        <v/>
      </c>
      <c r="M81" s="123" t="str">
        <f t="shared" si="19"/>
        <v/>
      </c>
      <c r="N81" s="24" t="str">
        <f t="shared" si="20"/>
        <v/>
      </c>
      <c r="O81" s="24" t="str">
        <f t="shared" si="21"/>
        <v/>
      </c>
      <c r="P81" s="124" t="str">
        <f t="shared" si="22"/>
        <v/>
      </c>
      <c r="Q81" s="24" t="str">
        <f t="shared" si="23"/>
        <v/>
      </c>
      <c r="R81" s="123" t="str">
        <f t="shared" si="24"/>
        <v/>
      </c>
      <c r="S81" s="24" t="str">
        <f t="shared" si="25"/>
        <v/>
      </c>
      <c r="T81" s="24" t="str">
        <f t="shared" si="26"/>
        <v/>
      </c>
      <c r="U81" s="24" t="str">
        <f t="shared" si="27"/>
        <v/>
      </c>
      <c r="V81" s="24" t="str">
        <f t="shared" si="28"/>
        <v/>
      </c>
      <c r="W81" s="24" t="str">
        <f t="shared" si="29"/>
        <v/>
      </c>
      <c r="X81" s="24" t="str">
        <f t="shared" si="30"/>
        <v/>
      </c>
      <c r="Y81" s="124" t="str">
        <f t="shared" si="31"/>
        <v/>
      </c>
      <c r="Z81" s="24" t="str">
        <f t="shared" si="32"/>
        <v/>
      </c>
      <c r="AA81" s="123" t="str">
        <f t="shared" si="33"/>
        <v/>
      </c>
      <c r="AB81" s="98">
        <f t="shared" si="43"/>
        <v>238</v>
      </c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ht="12.75" customHeight="1">
      <c r="A82" s="69" t="str">
        <f t="shared" si="39"/>
        <v/>
      </c>
      <c r="B82" s="120" t="str">
        <f t="shared" si="92"/>
        <v/>
      </c>
      <c r="C82" s="69" t="str">
        <f>C78</f>
        <v/>
      </c>
      <c r="D82" s="9" t="str">
        <f>D79</f>
        <v/>
      </c>
      <c r="E82" s="121"/>
      <c r="F82" s="121"/>
      <c r="G82" s="20"/>
      <c r="H82" s="9" t="str">
        <f t="shared" si="94"/>
        <v/>
      </c>
      <c r="I82" s="20" t="str">
        <f t="shared" si="15"/>
        <v/>
      </c>
      <c r="J82" s="20" t="str">
        <f t="shared" si="16"/>
        <v/>
      </c>
      <c r="K82" s="122" t="str">
        <f t="shared" si="17"/>
        <v/>
      </c>
      <c r="L82" s="24" t="str">
        <f t="shared" si="18"/>
        <v/>
      </c>
      <c r="M82" s="123" t="str">
        <f t="shared" si="19"/>
        <v/>
      </c>
      <c r="N82" s="24" t="str">
        <f t="shared" si="20"/>
        <v/>
      </c>
      <c r="O82" s="24" t="str">
        <f t="shared" si="21"/>
        <v/>
      </c>
      <c r="P82" s="124" t="str">
        <f t="shared" si="22"/>
        <v/>
      </c>
      <c r="Q82" s="24" t="str">
        <f t="shared" si="23"/>
        <v/>
      </c>
      <c r="R82" s="123" t="str">
        <f t="shared" si="24"/>
        <v/>
      </c>
      <c r="S82" s="24" t="str">
        <f t="shared" si="25"/>
        <v/>
      </c>
      <c r="T82" s="24" t="str">
        <f t="shared" si="26"/>
        <v/>
      </c>
      <c r="U82" s="24" t="str">
        <f t="shared" si="27"/>
        <v/>
      </c>
      <c r="V82" s="24" t="str">
        <f t="shared" si="28"/>
        <v/>
      </c>
      <c r="W82" s="24" t="str">
        <f t="shared" si="29"/>
        <v/>
      </c>
      <c r="X82" s="24" t="str">
        <f t="shared" si="30"/>
        <v/>
      </c>
      <c r="Y82" s="124" t="str">
        <f t="shared" si="31"/>
        <v/>
      </c>
      <c r="Z82" s="24" t="str">
        <f t="shared" si="32"/>
        <v/>
      </c>
      <c r="AA82" s="123" t="str">
        <f t="shared" si="33"/>
        <v/>
      </c>
      <c r="AB82" s="98">
        <f t="shared" si="43"/>
        <v>239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ht="12.75" customHeight="1">
      <c r="A83" s="69" t="str">
        <f t="shared" si="39"/>
        <v/>
      </c>
      <c r="B83" s="120" t="str">
        <f t="shared" si="92"/>
        <v/>
      </c>
      <c r="C83" s="69" t="str">
        <f t="shared" ref="C83:D83" si="97">C78</f>
        <v/>
      </c>
      <c r="D83" s="9" t="str">
        <f t="shared" si="97"/>
        <v/>
      </c>
      <c r="E83" s="121"/>
      <c r="F83" s="121"/>
      <c r="G83" s="20"/>
      <c r="H83" s="9" t="str">
        <f t="shared" si="94"/>
        <v/>
      </c>
      <c r="I83" s="20" t="str">
        <f t="shared" si="15"/>
        <v/>
      </c>
      <c r="J83" s="20" t="str">
        <f t="shared" si="16"/>
        <v/>
      </c>
      <c r="K83" s="122" t="str">
        <f t="shared" si="17"/>
        <v/>
      </c>
      <c r="L83" s="24" t="str">
        <f t="shared" si="18"/>
        <v/>
      </c>
      <c r="M83" s="123" t="str">
        <f t="shared" si="19"/>
        <v/>
      </c>
      <c r="N83" s="24" t="str">
        <f t="shared" si="20"/>
        <v/>
      </c>
      <c r="O83" s="24" t="str">
        <f t="shared" si="21"/>
        <v/>
      </c>
      <c r="P83" s="124" t="str">
        <f t="shared" si="22"/>
        <v/>
      </c>
      <c r="Q83" s="24" t="str">
        <f t="shared" si="23"/>
        <v/>
      </c>
      <c r="R83" s="123" t="str">
        <f t="shared" si="24"/>
        <v/>
      </c>
      <c r="S83" s="24" t="str">
        <f t="shared" si="25"/>
        <v/>
      </c>
      <c r="T83" s="24" t="str">
        <f t="shared" si="26"/>
        <v/>
      </c>
      <c r="U83" s="24" t="str">
        <f t="shared" si="27"/>
        <v/>
      </c>
      <c r="V83" s="24" t="str">
        <f t="shared" si="28"/>
        <v/>
      </c>
      <c r="W83" s="24" t="str">
        <f t="shared" si="29"/>
        <v/>
      </c>
      <c r="X83" s="24" t="str">
        <f t="shared" si="30"/>
        <v/>
      </c>
      <c r="Y83" s="124" t="str">
        <f t="shared" si="31"/>
        <v/>
      </c>
      <c r="Z83" s="24" t="str">
        <f t="shared" si="32"/>
        <v/>
      </c>
      <c r="AA83" s="123" t="str">
        <f t="shared" si="33"/>
        <v/>
      </c>
      <c r="AB83" s="98">
        <f t="shared" si="43"/>
        <v>240</v>
      </c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ht="12.75" customHeight="1">
      <c r="A84" s="69" t="str">
        <f t="shared" si="39"/>
        <v/>
      </c>
      <c r="B84" s="120" t="str">
        <f t="shared" si="92"/>
        <v/>
      </c>
      <c r="C84" s="69" t="str">
        <f t="shared" ref="C84:D84" si="98">C78</f>
        <v/>
      </c>
      <c r="D84" s="9" t="str">
        <f t="shared" si="98"/>
        <v/>
      </c>
      <c r="E84" s="121"/>
      <c r="F84" s="121"/>
      <c r="G84" s="20"/>
      <c r="H84" s="9" t="str">
        <f t="shared" si="94"/>
        <v/>
      </c>
      <c r="I84" s="20" t="str">
        <f t="shared" si="15"/>
        <v/>
      </c>
      <c r="J84" s="20" t="str">
        <f t="shared" si="16"/>
        <v/>
      </c>
      <c r="K84" s="122" t="str">
        <f t="shared" si="17"/>
        <v/>
      </c>
      <c r="L84" s="24" t="str">
        <f t="shared" si="18"/>
        <v/>
      </c>
      <c r="M84" s="123" t="str">
        <f t="shared" si="19"/>
        <v/>
      </c>
      <c r="N84" s="24" t="str">
        <f t="shared" si="20"/>
        <v/>
      </c>
      <c r="O84" s="24" t="str">
        <f t="shared" si="21"/>
        <v/>
      </c>
      <c r="P84" s="124" t="str">
        <f t="shared" si="22"/>
        <v/>
      </c>
      <c r="Q84" s="24" t="str">
        <f t="shared" si="23"/>
        <v/>
      </c>
      <c r="R84" s="123" t="str">
        <f t="shared" si="24"/>
        <v/>
      </c>
      <c r="S84" s="24" t="str">
        <f t="shared" si="25"/>
        <v/>
      </c>
      <c r="T84" s="24" t="str">
        <f t="shared" si="26"/>
        <v/>
      </c>
      <c r="U84" s="24" t="str">
        <f t="shared" si="27"/>
        <v/>
      </c>
      <c r="V84" s="24" t="str">
        <f t="shared" si="28"/>
        <v/>
      </c>
      <c r="W84" s="24" t="str">
        <f t="shared" si="29"/>
        <v/>
      </c>
      <c r="X84" s="24" t="str">
        <f t="shared" si="30"/>
        <v/>
      </c>
      <c r="Y84" s="124" t="str">
        <f t="shared" si="31"/>
        <v/>
      </c>
      <c r="Z84" s="24" t="str">
        <f t="shared" si="32"/>
        <v/>
      </c>
      <c r="AA84" s="123" t="str">
        <f t="shared" si="33"/>
        <v/>
      </c>
      <c r="AB84" s="98">
        <f t="shared" si="43"/>
        <v>241</v>
      </c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ht="12.75" customHeight="1">
      <c r="A85" s="69" t="str">
        <f t="shared" si="39"/>
        <v/>
      </c>
      <c r="B85" s="120" t="str">
        <f t="shared" si="92"/>
        <v/>
      </c>
      <c r="C85" s="69" t="str">
        <f t="shared" ref="C85:D85" si="99">C78</f>
        <v/>
      </c>
      <c r="D85" s="9" t="str">
        <f t="shared" si="99"/>
        <v/>
      </c>
      <c r="E85" s="121" t="str">
        <f>IF(INDIRECT("$D"&amp;ROW())="","",INDIRECT("'"&amp;INDIRECT("$D"&amp;ROW())&amp; AE2))</f>
        <v/>
      </c>
      <c r="F85" s="121" t="str">
        <f>IF(INDIRECT("$D"&amp;ROW())="","",INDIRECT("'"&amp;INDIRECT("$D"&amp;ROW())&amp; AE3))</f>
        <v/>
      </c>
      <c r="G85" s="20" t="str">
        <f>IF(INDIRECT("$D"&amp;ROW())="","",INDIRECT("'"&amp;INDIRECT("$D"&amp;ROW())&amp; AE4))</f>
        <v/>
      </c>
      <c r="H85" s="9" t="str">
        <f>IF(INDIRECT("$D"&amp;ROW())="","","Property")</f>
        <v/>
      </c>
      <c r="I85" s="20" t="str">
        <f t="shared" si="15"/>
        <v/>
      </c>
      <c r="J85" s="20" t="str">
        <f t="shared" si="16"/>
        <v/>
      </c>
      <c r="K85" s="122" t="str">
        <f t="shared" si="17"/>
        <v/>
      </c>
      <c r="L85" s="24" t="str">
        <f t="shared" si="18"/>
        <v/>
      </c>
      <c r="M85" s="123" t="str">
        <f t="shared" si="19"/>
        <v/>
      </c>
      <c r="N85" s="24" t="str">
        <f t="shared" si="20"/>
        <v/>
      </c>
      <c r="O85" s="24" t="str">
        <f t="shared" si="21"/>
        <v/>
      </c>
      <c r="P85" s="124" t="str">
        <f t="shared" si="22"/>
        <v/>
      </c>
      <c r="Q85" s="24" t="str">
        <f t="shared" si="23"/>
        <v/>
      </c>
      <c r="R85" s="123" t="str">
        <f t="shared" si="24"/>
        <v/>
      </c>
      <c r="S85" s="24" t="str">
        <f t="shared" si="25"/>
        <v/>
      </c>
      <c r="T85" s="24" t="str">
        <f t="shared" si="26"/>
        <v/>
      </c>
      <c r="U85" s="24" t="str">
        <f t="shared" si="27"/>
        <v/>
      </c>
      <c r="V85" s="24" t="str">
        <f t="shared" si="28"/>
        <v/>
      </c>
      <c r="W85" s="24" t="str">
        <f t="shared" si="29"/>
        <v/>
      </c>
      <c r="X85" s="24" t="str">
        <f t="shared" si="30"/>
        <v/>
      </c>
      <c r="Y85" s="124" t="str">
        <f t="shared" si="31"/>
        <v/>
      </c>
      <c r="Z85" s="24" t="str">
        <f t="shared" si="32"/>
        <v/>
      </c>
      <c r="AA85" s="123" t="str">
        <f t="shared" si="33"/>
        <v/>
      </c>
      <c r="AB85" s="98">
        <f t="shared" si="43"/>
        <v>242</v>
      </c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ht="12.75" customHeight="1">
      <c r="A86" s="69" t="str">
        <f t="shared" si="39"/>
        <v/>
      </c>
      <c r="B86" s="120" t="str">
        <f t="shared" si="92"/>
        <v/>
      </c>
      <c r="C86" s="69" t="str">
        <f>IF(INDIRECT("$D"&amp;ROW())="","",INDIRECT("'"&amp;INDIRECT("$D"&amp;ROW())&amp; AE1))</f>
        <v/>
      </c>
      <c r="D86" s="125" t="str">
        <f>IF(Data!A67="","",Data!A67)</f>
        <v/>
      </c>
      <c r="E86" s="121"/>
      <c r="F86" s="121"/>
      <c r="G86" s="20"/>
      <c r="H86" s="9" t="str">
        <f t="shared" ref="H86:H92" si="101">IF($D86="","",INDIRECT("'"&amp;$D86&amp;"'!"&amp;$H$2&amp;$AB86))</f>
        <v/>
      </c>
      <c r="I86" s="20" t="str">
        <f t="shared" si="15"/>
        <v/>
      </c>
      <c r="J86" s="20" t="str">
        <f t="shared" si="16"/>
        <v/>
      </c>
      <c r="K86" s="122" t="str">
        <f t="shared" si="17"/>
        <v/>
      </c>
      <c r="L86" s="24" t="str">
        <f t="shared" si="18"/>
        <v/>
      </c>
      <c r="M86" s="123" t="str">
        <f t="shared" si="19"/>
        <v/>
      </c>
      <c r="N86" s="24" t="str">
        <f t="shared" si="20"/>
        <v/>
      </c>
      <c r="O86" s="24" t="str">
        <f t="shared" si="21"/>
        <v/>
      </c>
      <c r="P86" s="124" t="str">
        <f t="shared" si="22"/>
        <v/>
      </c>
      <c r="Q86" s="24" t="str">
        <f t="shared" si="23"/>
        <v/>
      </c>
      <c r="R86" s="123" t="str">
        <f t="shared" si="24"/>
        <v/>
      </c>
      <c r="S86" s="24" t="str">
        <f t="shared" si="25"/>
        <v/>
      </c>
      <c r="T86" s="24" t="str">
        <f t="shared" si="26"/>
        <v/>
      </c>
      <c r="U86" s="24" t="str">
        <f t="shared" si="27"/>
        <v/>
      </c>
      <c r="V86" s="24" t="str">
        <f t="shared" si="28"/>
        <v/>
      </c>
      <c r="W86" s="24" t="str">
        <f t="shared" si="29"/>
        <v/>
      </c>
      <c r="X86" s="24" t="str">
        <f t="shared" si="30"/>
        <v/>
      </c>
      <c r="Y86" s="124" t="str">
        <f t="shared" si="31"/>
        <v/>
      </c>
      <c r="Z86" s="24" t="str">
        <f t="shared" si="32"/>
        <v/>
      </c>
      <c r="AA86" s="123" t="str">
        <f t="shared" si="33"/>
        <v/>
      </c>
      <c r="AB86" s="98">
        <f t="shared" si="43"/>
        <v>235</v>
      </c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ht="12.75" customHeight="1">
      <c r="A87" s="69" t="str">
        <f t="shared" si="39"/>
        <v/>
      </c>
      <c r="B87" s="120" t="str">
        <f t="shared" si="92"/>
        <v/>
      </c>
      <c r="C87" s="69" t="str">
        <f t="shared" ref="C87:D87" si="100">C86</f>
        <v/>
      </c>
      <c r="D87" s="9" t="str">
        <f t="shared" si="100"/>
        <v/>
      </c>
      <c r="E87" s="121"/>
      <c r="F87" s="121"/>
      <c r="G87" s="20"/>
      <c r="H87" s="9" t="str">
        <f t="shared" si="101"/>
        <v/>
      </c>
      <c r="I87" s="20" t="str">
        <f t="shared" si="15"/>
        <v/>
      </c>
      <c r="J87" s="20" t="str">
        <f t="shared" si="16"/>
        <v/>
      </c>
      <c r="K87" s="122" t="str">
        <f t="shared" si="17"/>
        <v/>
      </c>
      <c r="L87" s="24" t="str">
        <f t="shared" si="18"/>
        <v/>
      </c>
      <c r="M87" s="123" t="str">
        <f t="shared" si="19"/>
        <v/>
      </c>
      <c r="N87" s="24" t="str">
        <f t="shared" si="20"/>
        <v/>
      </c>
      <c r="O87" s="24" t="str">
        <f t="shared" si="21"/>
        <v/>
      </c>
      <c r="P87" s="124" t="str">
        <f t="shared" si="22"/>
        <v/>
      </c>
      <c r="Q87" s="24" t="str">
        <f t="shared" si="23"/>
        <v/>
      </c>
      <c r="R87" s="123" t="str">
        <f t="shared" si="24"/>
        <v/>
      </c>
      <c r="S87" s="24" t="str">
        <f t="shared" si="25"/>
        <v/>
      </c>
      <c r="T87" s="24" t="str">
        <f t="shared" si="26"/>
        <v/>
      </c>
      <c r="U87" s="24" t="str">
        <f t="shared" si="27"/>
        <v/>
      </c>
      <c r="V87" s="24" t="str">
        <f t="shared" si="28"/>
        <v/>
      </c>
      <c r="W87" s="24" t="str">
        <f t="shared" si="29"/>
        <v/>
      </c>
      <c r="X87" s="24" t="str">
        <f t="shared" si="30"/>
        <v/>
      </c>
      <c r="Y87" s="124" t="str">
        <f t="shared" si="31"/>
        <v/>
      </c>
      <c r="Z87" s="24" t="str">
        <f t="shared" si="32"/>
        <v/>
      </c>
      <c r="AA87" s="123" t="str">
        <f t="shared" si="33"/>
        <v/>
      </c>
      <c r="AB87" s="98">
        <f t="shared" si="43"/>
        <v>236</v>
      </c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ht="12.75" customHeight="1">
      <c r="A88" s="69" t="str">
        <f t="shared" si="39"/>
        <v/>
      </c>
      <c r="B88" s="120" t="str">
        <f t="shared" si="92"/>
        <v/>
      </c>
      <c r="C88" s="69" t="str">
        <f t="shared" ref="C88:D88" si="102">C86</f>
        <v/>
      </c>
      <c r="D88" s="9" t="str">
        <f t="shared" si="102"/>
        <v/>
      </c>
      <c r="E88" s="121"/>
      <c r="F88" s="121"/>
      <c r="G88" s="20"/>
      <c r="H88" s="9" t="str">
        <f t="shared" si="101"/>
        <v/>
      </c>
      <c r="I88" s="20" t="str">
        <f t="shared" si="15"/>
        <v/>
      </c>
      <c r="J88" s="20" t="str">
        <f t="shared" si="16"/>
        <v/>
      </c>
      <c r="K88" s="122" t="str">
        <f t="shared" si="17"/>
        <v/>
      </c>
      <c r="L88" s="24" t="str">
        <f t="shared" si="18"/>
        <v/>
      </c>
      <c r="M88" s="123" t="str">
        <f t="shared" si="19"/>
        <v/>
      </c>
      <c r="N88" s="24" t="str">
        <f t="shared" si="20"/>
        <v/>
      </c>
      <c r="O88" s="24" t="str">
        <f t="shared" si="21"/>
        <v/>
      </c>
      <c r="P88" s="124" t="str">
        <f t="shared" si="22"/>
        <v/>
      </c>
      <c r="Q88" s="24" t="str">
        <f t="shared" si="23"/>
        <v/>
      </c>
      <c r="R88" s="123" t="str">
        <f t="shared" si="24"/>
        <v/>
      </c>
      <c r="S88" s="24" t="str">
        <f t="shared" si="25"/>
        <v/>
      </c>
      <c r="T88" s="24" t="str">
        <f t="shared" si="26"/>
        <v/>
      </c>
      <c r="U88" s="24" t="str">
        <f t="shared" si="27"/>
        <v/>
      </c>
      <c r="V88" s="24" t="str">
        <f t="shared" si="28"/>
        <v/>
      </c>
      <c r="W88" s="24" t="str">
        <f t="shared" si="29"/>
        <v/>
      </c>
      <c r="X88" s="24" t="str">
        <f t="shared" si="30"/>
        <v/>
      </c>
      <c r="Y88" s="124" t="str">
        <f t="shared" si="31"/>
        <v/>
      </c>
      <c r="Z88" s="24" t="str">
        <f t="shared" si="32"/>
        <v/>
      </c>
      <c r="AA88" s="123" t="str">
        <f t="shared" si="33"/>
        <v/>
      </c>
      <c r="AB88" s="98">
        <f t="shared" si="43"/>
        <v>237</v>
      </c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ht="12.75" customHeight="1">
      <c r="A89" s="69" t="str">
        <f t="shared" si="39"/>
        <v/>
      </c>
      <c r="B89" s="120" t="str">
        <f t="shared" si="92"/>
        <v/>
      </c>
      <c r="C89" s="69" t="str">
        <f t="shared" ref="C89:D89" si="103">C86</f>
        <v/>
      </c>
      <c r="D89" s="9" t="str">
        <f t="shared" si="103"/>
        <v/>
      </c>
      <c r="E89" s="121"/>
      <c r="F89" s="121"/>
      <c r="G89" s="20"/>
      <c r="H89" s="9" t="str">
        <f t="shared" si="101"/>
        <v/>
      </c>
      <c r="I89" s="20" t="str">
        <f t="shared" si="15"/>
        <v/>
      </c>
      <c r="J89" s="20" t="str">
        <f t="shared" si="16"/>
        <v/>
      </c>
      <c r="K89" s="122" t="str">
        <f t="shared" si="17"/>
        <v/>
      </c>
      <c r="L89" s="24" t="str">
        <f t="shared" si="18"/>
        <v/>
      </c>
      <c r="M89" s="123" t="str">
        <f t="shared" si="19"/>
        <v/>
      </c>
      <c r="N89" s="24" t="str">
        <f t="shared" si="20"/>
        <v/>
      </c>
      <c r="O89" s="24" t="str">
        <f t="shared" si="21"/>
        <v/>
      </c>
      <c r="P89" s="124" t="str">
        <f t="shared" si="22"/>
        <v/>
      </c>
      <c r="Q89" s="24" t="str">
        <f t="shared" si="23"/>
        <v/>
      </c>
      <c r="R89" s="123" t="str">
        <f t="shared" si="24"/>
        <v/>
      </c>
      <c r="S89" s="24" t="str">
        <f t="shared" si="25"/>
        <v/>
      </c>
      <c r="T89" s="24" t="str">
        <f t="shared" si="26"/>
        <v/>
      </c>
      <c r="U89" s="24" t="str">
        <f t="shared" si="27"/>
        <v/>
      </c>
      <c r="V89" s="24" t="str">
        <f t="shared" si="28"/>
        <v/>
      </c>
      <c r="W89" s="24" t="str">
        <f t="shared" si="29"/>
        <v/>
      </c>
      <c r="X89" s="24" t="str">
        <f t="shared" si="30"/>
        <v/>
      </c>
      <c r="Y89" s="124" t="str">
        <f t="shared" si="31"/>
        <v/>
      </c>
      <c r="Z89" s="24" t="str">
        <f t="shared" si="32"/>
        <v/>
      </c>
      <c r="AA89" s="123" t="str">
        <f t="shared" si="33"/>
        <v/>
      </c>
      <c r="AB89" s="98">
        <f t="shared" si="43"/>
        <v>238</v>
      </c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ht="12.75" customHeight="1">
      <c r="A90" s="69" t="str">
        <f t="shared" si="39"/>
        <v/>
      </c>
      <c r="B90" s="120" t="str">
        <f t="shared" si="92"/>
        <v/>
      </c>
      <c r="C90" s="69" t="str">
        <f>C86</f>
        <v/>
      </c>
      <c r="D90" s="9" t="str">
        <f>D87</f>
        <v/>
      </c>
      <c r="E90" s="121"/>
      <c r="F90" s="121"/>
      <c r="G90" s="20"/>
      <c r="H90" s="9" t="str">
        <f t="shared" si="101"/>
        <v/>
      </c>
      <c r="I90" s="20" t="str">
        <f t="shared" si="15"/>
        <v/>
      </c>
      <c r="J90" s="20" t="str">
        <f t="shared" si="16"/>
        <v/>
      </c>
      <c r="K90" s="122" t="str">
        <f t="shared" si="17"/>
        <v/>
      </c>
      <c r="L90" s="24" t="str">
        <f t="shared" si="18"/>
        <v/>
      </c>
      <c r="M90" s="123" t="str">
        <f t="shared" si="19"/>
        <v/>
      </c>
      <c r="N90" s="24" t="str">
        <f t="shared" si="20"/>
        <v/>
      </c>
      <c r="O90" s="24" t="str">
        <f t="shared" si="21"/>
        <v/>
      </c>
      <c r="P90" s="124" t="str">
        <f t="shared" si="22"/>
        <v/>
      </c>
      <c r="Q90" s="24" t="str">
        <f t="shared" si="23"/>
        <v/>
      </c>
      <c r="R90" s="123" t="str">
        <f t="shared" si="24"/>
        <v/>
      </c>
      <c r="S90" s="24" t="str">
        <f t="shared" si="25"/>
        <v/>
      </c>
      <c r="T90" s="24" t="str">
        <f t="shared" si="26"/>
        <v/>
      </c>
      <c r="U90" s="24" t="str">
        <f t="shared" si="27"/>
        <v/>
      </c>
      <c r="V90" s="24" t="str">
        <f t="shared" si="28"/>
        <v/>
      </c>
      <c r="W90" s="24" t="str">
        <f t="shared" si="29"/>
        <v/>
      </c>
      <c r="X90" s="24" t="str">
        <f t="shared" si="30"/>
        <v/>
      </c>
      <c r="Y90" s="124" t="str">
        <f t="shared" si="31"/>
        <v/>
      </c>
      <c r="Z90" s="24" t="str">
        <f t="shared" si="32"/>
        <v/>
      </c>
      <c r="AA90" s="123" t="str">
        <f t="shared" si="33"/>
        <v/>
      </c>
      <c r="AB90" s="98">
        <f t="shared" si="43"/>
        <v>239</v>
      </c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ht="12.75" customHeight="1">
      <c r="A91" s="69" t="str">
        <f t="shared" si="39"/>
        <v/>
      </c>
      <c r="B91" s="120" t="str">
        <f t="shared" si="92"/>
        <v/>
      </c>
      <c r="C91" s="69" t="str">
        <f t="shared" ref="C91:D91" si="104">C86</f>
        <v/>
      </c>
      <c r="D91" s="9" t="str">
        <f t="shared" si="104"/>
        <v/>
      </c>
      <c r="E91" s="121"/>
      <c r="F91" s="121"/>
      <c r="G91" s="20"/>
      <c r="H91" s="9" t="str">
        <f t="shared" si="101"/>
        <v/>
      </c>
      <c r="I91" s="20" t="str">
        <f t="shared" si="15"/>
        <v/>
      </c>
      <c r="J91" s="20" t="str">
        <f t="shared" si="16"/>
        <v/>
      </c>
      <c r="K91" s="122" t="str">
        <f t="shared" si="17"/>
        <v/>
      </c>
      <c r="L91" s="24" t="str">
        <f t="shared" si="18"/>
        <v/>
      </c>
      <c r="M91" s="123" t="str">
        <f t="shared" si="19"/>
        <v/>
      </c>
      <c r="N91" s="24" t="str">
        <f t="shared" si="20"/>
        <v/>
      </c>
      <c r="O91" s="24" t="str">
        <f t="shared" si="21"/>
        <v/>
      </c>
      <c r="P91" s="124" t="str">
        <f t="shared" si="22"/>
        <v/>
      </c>
      <c r="Q91" s="24" t="str">
        <f t="shared" si="23"/>
        <v/>
      </c>
      <c r="R91" s="123" t="str">
        <f t="shared" si="24"/>
        <v/>
      </c>
      <c r="S91" s="24" t="str">
        <f t="shared" si="25"/>
        <v/>
      </c>
      <c r="T91" s="24" t="str">
        <f t="shared" si="26"/>
        <v/>
      </c>
      <c r="U91" s="24" t="str">
        <f t="shared" si="27"/>
        <v/>
      </c>
      <c r="V91" s="24" t="str">
        <f t="shared" si="28"/>
        <v/>
      </c>
      <c r="W91" s="24" t="str">
        <f t="shared" si="29"/>
        <v/>
      </c>
      <c r="X91" s="24" t="str">
        <f t="shared" si="30"/>
        <v/>
      </c>
      <c r="Y91" s="124" t="str">
        <f t="shared" si="31"/>
        <v/>
      </c>
      <c r="Z91" s="24" t="str">
        <f t="shared" si="32"/>
        <v/>
      </c>
      <c r="AA91" s="123" t="str">
        <f t="shared" si="33"/>
        <v/>
      </c>
      <c r="AB91" s="98">
        <f t="shared" si="43"/>
        <v>240</v>
      </c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ht="12.75" customHeight="1">
      <c r="A92" s="69" t="str">
        <f t="shared" si="39"/>
        <v/>
      </c>
      <c r="B92" s="120" t="str">
        <f t="shared" si="92"/>
        <v/>
      </c>
      <c r="C92" s="69" t="str">
        <f t="shared" ref="C92:D92" si="105">C86</f>
        <v/>
      </c>
      <c r="D92" s="9" t="str">
        <f t="shared" si="105"/>
        <v/>
      </c>
      <c r="E92" s="121"/>
      <c r="F92" s="121"/>
      <c r="G92" s="20"/>
      <c r="H92" s="9" t="str">
        <f t="shared" si="101"/>
        <v/>
      </c>
      <c r="I92" s="20" t="str">
        <f t="shared" si="15"/>
        <v/>
      </c>
      <c r="J92" s="20" t="str">
        <f t="shared" si="16"/>
        <v/>
      </c>
      <c r="K92" s="122" t="str">
        <f t="shared" si="17"/>
        <v/>
      </c>
      <c r="L92" s="24" t="str">
        <f t="shared" si="18"/>
        <v/>
      </c>
      <c r="M92" s="123" t="str">
        <f t="shared" si="19"/>
        <v/>
      </c>
      <c r="N92" s="24" t="str">
        <f t="shared" si="20"/>
        <v/>
      </c>
      <c r="O92" s="24" t="str">
        <f t="shared" si="21"/>
        <v/>
      </c>
      <c r="P92" s="124" t="str">
        <f t="shared" si="22"/>
        <v/>
      </c>
      <c r="Q92" s="24" t="str">
        <f t="shared" si="23"/>
        <v/>
      </c>
      <c r="R92" s="123" t="str">
        <f t="shared" si="24"/>
        <v/>
      </c>
      <c r="S92" s="24" t="str">
        <f t="shared" si="25"/>
        <v/>
      </c>
      <c r="T92" s="24" t="str">
        <f t="shared" si="26"/>
        <v/>
      </c>
      <c r="U92" s="24" t="str">
        <f t="shared" si="27"/>
        <v/>
      </c>
      <c r="V92" s="24" t="str">
        <f t="shared" si="28"/>
        <v/>
      </c>
      <c r="W92" s="24" t="str">
        <f t="shared" si="29"/>
        <v/>
      </c>
      <c r="X92" s="24" t="str">
        <f t="shared" si="30"/>
        <v/>
      </c>
      <c r="Y92" s="124" t="str">
        <f t="shared" si="31"/>
        <v/>
      </c>
      <c r="Z92" s="24" t="str">
        <f t="shared" si="32"/>
        <v/>
      </c>
      <c r="AA92" s="123" t="str">
        <f t="shared" si="33"/>
        <v/>
      </c>
      <c r="AB92" s="98">
        <f t="shared" si="43"/>
        <v>241</v>
      </c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ht="12.75" customHeight="1">
      <c r="A93" s="69" t="str">
        <f t="shared" si="39"/>
        <v/>
      </c>
      <c r="B93" s="120" t="str">
        <f t="shared" si="92"/>
        <v/>
      </c>
      <c r="C93" s="69" t="str">
        <f t="shared" ref="C93:D93" si="106">C86</f>
        <v/>
      </c>
      <c r="D93" s="9" t="str">
        <f t="shared" si="106"/>
        <v/>
      </c>
      <c r="E93" s="121" t="str">
        <f>IF(INDIRECT("$D"&amp;ROW())="","",INDIRECT("'"&amp;INDIRECT("$D"&amp;ROW())&amp; AE2))</f>
        <v/>
      </c>
      <c r="F93" s="121" t="str">
        <f>IF(INDIRECT("$D"&amp;ROW())="","",INDIRECT("'"&amp;INDIRECT("$D"&amp;ROW())&amp; AE3))</f>
        <v/>
      </c>
      <c r="G93" s="20" t="str">
        <f>IF(INDIRECT("$D"&amp;ROW())="","",INDIRECT("'"&amp;INDIRECT("$D"&amp;ROW())&amp; AE4))</f>
        <v/>
      </c>
      <c r="H93" s="9" t="str">
        <f>IF(INDIRECT("$D"&amp;ROW())="","","Property")</f>
        <v/>
      </c>
      <c r="I93" s="20" t="str">
        <f t="shared" si="15"/>
        <v/>
      </c>
      <c r="J93" s="20" t="str">
        <f t="shared" si="16"/>
        <v/>
      </c>
      <c r="K93" s="122" t="str">
        <f t="shared" si="17"/>
        <v/>
      </c>
      <c r="L93" s="24" t="str">
        <f t="shared" si="18"/>
        <v/>
      </c>
      <c r="M93" s="123" t="str">
        <f t="shared" si="19"/>
        <v/>
      </c>
      <c r="N93" s="24" t="str">
        <f t="shared" si="20"/>
        <v/>
      </c>
      <c r="O93" s="24" t="str">
        <f t="shared" si="21"/>
        <v/>
      </c>
      <c r="P93" s="124" t="str">
        <f t="shared" si="22"/>
        <v/>
      </c>
      <c r="Q93" s="24" t="str">
        <f t="shared" si="23"/>
        <v/>
      </c>
      <c r="R93" s="123" t="str">
        <f t="shared" si="24"/>
        <v/>
      </c>
      <c r="S93" s="24" t="str">
        <f t="shared" si="25"/>
        <v/>
      </c>
      <c r="T93" s="24" t="str">
        <f t="shared" si="26"/>
        <v/>
      </c>
      <c r="U93" s="24" t="str">
        <f t="shared" si="27"/>
        <v/>
      </c>
      <c r="V93" s="24" t="str">
        <f t="shared" si="28"/>
        <v/>
      </c>
      <c r="W93" s="24" t="str">
        <f t="shared" si="29"/>
        <v/>
      </c>
      <c r="X93" s="24" t="str">
        <f t="shared" si="30"/>
        <v/>
      </c>
      <c r="Y93" s="124" t="str">
        <f t="shared" si="31"/>
        <v/>
      </c>
      <c r="Z93" s="24" t="str">
        <f t="shared" si="32"/>
        <v/>
      </c>
      <c r="AA93" s="123" t="str">
        <f t="shared" si="33"/>
        <v/>
      </c>
      <c r="AB93" s="98">
        <f t="shared" si="43"/>
        <v>242</v>
      </c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ht="12.75" customHeight="1">
      <c r="A94" s="69" t="str">
        <f t="shared" si="39"/>
        <v/>
      </c>
      <c r="B94" s="120" t="str">
        <f t="shared" si="92"/>
        <v/>
      </c>
      <c r="C94" s="69" t="str">
        <f>IF(INDIRECT("$D"&amp;ROW())="","",INDIRECT("'"&amp;INDIRECT("$D"&amp;ROW())&amp; AE1))</f>
        <v/>
      </c>
      <c r="D94" s="125" t="str">
        <f>IF(Data!A68="","",Data!A68)</f>
        <v/>
      </c>
      <c r="E94" s="121"/>
      <c r="F94" s="121"/>
      <c r="G94" s="20"/>
      <c r="H94" s="9" t="str">
        <f t="shared" ref="H94:H100" si="108">IF($D94="","",INDIRECT("'"&amp;$D94&amp;"'!"&amp;$H$2&amp;$AB94))</f>
        <v/>
      </c>
      <c r="I94" s="20" t="str">
        <f t="shared" si="15"/>
        <v/>
      </c>
      <c r="J94" s="20" t="str">
        <f t="shared" si="16"/>
        <v/>
      </c>
      <c r="K94" s="122" t="str">
        <f t="shared" si="17"/>
        <v/>
      </c>
      <c r="L94" s="24" t="str">
        <f t="shared" si="18"/>
        <v/>
      </c>
      <c r="M94" s="123" t="str">
        <f t="shared" si="19"/>
        <v/>
      </c>
      <c r="N94" s="24" t="str">
        <f t="shared" si="20"/>
        <v/>
      </c>
      <c r="O94" s="24" t="str">
        <f t="shared" si="21"/>
        <v/>
      </c>
      <c r="P94" s="124" t="str">
        <f t="shared" si="22"/>
        <v/>
      </c>
      <c r="Q94" s="24" t="str">
        <f t="shared" si="23"/>
        <v/>
      </c>
      <c r="R94" s="123" t="str">
        <f t="shared" si="24"/>
        <v/>
      </c>
      <c r="S94" s="24" t="str">
        <f t="shared" si="25"/>
        <v/>
      </c>
      <c r="T94" s="24" t="str">
        <f t="shared" si="26"/>
        <v/>
      </c>
      <c r="U94" s="24" t="str">
        <f t="shared" si="27"/>
        <v/>
      </c>
      <c r="V94" s="24" t="str">
        <f t="shared" si="28"/>
        <v/>
      </c>
      <c r="W94" s="24" t="str">
        <f t="shared" si="29"/>
        <v/>
      </c>
      <c r="X94" s="24" t="str">
        <f t="shared" si="30"/>
        <v/>
      </c>
      <c r="Y94" s="124" t="str">
        <f t="shared" si="31"/>
        <v/>
      </c>
      <c r="Z94" s="24" t="str">
        <f t="shared" si="32"/>
        <v/>
      </c>
      <c r="AA94" s="123" t="str">
        <f t="shared" si="33"/>
        <v/>
      </c>
      <c r="AB94" s="98">
        <f t="shared" si="43"/>
        <v>235</v>
      </c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ht="12.75" customHeight="1">
      <c r="A95" s="69" t="str">
        <f t="shared" si="39"/>
        <v/>
      </c>
      <c r="B95" s="120" t="str">
        <f t="shared" si="92"/>
        <v/>
      </c>
      <c r="C95" s="69" t="str">
        <f t="shared" ref="C95:D95" si="107">C94</f>
        <v/>
      </c>
      <c r="D95" s="9" t="str">
        <f t="shared" si="107"/>
        <v/>
      </c>
      <c r="E95" s="121"/>
      <c r="F95" s="121"/>
      <c r="G95" s="20"/>
      <c r="H95" s="9" t="str">
        <f t="shared" si="108"/>
        <v/>
      </c>
      <c r="I95" s="20" t="str">
        <f t="shared" si="15"/>
        <v/>
      </c>
      <c r="J95" s="20" t="str">
        <f t="shared" si="16"/>
        <v/>
      </c>
      <c r="K95" s="122" t="str">
        <f t="shared" si="17"/>
        <v/>
      </c>
      <c r="L95" s="24" t="str">
        <f t="shared" si="18"/>
        <v/>
      </c>
      <c r="M95" s="123" t="str">
        <f t="shared" si="19"/>
        <v/>
      </c>
      <c r="N95" s="24" t="str">
        <f t="shared" si="20"/>
        <v/>
      </c>
      <c r="O95" s="24" t="str">
        <f t="shared" si="21"/>
        <v/>
      </c>
      <c r="P95" s="124" t="str">
        <f t="shared" si="22"/>
        <v/>
      </c>
      <c r="Q95" s="24" t="str">
        <f t="shared" si="23"/>
        <v/>
      </c>
      <c r="R95" s="123" t="str">
        <f t="shared" si="24"/>
        <v/>
      </c>
      <c r="S95" s="24" t="str">
        <f t="shared" si="25"/>
        <v/>
      </c>
      <c r="T95" s="24" t="str">
        <f t="shared" si="26"/>
        <v/>
      </c>
      <c r="U95" s="24" t="str">
        <f t="shared" si="27"/>
        <v/>
      </c>
      <c r="V95" s="24" t="str">
        <f t="shared" si="28"/>
        <v/>
      </c>
      <c r="W95" s="24" t="str">
        <f t="shared" si="29"/>
        <v/>
      </c>
      <c r="X95" s="24" t="str">
        <f t="shared" si="30"/>
        <v/>
      </c>
      <c r="Y95" s="124" t="str">
        <f t="shared" si="31"/>
        <v/>
      </c>
      <c r="Z95" s="24" t="str">
        <f t="shared" si="32"/>
        <v/>
      </c>
      <c r="AA95" s="123" t="str">
        <f t="shared" si="33"/>
        <v/>
      </c>
      <c r="AB95" s="98">
        <f t="shared" si="43"/>
        <v>236</v>
      </c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ht="12.75" customHeight="1">
      <c r="A96" s="69" t="str">
        <f t="shared" si="39"/>
        <v/>
      </c>
      <c r="B96" s="120" t="str">
        <f t="shared" si="92"/>
        <v/>
      </c>
      <c r="C96" s="69" t="str">
        <f t="shared" ref="C96:D96" si="109">C94</f>
        <v/>
      </c>
      <c r="D96" s="9" t="str">
        <f t="shared" si="109"/>
        <v/>
      </c>
      <c r="E96" s="121"/>
      <c r="F96" s="121"/>
      <c r="G96" s="20"/>
      <c r="H96" s="9" t="str">
        <f t="shared" si="108"/>
        <v/>
      </c>
      <c r="I96" s="20" t="str">
        <f t="shared" si="15"/>
        <v/>
      </c>
      <c r="J96" s="20" t="str">
        <f t="shared" si="16"/>
        <v/>
      </c>
      <c r="K96" s="122" t="str">
        <f t="shared" si="17"/>
        <v/>
      </c>
      <c r="L96" s="24" t="str">
        <f t="shared" si="18"/>
        <v/>
      </c>
      <c r="M96" s="123" t="str">
        <f t="shared" si="19"/>
        <v/>
      </c>
      <c r="N96" s="24" t="str">
        <f t="shared" si="20"/>
        <v/>
      </c>
      <c r="O96" s="24" t="str">
        <f t="shared" si="21"/>
        <v/>
      </c>
      <c r="P96" s="124" t="str">
        <f t="shared" si="22"/>
        <v/>
      </c>
      <c r="Q96" s="24" t="str">
        <f t="shared" si="23"/>
        <v/>
      </c>
      <c r="R96" s="123" t="str">
        <f t="shared" si="24"/>
        <v/>
      </c>
      <c r="S96" s="24" t="str">
        <f t="shared" si="25"/>
        <v/>
      </c>
      <c r="T96" s="24" t="str">
        <f t="shared" si="26"/>
        <v/>
      </c>
      <c r="U96" s="24" t="str">
        <f t="shared" si="27"/>
        <v/>
      </c>
      <c r="V96" s="24" t="str">
        <f t="shared" si="28"/>
        <v/>
      </c>
      <c r="W96" s="24" t="str">
        <f t="shared" si="29"/>
        <v/>
      </c>
      <c r="X96" s="24" t="str">
        <f t="shared" si="30"/>
        <v/>
      </c>
      <c r="Y96" s="124" t="str">
        <f t="shared" si="31"/>
        <v/>
      </c>
      <c r="Z96" s="24" t="str">
        <f t="shared" si="32"/>
        <v/>
      </c>
      <c r="AA96" s="123" t="str">
        <f t="shared" si="33"/>
        <v/>
      </c>
      <c r="AB96" s="98">
        <f t="shared" si="43"/>
        <v>237</v>
      </c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ht="12.75" customHeight="1">
      <c r="A97" s="69" t="str">
        <f t="shared" si="39"/>
        <v/>
      </c>
      <c r="B97" s="120" t="str">
        <f t="shared" si="92"/>
        <v/>
      </c>
      <c r="C97" s="69" t="str">
        <f t="shared" ref="C97:D97" si="110">C94</f>
        <v/>
      </c>
      <c r="D97" s="9" t="str">
        <f t="shared" si="110"/>
        <v/>
      </c>
      <c r="E97" s="121"/>
      <c r="F97" s="121"/>
      <c r="G97" s="20"/>
      <c r="H97" s="9" t="str">
        <f t="shared" si="108"/>
        <v/>
      </c>
      <c r="I97" s="20" t="str">
        <f t="shared" si="15"/>
        <v/>
      </c>
      <c r="J97" s="20" t="str">
        <f t="shared" si="16"/>
        <v/>
      </c>
      <c r="K97" s="122" t="str">
        <f t="shared" si="17"/>
        <v/>
      </c>
      <c r="L97" s="24" t="str">
        <f t="shared" si="18"/>
        <v/>
      </c>
      <c r="M97" s="123" t="str">
        <f t="shared" si="19"/>
        <v/>
      </c>
      <c r="N97" s="24" t="str">
        <f t="shared" si="20"/>
        <v/>
      </c>
      <c r="O97" s="24" t="str">
        <f t="shared" si="21"/>
        <v/>
      </c>
      <c r="P97" s="124" t="str">
        <f t="shared" si="22"/>
        <v/>
      </c>
      <c r="Q97" s="24" t="str">
        <f t="shared" si="23"/>
        <v/>
      </c>
      <c r="R97" s="123" t="str">
        <f t="shared" si="24"/>
        <v/>
      </c>
      <c r="S97" s="24" t="str">
        <f t="shared" si="25"/>
        <v/>
      </c>
      <c r="T97" s="24" t="str">
        <f t="shared" si="26"/>
        <v/>
      </c>
      <c r="U97" s="24" t="str">
        <f t="shared" si="27"/>
        <v/>
      </c>
      <c r="V97" s="24" t="str">
        <f t="shared" si="28"/>
        <v/>
      </c>
      <c r="W97" s="24" t="str">
        <f t="shared" si="29"/>
        <v/>
      </c>
      <c r="X97" s="24" t="str">
        <f t="shared" si="30"/>
        <v/>
      </c>
      <c r="Y97" s="124" t="str">
        <f t="shared" si="31"/>
        <v/>
      </c>
      <c r="Z97" s="24" t="str">
        <f t="shared" si="32"/>
        <v/>
      </c>
      <c r="AA97" s="123" t="str">
        <f t="shared" si="33"/>
        <v/>
      </c>
      <c r="AB97" s="98">
        <f t="shared" si="43"/>
        <v>238</v>
      </c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ht="12.75" customHeight="1">
      <c r="A98" s="69" t="str">
        <f t="shared" si="39"/>
        <v/>
      </c>
      <c r="B98" s="120" t="str">
        <f t="shared" si="92"/>
        <v/>
      </c>
      <c r="C98" s="69" t="str">
        <f>C94</f>
        <v/>
      </c>
      <c r="D98" s="9" t="str">
        <f>D95</f>
        <v/>
      </c>
      <c r="E98" s="121"/>
      <c r="F98" s="121"/>
      <c r="G98" s="20"/>
      <c r="H98" s="9" t="str">
        <f t="shared" si="108"/>
        <v/>
      </c>
      <c r="I98" s="20" t="str">
        <f t="shared" si="15"/>
        <v/>
      </c>
      <c r="J98" s="20" t="str">
        <f t="shared" si="16"/>
        <v/>
      </c>
      <c r="K98" s="122" t="str">
        <f t="shared" si="17"/>
        <v/>
      </c>
      <c r="L98" s="24" t="str">
        <f t="shared" si="18"/>
        <v/>
      </c>
      <c r="M98" s="123" t="str">
        <f t="shared" si="19"/>
        <v/>
      </c>
      <c r="N98" s="24" t="str">
        <f t="shared" si="20"/>
        <v/>
      </c>
      <c r="O98" s="24" t="str">
        <f t="shared" si="21"/>
        <v/>
      </c>
      <c r="P98" s="124" t="str">
        <f t="shared" si="22"/>
        <v/>
      </c>
      <c r="Q98" s="24" t="str">
        <f t="shared" si="23"/>
        <v/>
      </c>
      <c r="R98" s="123" t="str">
        <f t="shared" si="24"/>
        <v/>
      </c>
      <c r="S98" s="24" t="str">
        <f t="shared" si="25"/>
        <v/>
      </c>
      <c r="T98" s="24" t="str">
        <f t="shared" si="26"/>
        <v/>
      </c>
      <c r="U98" s="24" t="str">
        <f t="shared" si="27"/>
        <v/>
      </c>
      <c r="V98" s="24" t="str">
        <f t="shared" si="28"/>
        <v/>
      </c>
      <c r="W98" s="24" t="str">
        <f t="shared" si="29"/>
        <v/>
      </c>
      <c r="X98" s="24" t="str">
        <f t="shared" si="30"/>
        <v/>
      </c>
      <c r="Y98" s="124" t="str">
        <f t="shared" si="31"/>
        <v/>
      </c>
      <c r="Z98" s="24" t="str">
        <f t="shared" si="32"/>
        <v/>
      </c>
      <c r="AA98" s="123" t="str">
        <f t="shared" si="33"/>
        <v/>
      </c>
      <c r="AB98" s="98">
        <f t="shared" si="43"/>
        <v>239</v>
      </c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ht="12.75" customHeight="1">
      <c r="A99" s="69" t="str">
        <f t="shared" si="39"/>
        <v/>
      </c>
      <c r="B99" s="120" t="str">
        <f t="shared" si="92"/>
        <v/>
      </c>
      <c r="C99" s="69" t="str">
        <f t="shared" ref="C99:D99" si="111">C94</f>
        <v/>
      </c>
      <c r="D99" s="9" t="str">
        <f t="shared" si="111"/>
        <v/>
      </c>
      <c r="E99" s="121"/>
      <c r="F99" s="121"/>
      <c r="G99" s="20"/>
      <c r="H99" s="9" t="str">
        <f t="shared" si="108"/>
        <v/>
      </c>
      <c r="I99" s="20" t="str">
        <f t="shared" si="15"/>
        <v/>
      </c>
      <c r="J99" s="20" t="str">
        <f t="shared" si="16"/>
        <v/>
      </c>
      <c r="K99" s="122" t="str">
        <f t="shared" si="17"/>
        <v/>
      </c>
      <c r="L99" s="24" t="str">
        <f t="shared" si="18"/>
        <v/>
      </c>
      <c r="M99" s="123" t="str">
        <f t="shared" si="19"/>
        <v/>
      </c>
      <c r="N99" s="24" t="str">
        <f t="shared" si="20"/>
        <v/>
      </c>
      <c r="O99" s="24" t="str">
        <f t="shared" si="21"/>
        <v/>
      </c>
      <c r="P99" s="124" t="str">
        <f t="shared" si="22"/>
        <v/>
      </c>
      <c r="Q99" s="24" t="str">
        <f t="shared" si="23"/>
        <v/>
      </c>
      <c r="R99" s="123" t="str">
        <f t="shared" si="24"/>
        <v/>
      </c>
      <c r="S99" s="24" t="str">
        <f t="shared" si="25"/>
        <v/>
      </c>
      <c r="T99" s="24" t="str">
        <f t="shared" si="26"/>
        <v/>
      </c>
      <c r="U99" s="24" t="str">
        <f t="shared" si="27"/>
        <v/>
      </c>
      <c r="V99" s="24" t="str">
        <f t="shared" si="28"/>
        <v/>
      </c>
      <c r="W99" s="24" t="str">
        <f t="shared" si="29"/>
        <v/>
      </c>
      <c r="X99" s="24" t="str">
        <f t="shared" si="30"/>
        <v/>
      </c>
      <c r="Y99" s="124" t="str">
        <f t="shared" si="31"/>
        <v/>
      </c>
      <c r="Z99" s="24" t="str">
        <f t="shared" si="32"/>
        <v/>
      </c>
      <c r="AA99" s="123" t="str">
        <f t="shared" si="33"/>
        <v/>
      </c>
      <c r="AB99" s="98">
        <f t="shared" si="43"/>
        <v>240</v>
      </c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ht="12.75" customHeight="1">
      <c r="A100" s="69" t="str">
        <f t="shared" si="39"/>
        <v/>
      </c>
      <c r="B100" s="120" t="str">
        <f t="shared" si="92"/>
        <v/>
      </c>
      <c r="C100" s="69" t="str">
        <f t="shared" ref="C100:D100" si="112">C94</f>
        <v/>
      </c>
      <c r="D100" s="9" t="str">
        <f t="shared" si="112"/>
        <v/>
      </c>
      <c r="E100" s="121"/>
      <c r="F100" s="121"/>
      <c r="G100" s="20"/>
      <c r="H100" s="9" t="str">
        <f t="shared" si="108"/>
        <v/>
      </c>
      <c r="I100" s="20" t="str">
        <f t="shared" si="15"/>
        <v/>
      </c>
      <c r="J100" s="20" t="str">
        <f t="shared" si="16"/>
        <v/>
      </c>
      <c r="K100" s="122" t="str">
        <f t="shared" si="17"/>
        <v/>
      </c>
      <c r="L100" s="24" t="str">
        <f t="shared" si="18"/>
        <v/>
      </c>
      <c r="M100" s="123" t="str">
        <f t="shared" si="19"/>
        <v/>
      </c>
      <c r="N100" s="24" t="str">
        <f t="shared" si="20"/>
        <v/>
      </c>
      <c r="O100" s="24" t="str">
        <f t="shared" si="21"/>
        <v/>
      </c>
      <c r="P100" s="124" t="str">
        <f t="shared" si="22"/>
        <v/>
      </c>
      <c r="Q100" s="24" t="str">
        <f t="shared" si="23"/>
        <v/>
      </c>
      <c r="R100" s="123" t="str">
        <f t="shared" si="24"/>
        <v/>
      </c>
      <c r="S100" s="24" t="str">
        <f t="shared" si="25"/>
        <v/>
      </c>
      <c r="T100" s="24" t="str">
        <f t="shared" si="26"/>
        <v/>
      </c>
      <c r="U100" s="24" t="str">
        <f t="shared" si="27"/>
        <v/>
      </c>
      <c r="V100" s="24" t="str">
        <f t="shared" si="28"/>
        <v/>
      </c>
      <c r="W100" s="24" t="str">
        <f t="shared" si="29"/>
        <v/>
      </c>
      <c r="X100" s="24" t="str">
        <f t="shared" si="30"/>
        <v/>
      </c>
      <c r="Y100" s="124" t="str">
        <f t="shared" si="31"/>
        <v/>
      </c>
      <c r="Z100" s="24" t="str">
        <f t="shared" si="32"/>
        <v/>
      </c>
      <c r="AA100" s="123" t="str">
        <f t="shared" si="33"/>
        <v/>
      </c>
      <c r="AB100" s="98">
        <f t="shared" si="43"/>
        <v>241</v>
      </c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ht="12.75" customHeight="1">
      <c r="A101" s="69" t="str">
        <f t="shared" si="39"/>
        <v/>
      </c>
      <c r="B101" s="120" t="str">
        <f t="shared" si="92"/>
        <v/>
      </c>
      <c r="C101" s="69" t="str">
        <f t="shared" ref="C101:D101" si="113">C94</f>
        <v/>
      </c>
      <c r="D101" s="9" t="str">
        <f t="shared" si="113"/>
        <v/>
      </c>
      <c r="E101" s="121" t="str">
        <f>IF(INDIRECT("$D"&amp;ROW())="","",INDIRECT("'"&amp;INDIRECT("$D"&amp;ROW())&amp; AE2))</f>
        <v/>
      </c>
      <c r="F101" s="121" t="str">
        <f>IF(INDIRECT("$D"&amp;ROW())="","",INDIRECT("'"&amp;INDIRECT("$D"&amp;ROW())&amp; AE3))</f>
        <v/>
      </c>
      <c r="G101" s="20" t="str">
        <f>IF(INDIRECT("$D"&amp;ROW())="","",INDIRECT("'"&amp;INDIRECT("$D"&amp;ROW())&amp; AE4))</f>
        <v/>
      </c>
      <c r="H101" s="9" t="str">
        <f>IF(INDIRECT("$D"&amp;ROW())="","","Property")</f>
        <v/>
      </c>
      <c r="I101" s="20" t="str">
        <f t="shared" si="15"/>
        <v/>
      </c>
      <c r="J101" s="20" t="str">
        <f t="shared" si="16"/>
        <v/>
      </c>
      <c r="K101" s="122" t="str">
        <f t="shared" si="17"/>
        <v/>
      </c>
      <c r="L101" s="24" t="str">
        <f t="shared" si="18"/>
        <v/>
      </c>
      <c r="M101" s="123" t="str">
        <f t="shared" si="19"/>
        <v/>
      </c>
      <c r="N101" s="24" t="str">
        <f t="shared" si="20"/>
        <v/>
      </c>
      <c r="O101" s="24" t="str">
        <f t="shared" si="21"/>
        <v/>
      </c>
      <c r="P101" s="124" t="str">
        <f t="shared" si="22"/>
        <v/>
      </c>
      <c r="Q101" s="24" t="str">
        <f t="shared" si="23"/>
        <v/>
      </c>
      <c r="R101" s="123" t="str">
        <f t="shared" si="24"/>
        <v/>
      </c>
      <c r="S101" s="24" t="str">
        <f t="shared" si="25"/>
        <v/>
      </c>
      <c r="T101" s="24" t="str">
        <f t="shared" si="26"/>
        <v/>
      </c>
      <c r="U101" s="24" t="str">
        <f t="shared" si="27"/>
        <v/>
      </c>
      <c r="V101" s="24" t="str">
        <f t="shared" si="28"/>
        <v/>
      </c>
      <c r="W101" s="24" t="str">
        <f t="shared" si="29"/>
        <v/>
      </c>
      <c r="X101" s="24" t="str">
        <f t="shared" si="30"/>
        <v/>
      </c>
      <c r="Y101" s="124" t="str">
        <f t="shared" si="31"/>
        <v/>
      </c>
      <c r="Z101" s="24" t="str">
        <f t="shared" si="32"/>
        <v/>
      </c>
      <c r="AA101" s="123" t="str">
        <f t="shared" si="33"/>
        <v/>
      </c>
      <c r="AB101" s="98">
        <f t="shared" si="43"/>
        <v>242</v>
      </c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ht="12.75" customHeight="1">
      <c r="A102" s="69" t="str">
        <f t="shared" si="39"/>
        <v/>
      </c>
      <c r="B102" s="120" t="str">
        <f t="shared" si="92"/>
        <v/>
      </c>
      <c r="C102" s="69" t="str">
        <f>IF(INDIRECT("$D"&amp;ROW())="","",INDIRECT("'"&amp;INDIRECT("$D"&amp;ROW())&amp; AE1))</f>
        <v/>
      </c>
      <c r="D102" s="125" t="str">
        <f>IF(Data!A69="","",Data!A69)</f>
        <v/>
      </c>
      <c r="E102" s="121"/>
      <c r="F102" s="121"/>
      <c r="G102" s="20"/>
      <c r="H102" s="9" t="str">
        <f t="shared" ref="H102:H108" si="115">IF($D102="","",INDIRECT("'"&amp;$D102&amp;"'!"&amp;$H$2&amp;$AB102))</f>
        <v/>
      </c>
      <c r="I102" s="20" t="str">
        <f t="shared" si="15"/>
        <v/>
      </c>
      <c r="J102" s="20" t="str">
        <f t="shared" si="16"/>
        <v/>
      </c>
      <c r="K102" s="122" t="str">
        <f t="shared" si="17"/>
        <v/>
      </c>
      <c r="L102" s="24" t="str">
        <f t="shared" si="18"/>
        <v/>
      </c>
      <c r="M102" s="123" t="str">
        <f t="shared" si="19"/>
        <v/>
      </c>
      <c r="N102" s="24" t="str">
        <f t="shared" si="20"/>
        <v/>
      </c>
      <c r="O102" s="24" t="str">
        <f t="shared" si="21"/>
        <v/>
      </c>
      <c r="P102" s="124" t="str">
        <f t="shared" si="22"/>
        <v/>
      </c>
      <c r="Q102" s="24" t="str">
        <f t="shared" si="23"/>
        <v/>
      </c>
      <c r="R102" s="123" t="str">
        <f t="shared" si="24"/>
        <v/>
      </c>
      <c r="S102" s="24" t="str">
        <f t="shared" si="25"/>
        <v/>
      </c>
      <c r="T102" s="24" t="str">
        <f t="shared" si="26"/>
        <v/>
      </c>
      <c r="U102" s="24" t="str">
        <f t="shared" si="27"/>
        <v/>
      </c>
      <c r="V102" s="24" t="str">
        <f t="shared" si="28"/>
        <v/>
      </c>
      <c r="W102" s="24" t="str">
        <f t="shared" si="29"/>
        <v/>
      </c>
      <c r="X102" s="24" t="str">
        <f t="shared" si="30"/>
        <v/>
      </c>
      <c r="Y102" s="124" t="str">
        <f t="shared" si="31"/>
        <v/>
      </c>
      <c r="Z102" s="24" t="str">
        <f t="shared" si="32"/>
        <v/>
      </c>
      <c r="AA102" s="123" t="str">
        <f t="shared" si="33"/>
        <v/>
      </c>
      <c r="AB102" s="98">
        <f t="shared" si="43"/>
        <v>235</v>
      </c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ht="12.75" customHeight="1">
      <c r="A103" s="69" t="str">
        <f t="shared" si="39"/>
        <v/>
      </c>
      <c r="B103" s="120" t="str">
        <f t="shared" si="92"/>
        <v/>
      </c>
      <c r="C103" s="69" t="str">
        <f t="shared" ref="C103:D103" si="114">C102</f>
        <v/>
      </c>
      <c r="D103" s="9" t="str">
        <f t="shared" si="114"/>
        <v/>
      </c>
      <c r="E103" s="121"/>
      <c r="F103" s="121"/>
      <c r="G103" s="20"/>
      <c r="H103" s="9" t="str">
        <f t="shared" si="115"/>
        <v/>
      </c>
      <c r="I103" s="20" t="str">
        <f t="shared" si="15"/>
        <v/>
      </c>
      <c r="J103" s="20" t="str">
        <f t="shared" si="16"/>
        <v/>
      </c>
      <c r="K103" s="122" t="str">
        <f t="shared" si="17"/>
        <v/>
      </c>
      <c r="L103" s="24" t="str">
        <f t="shared" si="18"/>
        <v/>
      </c>
      <c r="M103" s="123" t="str">
        <f t="shared" si="19"/>
        <v/>
      </c>
      <c r="N103" s="24" t="str">
        <f t="shared" si="20"/>
        <v/>
      </c>
      <c r="O103" s="24" t="str">
        <f t="shared" si="21"/>
        <v/>
      </c>
      <c r="P103" s="124" t="str">
        <f t="shared" si="22"/>
        <v/>
      </c>
      <c r="Q103" s="24" t="str">
        <f t="shared" si="23"/>
        <v/>
      </c>
      <c r="R103" s="123" t="str">
        <f t="shared" si="24"/>
        <v/>
      </c>
      <c r="S103" s="24" t="str">
        <f t="shared" si="25"/>
        <v/>
      </c>
      <c r="T103" s="24" t="str">
        <f t="shared" si="26"/>
        <v/>
      </c>
      <c r="U103" s="24" t="str">
        <f t="shared" si="27"/>
        <v/>
      </c>
      <c r="V103" s="24" t="str">
        <f t="shared" si="28"/>
        <v/>
      </c>
      <c r="W103" s="24" t="str">
        <f t="shared" si="29"/>
        <v/>
      </c>
      <c r="X103" s="24" t="str">
        <f t="shared" si="30"/>
        <v/>
      </c>
      <c r="Y103" s="124" t="str">
        <f t="shared" si="31"/>
        <v/>
      </c>
      <c r="Z103" s="24" t="str">
        <f t="shared" si="32"/>
        <v/>
      </c>
      <c r="AA103" s="123" t="str">
        <f t="shared" si="33"/>
        <v/>
      </c>
      <c r="AB103" s="98">
        <f t="shared" si="43"/>
        <v>236</v>
      </c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ht="12.75" customHeight="1">
      <c r="A104" s="69" t="str">
        <f t="shared" si="39"/>
        <v/>
      </c>
      <c r="B104" s="120" t="str">
        <f t="shared" si="92"/>
        <v/>
      </c>
      <c r="C104" s="69" t="str">
        <f t="shared" ref="C104:D104" si="116">C102</f>
        <v/>
      </c>
      <c r="D104" s="9" t="str">
        <f t="shared" si="116"/>
        <v/>
      </c>
      <c r="E104" s="121"/>
      <c r="F104" s="121"/>
      <c r="G104" s="20"/>
      <c r="H104" s="9" t="str">
        <f t="shared" si="115"/>
        <v/>
      </c>
      <c r="I104" s="20" t="str">
        <f t="shared" si="15"/>
        <v/>
      </c>
      <c r="J104" s="20" t="str">
        <f t="shared" si="16"/>
        <v/>
      </c>
      <c r="K104" s="122" t="str">
        <f t="shared" si="17"/>
        <v/>
      </c>
      <c r="L104" s="24" t="str">
        <f t="shared" si="18"/>
        <v/>
      </c>
      <c r="M104" s="123" t="str">
        <f t="shared" si="19"/>
        <v/>
      </c>
      <c r="N104" s="24" t="str">
        <f t="shared" si="20"/>
        <v/>
      </c>
      <c r="O104" s="24" t="str">
        <f t="shared" si="21"/>
        <v/>
      </c>
      <c r="P104" s="124" t="str">
        <f t="shared" si="22"/>
        <v/>
      </c>
      <c r="Q104" s="24" t="str">
        <f t="shared" si="23"/>
        <v/>
      </c>
      <c r="R104" s="123" t="str">
        <f t="shared" si="24"/>
        <v/>
      </c>
      <c r="S104" s="24" t="str">
        <f t="shared" si="25"/>
        <v/>
      </c>
      <c r="T104" s="24" t="str">
        <f t="shared" si="26"/>
        <v/>
      </c>
      <c r="U104" s="24" t="str">
        <f t="shared" si="27"/>
        <v/>
      </c>
      <c r="V104" s="24" t="str">
        <f t="shared" si="28"/>
        <v/>
      </c>
      <c r="W104" s="24" t="str">
        <f t="shared" si="29"/>
        <v/>
      </c>
      <c r="X104" s="24" t="str">
        <f t="shared" si="30"/>
        <v/>
      </c>
      <c r="Y104" s="124" t="str">
        <f t="shared" si="31"/>
        <v/>
      </c>
      <c r="Z104" s="24" t="str">
        <f t="shared" si="32"/>
        <v/>
      </c>
      <c r="AA104" s="123" t="str">
        <f t="shared" si="33"/>
        <v/>
      </c>
      <c r="AB104" s="98">
        <f t="shared" si="43"/>
        <v>237</v>
      </c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ht="12.75" customHeight="1">
      <c r="A105" s="69" t="str">
        <f t="shared" si="39"/>
        <v/>
      </c>
      <c r="B105" s="120" t="str">
        <f t="shared" si="92"/>
        <v/>
      </c>
      <c r="C105" s="69" t="str">
        <f t="shared" ref="C105:D105" si="117">C102</f>
        <v/>
      </c>
      <c r="D105" s="9" t="str">
        <f t="shared" si="117"/>
        <v/>
      </c>
      <c r="E105" s="121"/>
      <c r="F105" s="121"/>
      <c r="G105" s="20"/>
      <c r="H105" s="9" t="str">
        <f t="shared" si="115"/>
        <v/>
      </c>
      <c r="I105" s="20" t="str">
        <f t="shared" si="15"/>
        <v/>
      </c>
      <c r="J105" s="20" t="str">
        <f t="shared" si="16"/>
        <v/>
      </c>
      <c r="K105" s="122" t="str">
        <f t="shared" si="17"/>
        <v/>
      </c>
      <c r="L105" s="24" t="str">
        <f t="shared" si="18"/>
        <v/>
      </c>
      <c r="M105" s="123" t="str">
        <f t="shared" si="19"/>
        <v/>
      </c>
      <c r="N105" s="24" t="str">
        <f t="shared" si="20"/>
        <v/>
      </c>
      <c r="O105" s="24" t="str">
        <f t="shared" si="21"/>
        <v/>
      </c>
      <c r="P105" s="124" t="str">
        <f t="shared" si="22"/>
        <v/>
      </c>
      <c r="Q105" s="24" t="str">
        <f t="shared" si="23"/>
        <v/>
      </c>
      <c r="R105" s="123" t="str">
        <f t="shared" si="24"/>
        <v/>
      </c>
      <c r="S105" s="24" t="str">
        <f t="shared" si="25"/>
        <v/>
      </c>
      <c r="T105" s="24" t="str">
        <f t="shared" si="26"/>
        <v/>
      </c>
      <c r="U105" s="24" t="str">
        <f t="shared" si="27"/>
        <v/>
      </c>
      <c r="V105" s="24" t="str">
        <f t="shared" si="28"/>
        <v/>
      </c>
      <c r="W105" s="24" t="str">
        <f t="shared" si="29"/>
        <v/>
      </c>
      <c r="X105" s="24" t="str">
        <f t="shared" si="30"/>
        <v/>
      </c>
      <c r="Y105" s="124" t="str">
        <f t="shared" si="31"/>
        <v/>
      </c>
      <c r="Z105" s="24" t="str">
        <f t="shared" si="32"/>
        <v/>
      </c>
      <c r="AA105" s="123" t="str">
        <f t="shared" si="33"/>
        <v/>
      </c>
      <c r="AB105" s="98">
        <f t="shared" si="43"/>
        <v>238</v>
      </c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ht="12.75" customHeight="1">
      <c r="A106" s="69" t="str">
        <f t="shared" si="39"/>
        <v/>
      </c>
      <c r="B106" s="120" t="str">
        <f t="shared" si="92"/>
        <v/>
      </c>
      <c r="C106" s="69" t="str">
        <f>C102</f>
        <v/>
      </c>
      <c r="D106" s="9" t="str">
        <f>D103</f>
        <v/>
      </c>
      <c r="E106" s="121"/>
      <c r="F106" s="121"/>
      <c r="G106" s="20"/>
      <c r="H106" s="9" t="str">
        <f t="shared" si="115"/>
        <v/>
      </c>
      <c r="I106" s="20" t="str">
        <f t="shared" si="15"/>
        <v/>
      </c>
      <c r="J106" s="20" t="str">
        <f t="shared" si="16"/>
        <v/>
      </c>
      <c r="K106" s="122" t="str">
        <f t="shared" si="17"/>
        <v/>
      </c>
      <c r="L106" s="24" t="str">
        <f t="shared" si="18"/>
        <v/>
      </c>
      <c r="M106" s="123" t="str">
        <f t="shared" si="19"/>
        <v/>
      </c>
      <c r="N106" s="24" t="str">
        <f t="shared" si="20"/>
        <v/>
      </c>
      <c r="O106" s="24" t="str">
        <f t="shared" si="21"/>
        <v/>
      </c>
      <c r="P106" s="124" t="str">
        <f t="shared" si="22"/>
        <v/>
      </c>
      <c r="Q106" s="24" t="str">
        <f t="shared" si="23"/>
        <v/>
      </c>
      <c r="R106" s="123" t="str">
        <f t="shared" si="24"/>
        <v/>
      </c>
      <c r="S106" s="24" t="str">
        <f t="shared" si="25"/>
        <v/>
      </c>
      <c r="T106" s="24" t="str">
        <f t="shared" si="26"/>
        <v/>
      </c>
      <c r="U106" s="24" t="str">
        <f t="shared" si="27"/>
        <v/>
      </c>
      <c r="V106" s="24" t="str">
        <f t="shared" si="28"/>
        <v/>
      </c>
      <c r="W106" s="24" t="str">
        <f t="shared" si="29"/>
        <v/>
      </c>
      <c r="X106" s="24" t="str">
        <f t="shared" si="30"/>
        <v/>
      </c>
      <c r="Y106" s="124" t="str">
        <f t="shared" si="31"/>
        <v/>
      </c>
      <c r="Z106" s="24" t="str">
        <f t="shared" si="32"/>
        <v/>
      </c>
      <c r="AA106" s="123" t="str">
        <f t="shared" si="33"/>
        <v/>
      </c>
      <c r="AB106" s="98">
        <f t="shared" si="43"/>
        <v>239</v>
      </c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ht="12.75" customHeight="1">
      <c r="A107" s="69" t="str">
        <f t="shared" si="39"/>
        <v/>
      </c>
      <c r="B107" s="120" t="str">
        <f t="shared" si="92"/>
        <v/>
      </c>
      <c r="C107" s="69" t="str">
        <f t="shared" ref="C107:D107" si="118">C102</f>
        <v/>
      </c>
      <c r="D107" s="9" t="str">
        <f t="shared" si="118"/>
        <v/>
      </c>
      <c r="E107" s="121"/>
      <c r="F107" s="121"/>
      <c r="G107" s="20"/>
      <c r="H107" s="9" t="str">
        <f t="shared" si="115"/>
        <v/>
      </c>
      <c r="I107" s="20" t="str">
        <f t="shared" si="15"/>
        <v/>
      </c>
      <c r="J107" s="20" t="str">
        <f t="shared" si="16"/>
        <v/>
      </c>
      <c r="K107" s="122" t="str">
        <f t="shared" si="17"/>
        <v/>
      </c>
      <c r="L107" s="24" t="str">
        <f t="shared" si="18"/>
        <v/>
      </c>
      <c r="M107" s="123" t="str">
        <f t="shared" si="19"/>
        <v/>
      </c>
      <c r="N107" s="24" t="str">
        <f t="shared" si="20"/>
        <v/>
      </c>
      <c r="O107" s="24" t="str">
        <f t="shared" si="21"/>
        <v/>
      </c>
      <c r="P107" s="124" t="str">
        <f t="shared" si="22"/>
        <v/>
      </c>
      <c r="Q107" s="24" t="str">
        <f t="shared" si="23"/>
        <v/>
      </c>
      <c r="R107" s="123" t="str">
        <f t="shared" si="24"/>
        <v/>
      </c>
      <c r="S107" s="24" t="str">
        <f t="shared" si="25"/>
        <v/>
      </c>
      <c r="T107" s="24" t="str">
        <f t="shared" si="26"/>
        <v/>
      </c>
      <c r="U107" s="24" t="str">
        <f t="shared" si="27"/>
        <v/>
      </c>
      <c r="V107" s="24" t="str">
        <f t="shared" si="28"/>
        <v/>
      </c>
      <c r="W107" s="24" t="str">
        <f t="shared" si="29"/>
        <v/>
      </c>
      <c r="X107" s="24" t="str">
        <f t="shared" si="30"/>
        <v/>
      </c>
      <c r="Y107" s="124" t="str">
        <f t="shared" si="31"/>
        <v/>
      </c>
      <c r="Z107" s="24" t="str">
        <f t="shared" si="32"/>
        <v/>
      </c>
      <c r="AA107" s="123" t="str">
        <f t="shared" si="33"/>
        <v/>
      </c>
      <c r="AB107" s="98">
        <f t="shared" si="43"/>
        <v>240</v>
      </c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ht="12.75" customHeight="1">
      <c r="A108" s="69" t="str">
        <f t="shared" si="39"/>
        <v/>
      </c>
      <c r="B108" s="120" t="str">
        <f t="shared" si="92"/>
        <v/>
      </c>
      <c r="C108" s="69" t="str">
        <f t="shared" ref="C108:D108" si="119">C102</f>
        <v/>
      </c>
      <c r="D108" s="9" t="str">
        <f t="shared" si="119"/>
        <v/>
      </c>
      <c r="E108" s="121"/>
      <c r="F108" s="121"/>
      <c r="G108" s="20"/>
      <c r="H108" s="9" t="str">
        <f t="shared" si="115"/>
        <v/>
      </c>
      <c r="I108" s="20" t="str">
        <f t="shared" si="15"/>
        <v/>
      </c>
      <c r="J108" s="20" t="str">
        <f t="shared" si="16"/>
        <v/>
      </c>
      <c r="K108" s="122" t="str">
        <f t="shared" si="17"/>
        <v/>
      </c>
      <c r="L108" s="24" t="str">
        <f t="shared" si="18"/>
        <v/>
      </c>
      <c r="M108" s="123" t="str">
        <f t="shared" si="19"/>
        <v/>
      </c>
      <c r="N108" s="24" t="str">
        <f t="shared" si="20"/>
        <v/>
      </c>
      <c r="O108" s="24" t="str">
        <f t="shared" si="21"/>
        <v/>
      </c>
      <c r="P108" s="124" t="str">
        <f t="shared" si="22"/>
        <v/>
      </c>
      <c r="Q108" s="24" t="str">
        <f t="shared" si="23"/>
        <v/>
      </c>
      <c r="R108" s="123" t="str">
        <f t="shared" si="24"/>
        <v/>
      </c>
      <c r="S108" s="24" t="str">
        <f t="shared" si="25"/>
        <v/>
      </c>
      <c r="T108" s="24" t="str">
        <f t="shared" si="26"/>
        <v/>
      </c>
      <c r="U108" s="24" t="str">
        <f t="shared" si="27"/>
        <v/>
      </c>
      <c r="V108" s="24" t="str">
        <f t="shared" si="28"/>
        <v/>
      </c>
      <c r="W108" s="24" t="str">
        <f t="shared" si="29"/>
        <v/>
      </c>
      <c r="X108" s="24" t="str">
        <f t="shared" si="30"/>
        <v/>
      </c>
      <c r="Y108" s="124" t="str">
        <f t="shared" si="31"/>
        <v/>
      </c>
      <c r="Z108" s="24" t="str">
        <f t="shared" si="32"/>
        <v/>
      </c>
      <c r="AA108" s="123" t="str">
        <f t="shared" si="33"/>
        <v/>
      </c>
      <c r="AB108" s="98">
        <f t="shared" si="43"/>
        <v>241</v>
      </c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ht="12.75" customHeight="1">
      <c r="A109" s="69" t="str">
        <f t="shared" si="39"/>
        <v/>
      </c>
      <c r="B109" s="120" t="str">
        <f t="shared" si="92"/>
        <v/>
      </c>
      <c r="C109" s="69" t="str">
        <f t="shared" ref="C109:D109" si="120">C102</f>
        <v/>
      </c>
      <c r="D109" s="9" t="str">
        <f t="shared" si="120"/>
        <v/>
      </c>
      <c r="E109" s="121" t="str">
        <f>IF(INDIRECT("$D"&amp;ROW())="","",INDIRECT("'"&amp;INDIRECT("$D"&amp;ROW())&amp; AE2))</f>
        <v/>
      </c>
      <c r="F109" s="121" t="str">
        <f>IF(INDIRECT("$D"&amp;ROW())="","",INDIRECT("'"&amp;INDIRECT("$D"&amp;ROW())&amp; AE3))</f>
        <v/>
      </c>
      <c r="G109" s="20" t="str">
        <f>IF(INDIRECT("$D"&amp;ROW())="","",INDIRECT("'"&amp;INDIRECT("$D"&amp;ROW())&amp; AE4))</f>
        <v/>
      </c>
      <c r="H109" s="9" t="str">
        <f>IF(INDIRECT("$D"&amp;ROW())="","","Property")</f>
        <v/>
      </c>
      <c r="I109" s="20" t="str">
        <f t="shared" si="15"/>
        <v/>
      </c>
      <c r="J109" s="20" t="str">
        <f t="shared" si="16"/>
        <v/>
      </c>
      <c r="K109" s="122" t="str">
        <f t="shared" si="17"/>
        <v/>
      </c>
      <c r="L109" s="24" t="str">
        <f t="shared" si="18"/>
        <v/>
      </c>
      <c r="M109" s="123" t="str">
        <f t="shared" si="19"/>
        <v/>
      </c>
      <c r="N109" s="24" t="str">
        <f t="shared" si="20"/>
        <v/>
      </c>
      <c r="O109" s="24" t="str">
        <f t="shared" si="21"/>
        <v/>
      </c>
      <c r="P109" s="124" t="str">
        <f t="shared" si="22"/>
        <v/>
      </c>
      <c r="Q109" s="24" t="str">
        <f t="shared" si="23"/>
        <v/>
      </c>
      <c r="R109" s="123" t="str">
        <f t="shared" si="24"/>
        <v/>
      </c>
      <c r="S109" s="24" t="str">
        <f t="shared" si="25"/>
        <v/>
      </c>
      <c r="T109" s="24" t="str">
        <f t="shared" si="26"/>
        <v/>
      </c>
      <c r="U109" s="24" t="str">
        <f t="shared" si="27"/>
        <v/>
      </c>
      <c r="V109" s="24" t="str">
        <f t="shared" si="28"/>
        <v/>
      </c>
      <c r="W109" s="24" t="str">
        <f t="shared" si="29"/>
        <v/>
      </c>
      <c r="X109" s="24" t="str">
        <f t="shared" si="30"/>
        <v/>
      </c>
      <c r="Y109" s="124" t="str">
        <f t="shared" si="31"/>
        <v/>
      </c>
      <c r="Z109" s="24" t="str">
        <f t="shared" si="32"/>
        <v/>
      </c>
      <c r="AA109" s="123" t="str">
        <f t="shared" si="33"/>
        <v/>
      </c>
      <c r="AB109" s="98">
        <f t="shared" si="43"/>
        <v>242</v>
      </c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ht="12.75" customHeight="1">
      <c r="A110" s="69" t="str">
        <f t="shared" si="39"/>
        <v/>
      </c>
      <c r="B110" s="120" t="str">
        <f t="shared" si="92"/>
        <v/>
      </c>
      <c r="C110" s="69" t="str">
        <f>IF(INDIRECT("$D"&amp;ROW())="","",INDIRECT("'"&amp;INDIRECT("$D"&amp;ROW())&amp; AE1))</f>
        <v/>
      </c>
      <c r="D110" s="125" t="str">
        <f>IF(Data!A70="","",Data!A70)</f>
        <v/>
      </c>
      <c r="E110" s="121"/>
      <c r="F110" s="121"/>
      <c r="G110" s="20"/>
      <c r="H110" s="9" t="str">
        <f t="shared" ref="H110:H116" si="122">IF($D110="","",INDIRECT("'"&amp;$D110&amp;"'!"&amp;$H$2&amp;$AB110))</f>
        <v/>
      </c>
      <c r="I110" s="20" t="str">
        <f t="shared" si="15"/>
        <v/>
      </c>
      <c r="J110" s="20" t="str">
        <f t="shared" si="16"/>
        <v/>
      </c>
      <c r="K110" s="122" t="str">
        <f t="shared" si="17"/>
        <v/>
      </c>
      <c r="L110" s="24" t="str">
        <f t="shared" si="18"/>
        <v/>
      </c>
      <c r="M110" s="123" t="str">
        <f t="shared" si="19"/>
        <v/>
      </c>
      <c r="N110" s="24" t="str">
        <f t="shared" si="20"/>
        <v/>
      </c>
      <c r="O110" s="24" t="str">
        <f t="shared" si="21"/>
        <v/>
      </c>
      <c r="P110" s="124" t="str">
        <f t="shared" si="22"/>
        <v/>
      </c>
      <c r="Q110" s="24" t="str">
        <f t="shared" si="23"/>
        <v/>
      </c>
      <c r="R110" s="123" t="str">
        <f t="shared" si="24"/>
        <v/>
      </c>
      <c r="S110" s="24" t="str">
        <f t="shared" si="25"/>
        <v/>
      </c>
      <c r="T110" s="24" t="str">
        <f t="shared" si="26"/>
        <v/>
      </c>
      <c r="U110" s="24" t="str">
        <f t="shared" si="27"/>
        <v/>
      </c>
      <c r="V110" s="24" t="str">
        <f t="shared" si="28"/>
        <v/>
      </c>
      <c r="W110" s="24" t="str">
        <f t="shared" si="29"/>
        <v/>
      </c>
      <c r="X110" s="24" t="str">
        <f t="shared" si="30"/>
        <v/>
      </c>
      <c r="Y110" s="124" t="str">
        <f t="shared" si="31"/>
        <v/>
      </c>
      <c r="Z110" s="24" t="str">
        <f t="shared" si="32"/>
        <v/>
      </c>
      <c r="AA110" s="123" t="str">
        <f t="shared" si="33"/>
        <v/>
      </c>
      <c r="AB110" s="98">
        <f t="shared" si="43"/>
        <v>235</v>
      </c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ht="12.75" customHeight="1">
      <c r="A111" s="69" t="str">
        <f t="shared" si="39"/>
        <v/>
      </c>
      <c r="B111" s="120" t="str">
        <f t="shared" si="92"/>
        <v/>
      </c>
      <c r="C111" s="69" t="str">
        <f t="shared" ref="C111:D111" si="121">C110</f>
        <v/>
      </c>
      <c r="D111" s="9" t="str">
        <f t="shared" si="121"/>
        <v/>
      </c>
      <c r="E111" s="121"/>
      <c r="F111" s="121"/>
      <c r="G111" s="20"/>
      <c r="H111" s="9" t="str">
        <f t="shared" si="122"/>
        <v/>
      </c>
      <c r="I111" s="20" t="str">
        <f t="shared" si="15"/>
        <v/>
      </c>
      <c r="J111" s="20" t="str">
        <f t="shared" si="16"/>
        <v/>
      </c>
      <c r="K111" s="122" t="str">
        <f t="shared" si="17"/>
        <v/>
      </c>
      <c r="L111" s="24" t="str">
        <f t="shared" si="18"/>
        <v/>
      </c>
      <c r="M111" s="123" t="str">
        <f t="shared" si="19"/>
        <v/>
      </c>
      <c r="N111" s="24" t="str">
        <f t="shared" si="20"/>
        <v/>
      </c>
      <c r="O111" s="24" t="str">
        <f t="shared" si="21"/>
        <v/>
      </c>
      <c r="P111" s="124" t="str">
        <f t="shared" si="22"/>
        <v/>
      </c>
      <c r="Q111" s="24" t="str">
        <f t="shared" si="23"/>
        <v/>
      </c>
      <c r="R111" s="123" t="str">
        <f t="shared" si="24"/>
        <v/>
      </c>
      <c r="S111" s="24" t="str">
        <f t="shared" si="25"/>
        <v/>
      </c>
      <c r="T111" s="24" t="str">
        <f t="shared" si="26"/>
        <v/>
      </c>
      <c r="U111" s="24" t="str">
        <f t="shared" si="27"/>
        <v/>
      </c>
      <c r="V111" s="24" t="str">
        <f t="shared" si="28"/>
        <v/>
      </c>
      <c r="W111" s="24" t="str">
        <f t="shared" si="29"/>
        <v/>
      </c>
      <c r="X111" s="24" t="str">
        <f t="shared" si="30"/>
        <v/>
      </c>
      <c r="Y111" s="124" t="str">
        <f t="shared" si="31"/>
        <v/>
      </c>
      <c r="Z111" s="24" t="str">
        <f t="shared" si="32"/>
        <v/>
      </c>
      <c r="AA111" s="123" t="str">
        <f t="shared" si="33"/>
        <v/>
      </c>
      <c r="AB111" s="98">
        <f t="shared" si="43"/>
        <v>236</v>
      </c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ht="12.75" customHeight="1">
      <c r="A112" s="69" t="str">
        <f t="shared" si="39"/>
        <v/>
      </c>
      <c r="B112" s="120" t="str">
        <f t="shared" si="92"/>
        <v/>
      </c>
      <c r="C112" s="69" t="str">
        <f t="shared" ref="C112:D112" si="123">C110</f>
        <v/>
      </c>
      <c r="D112" s="9" t="str">
        <f t="shared" si="123"/>
        <v/>
      </c>
      <c r="E112" s="121"/>
      <c r="F112" s="121"/>
      <c r="G112" s="20"/>
      <c r="H112" s="9" t="str">
        <f t="shared" si="122"/>
        <v/>
      </c>
      <c r="I112" s="20" t="str">
        <f t="shared" si="15"/>
        <v/>
      </c>
      <c r="J112" s="20" t="str">
        <f t="shared" si="16"/>
        <v/>
      </c>
      <c r="K112" s="122" t="str">
        <f t="shared" si="17"/>
        <v/>
      </c>
      <c r="L112" s="24" t="str">
        <f t="shared" si="18"/>
        <v/>
      </c>
      <c r="M112" s="123" t="str">
        <f t="shared" si="19"/>
        <v/>
      </c>
      <c r="N112" s="24" t="str">
        <f t="shared" si="20"/>
        <v/>
      </c>
      <c r="O112" s="24" t="str">
        <f t="shared" si="21"/>
        <v/>
      </c>
      <c r="P112" s="124" t="str">
        <f t="shared" si="22"/>
        <v/>
      </c>
      <c r="Q112" s="24" t="str">
        <f t="shared" si="23"/>
        <v/>
      </c>
      <c r="R112" s="123" t="str">
        <f t="shared" si="24"/>
        <v/>
      </c>
      <c r="S112" s="24" t="str">
        <f t="shared" si="25"/>
        <v/>
      </c>
      <c r="T112" s="24" t="str">
        <f t="shared" si="26"/>
        <v/>
      </c>
      <c r="U112" s="24" t="str">
        <f t="shared" si="27"/>
        <v/>
      </c>
      <c r="V112" s="24" t="str">
        <f t="shared" si="28"/>
        <v/>
      </c>
      <c r="W112" s="24" t="str">
        <f t="shared" si="29"/>
        <v/>
      </c>
      <c r="X112" s="24" t="str">
        <f t="shared" si="30"/>
        <v/>
      </c>
      <c r="Y112" s="124" t="str">
        <f t="shared" si="31"/>
        <v/>
      </c>
      <c r="Z112" s="24" t="str">
        <f t="shared" si="32"/>
        <v/>
      </c>
      <c r="AA112" s="123" t="str">
        <f t="shared" si="33"/>
        <v/>
      </c>
      <c r="AB112" s="98">
        <f t="shared" si="43"/>
        <v>237</v>
      </c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ht="12.75" customHeight="1">
      <c r="A113" s="69" t="str">
        <f t="shared" si="39"/>
        <v/>
      </c>
      <c r="B113" s="120" t="str">
        <f t="shared" si="92"/>
        <v/>
      </c>
      <c r="C113" s="69" t="str">
        <f t="shared" ref="C113:D113" si="124">C110</f>
        <v/>
      </c>
      <c r="D113" s="9" t="str">
        <f t="shared" si="124"/>
        <v/>
      </c>
      <c r="E113" s="121"/>
      <c r="F113" s="121"/>
      <c r="G113" s="20"/>
      <c r="H113" s="9" t="str">
        <f t="shared" si="122"/>
        <v/>
      </c>
      <c r="I113" s="20" t="str">
        <f t="shared" si="15"/>
        <v/>
      </c>
      <c r="J113" s="20" t="str">
        <f t="shared" si="16"/>
        <v/>
      </c>
      <c r="K113" s="122" t="str">
        <f t="shared" si="17"/>
        <v/>
      </c>
      <c r="L113" s="24" t="str">
        <f t="shared" si="18"/>
        <v/>
      </c>
      <c r="M113" s="123" t="str">
        <f t="shared" si="19"/>
        <v/>
      </c>
      <c r="N113" s="24" t="str">
        <f t="shared" si="20"/>
        <v/>
      </c>
      <c r="O113" s="24" t="str">
        <f t="shared" si="21"/>
        <v/>
      </c>
      <c r="P113" s="124" t="str">
        <f t="shared" si="22"/>
        <v/>
      </c>
      <c r="Q113" s="24" t="str">
        <f t="shared" si="23"/>
        <v/>
      </c>
      <c r="R113" s="123" t="str">
        <f t="shared" si="24"/>
        <v/>
      </c>
      <c r="S113" s="24" t="str">
        <f t="shared" si="25"/>
        <v/>
      </c>
      <c r="T113" s="24" t="str">
        <f t="shared" si="26"/>
        <v/>
      </c>
      <c r="U113" s="24" t="str">
        <f t="shared" si="27"/>
        <v/>
      </c>
      <c r="V113" s="24" t="str">
        <f t="shared" si="28"/>
        <v/>
      </c>
      <c r="W113" s="24" t="str">
        <f t="shared" si="29"/>
        <v/>
      </c>
      <c r="X113" s="24" t="str">
        <f t="shared" si="30"/>
        <v/>
      </c>
      <c r="Y113" s="124" t="str">
        <f t="shared" si="31"/>
        <v/>
      </c>
      <c r="Z113" s="24" t="str">
        <f t="shared" si="32"/>
        <v/>
      </c>
      <c r="AA113" s="123" t="str">
        <f t="shared" si="33"/>
        <v/>
      </c>
      <c r="AB113" s="98">
        <f t="shared" si="43"/>
        <v>238</v>
      </c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ht="12.75" customHeight="1">
      <c r="A114" s="69" t="str">
        <f t="shared" si="39"/>
        <v/>
      </c>
      <c r="B114" s="120" t="str">
        <f t="shared" si="92"/>
        <v/>
      </c>
      <c r="C114" s="69" t="str">
        <f>C110</f>
        <v/>
      </c>
      <c r="D114" s="9" t="str">
        <f>D111</f>
        <v/>
      </c>
      <c r="E114" s="121"/>
      <c r="F114" s="121"/>
      <c r="G114" s="20"/>
      <c r="H114" s="9" t="str">
        <f t="shared" si="122"/>
        <v/>
      </c>
      <c r="I114" s="20" t="str">
        <f t="shared" si="15"/>
        <v/>
      </c>
      <c r="J114" s="20" t="str">
        <f t="shared" si="16"/>
        <v/>
      </c>
      <c r="K114" s="122" t="str">
        <f t="shared" si="17"/>
        <v/>
      </c>
      <c r="L114" s="24" t="str">
        <f t="shared" si="18"/>
        <v/>
      </c>
      <c r="M114" s="123" t="str">
        <f t="shared" si="19"/>
        <v/>
      </c>
      <c r="N114" s="24" t="str">
        <f t="shared" si="20"/>
        <v/>
      </c>
      <c r="O114" s="24" t="str">
        <f t="shared" si="21"/>
        <v/>
      </c>
      <c r="P114" s="124" t="str">
        <f t="shared" si="22"/>
        <v/>
      </c>
      <c r="Q114" s="24" t="str">
        <f t="shared" si="23"/>
        <v/>
      </c>
      <c r="R114" s="123" t="str">
        <f t="shared" si="24"/>
        <v/>
      </c>
      <c r="S114" s="24" t="str">
        <f t="shared" si="25"/>
        <v/>
      </c>
      <c r="T114" s="24" t="str">
        <f t="shared" si="26"/>
        <v/>
      </c>
      <c r="U114" s="24" t="str">
        <f t="shared" si="27"/>
        <v/>
      </c>
      <c r="V114" s="24" t="str">
        <f t="shared" si="28"/>
        <v/>
      </c>
      <c r="W114" s="24" t="str">
        <f t="shared" si="29"/>
        <v/>
      </c>
      <c r="X114" s="24" t="str">
        <f t="shared" si="30"/>
        <v/>
      </c>
      <c r="Y114" s="124" t="str">
        <f t="shared" si="31"/>
        <v/>
      </c>
      <c r="Z114" s="24" t="str">
        <f t="shared" si="32"/>
        <v/>
      </c>
      <c r="AA114" s="123" t="str">
        <f t="shared" si="33"/>
        <v/>
      </c>
      <c r="AB114" s="98">
        <f t="shared" si="43"/>
        <v>239</v>
      </c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ht="12.75" customHeight="1">
      <c r="A115" s="69" t="str">
        <f t="shared" si="39"/>
        <v/>
      </c>
      <c r="B115" s="120" t="str">
        <f t="shared" si="92"/>
        <v/>
      </c>
      <c r="C115" s="69" t="str">
        <f t="shared" ref="C115:D115" si="125">C110</f>
        <v/>
      </c>
      <c r="D115" s="9" t="str">
        <f t="shared" si="125"/>
        <v/>
      </c>
      <c r="E115" s="121"/>
      <c r="F115" s="121"/>
      <c r="G115" s="20"/>
      <c r="H115" s="9" t="str">
        <f t="shared" si="122"/>
        <v/>
      </c>
      <c r="I115" s="20" t="str">
        <f t="shared" si="15"/>
        <v/>
      </c>
      <c r="J115" s="20" t="str">
        <f t="shared" si="16"/>
        <v/>
      </c>
      <c r="K115" s="122" t="str">
        <f t="shared" si="17"/>
        <v/>
      </c>
      <c r="L115" s="24" t="str">
        <f t="shared" si="18"/>
        <v/>
      </c>
      <c r="M115" s="123" t="str">
        <f t="shared" si="19"/>
        <v/>
      </c>
      <c r="N115" s="24" t="str">
        <f t="shared" si="20"/>
        <v/>
      </c>
      <c r="O115" s="24" t="str">
        <f t="shared" si="21"/>
        <v/>
      </c>
      <c r="P115" s="124" t="str">
        <f t="shared" si="22"/>
        <v/>
      </c>
      <c r="Q115" s="24" t="str">
        <f t="shared" si="23"/>
        <v/>
      </c>
      <c r="R115" s="123" t="str">
        <f t="shared" si="24"/>
        <v/>
      </c>
      <c r="S115" s="24" t="str">
        <f t="shared" si="25"/>
        <v/>
      </c>
      <c r="T115" s="24" t="str">
        <f t="shared" si="26"/>
        <v/>
      </c>
      <c r="U115" s="24" t="str">
        <f t="shared" si="27"/>
        <v/>
      </c>
      <c r="V115" s="24" t="str">
        <f t="shared" si="28"/>
        <v/>
      </c>
      <c r="W115" s="24" t="str">
        <f t="shared" si="29"/>
        <v/>
      </c>
      <c r="X115" s="24" t="str">
        <f t="shared" si="30"/>
        <v/>
      </c>
      <c r="Y115" s="124" t="str">
        <f t="shared" si="31"/>
        <v/>
      </c>
      <c r="Z115" s="24" t="str">
        <f t="shared" si="32"/>
        <v/>
      </c>
      <c r="AA115" s="123" t="str">
        <f t="shared" si="33"/>
        <v/>
      </c>
      <c r="AB115" s="98">
        <f t="shared" si="43"/>
        <v>240</v>
      </c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ht="12.75" customHeight="1">
      <c r="A116" s="69" t="str">
        <f t="shared" si="39"/>
        <v/>
      </c>
      <c r="B116" s="120" t="str">
        <f t="shared" si="92"/>
        <v/>
      </c>
      <c r="C116" s="69" t="str">
        <f t="shared" ref="C116:D116" si="126">C110</f>
        <v/>
      </c>
      <c r="D116" s="9" t="str">
        <f t="shared" si="126"/>
        <v/>
      </c>
      <c r="E116" s="121"/>
      <c r="F116" s="121"/>
      <c r="G116" s="20"/>
      <c r="H116" s="9" t="str">
        <f t="shared" si="122"/>
        <v/>
      </c>
      <c r="I116" s="20" t="str">
        <f t="shared" si="15"/>
        <v/>
      </c>
      <c r="J116" s="20" t="str">
        <f t="shared" si="16"/>
        <v/>
      </c>
      <c r="K116" s="122" t="str">
        <f t="shared" si="17"/>
        <v/>
      </c>
      <c r="L116" s="24" t="str">
        <f t="shared" si="18"/>
        <v/>
      </c>
      <c r="M116" s="123" t="str">
        <f t="shared" si="19"/>
        <v/>
      </c>
      <c r="N116" s="24" t="str">
        <f t="shared" si="20"/>
        <v/>
      </c>
      <c r="O116" s="24" t="str">
        <f t="shared" si="21"/>
        <v/>
      </c>
      <c r="P116" s="124" t="str">
        <f t="shared" si="22"/>
        <v/>
      </c>
      <c r="Q116" s="24" t="str">
        <f t="shared" si="23"/>
        <v/>
      </c>
      <c r="R116" s="123" t="str">
        <f t="shared" si="24"/>
        <v/>
      </c>
      <c r="S116" s="24" t="str">
        <f t="shared" si="25"/>
        <v/>
      </c>
      <c r="T116" s="24" t="str">
        <f t="shared" si="26"/>
        <v/>
      </c>
      <c r="U116" s="24" t="str">
        <f t="shared" si="27"/>
        <v/>
      </c>
      <c r="V116" s="24" t="str">
        <f t="shared" si="28"/>
        <v/>
      </c>
      <c r="W116" s="24" t="str">
        <f t="shared" si="29"/>
        <v/>
      </c>
      <c r="X116" s="24" t="str">
        <f t="shared" si="30"/>
        <v/>
      </c>
      <c r="Y116" s="124" t="str">
        <f t="shared" si="31"/>
        <v/>
      </c>
      <c r="Z116" s="24" t="str">
        <f t="shared" si="32"/>
        <v/>
      </c>
      <c r="AA116" s="123" t="str">
        <f t="shared" si="33"/>
        <v/>
      </c>
      <c r="AB116" s="98">
        <f t="shared" si="43"/>
        <v>241</v>
      </c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ht="12.75" customHeight="1">
      <c r="A117" s="69" t="str">
        <f t="shared" si="39"/>
        <v/>
      </c>
      <c r="B117" s="120" t="str">
        <f t="shared" si="92"/>
        <v/>
      </c>
      <c r="C117" s="69" t="str">
        <f t="shared" ref="C117:D117" si="127">C110</f>
        <v/>
      </c>
      <c r="D117" s="9" t="str">
        <f t="shared" si="127"/>
        <v/>
      </c>
      <c r="E117" s="121" t="str">
        <f>IF(INDIRECT("$D"&amp;ROW())="","",INDIRECT("'"&amp;INDIRECT("$D"&amp;ROW())&amp; AE2))</f>
        <v/>
      </c>
      <c r="F117" s="121" t="str">
        <f>IF(INDIRECT("$D"&amp;ROW())="","",INDIRECT("'"&amp;INDIRECT("$D"&amp;ROW())&amp; AE3))</f>
        <v/>
      </c>
      <c r="G117" s="20" t="str">
        <f>IF(INDIRECT("$D"&amp;ROW())="","",INDIRECT("'"&amp;INDIRECT("$D"&amp;ROW())&amp; AE4))</f>
        <v/>
      </c>
      <c r="H117" s="9" t="str">
        <f>IF(INDIRECT("$D"&amp;ROW())="","","Property")</f>
        <v/>
      </c>
      <c r="I117" s="20" t="str">
        <f t="shared" si="15"/>
        <v/>
      </c>
      <c r="J117" s="20" t="str">
        <f t="shared" si="16"/>
        <v/>
      </c>
      <c r="K117" s="122" t="str">
        <f t="shared" si="17"/>
        <v/>
      </c>
      <c r="L117" s="24" t="str">
        <f t="shared" si="18"/>
        <v/>
      </c>
      <c r="M117" s="123" t="str">
        <f t="shared" si="19"/>
        <v/>
      </c>
      <c r="N117" s="24" t="str">
        <f t="shared" si="20"/>
        <v/>
      </c>
      <c r="O117" s="24" t="str">
        <f t="shared" si="21"/>
        <v/>
      </c>
      <c r="P117" s="124" t="str">
        <f t="shared" si="22"/>
        <v/>
      </c>
      <c r="Q117" s="24" t="str">
        <f t="shared" si="23"/>
        <v/>
      </c>
      <c r="R117" s="123" t="str">
        <f t="shared" si="24"/>
        <v/>
      </c>
      <c r="S117" s="24" t="str">
        <f t="shared" si="25"/>
        <v/>
      </c>
      <c r="T117" s="24" t="str">
        <f t="shared" si="26"/>
        <v/>
      </c>
      <c r="U117" s="24" t="str">
        <f t="shared" si="27"/>
        <v/>
      </c>
      <c r="V117" s="24" t="str">
        <f t="shared" si="28"/>
        <v/>
      </c>
      <c r="W117" s="24" t="str">
        <f t="shared" si="29"/>
        <v/>
      </c>
      <c r="X117" s="24" t="str">
        <f t="shared" si="30"/>
        <v/>
      </c>
      <c r="Y117" s="124" t="str">
        <f t="shared" si="31"/>
        <v/>
      </c>
      <c r="Z117" s="24" t="str">
        <f t="shared" si="32"/>
        <v/>
      </c>
      <c r="AA117" s="123" t="str">
        <f t="shared" si="33"/>
        <v/>
      </c>
      <c r="AB117" s="98">
        <f t="shared" si="43"/>
        <v>242</v>
      </c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ht="12.75" customHeight="1">
      <c r="A118" s="69" t="str">
        <f t="shared" si="39"/>
        <v/>
      </c>
      <c r="B118" s="120" t="str">
        <f t="shared" si="92"/>
        <v/>
      </c>
      <c r="C118" s="69" t="str">
        <f>IF(INDIRECT("$D"&amp;ROW())="","",INDIRECT("'"&amp;INDIRECT("$D"&amp;ROW())&amp; AE1))</f>
        <v/>
      </c>
      <c r="D118" s="125" t="str">
        <f>IF(Data!A71="","",Data!A71)</f>
        <v/>
      </c>
      <c r="E118" s="121"/>
      <c r="F118" s="121"/>
      <c r="G118" s="20"/>
      <c r="H118" s="9" t="str">
        <f t="shared" ref="H118:H124" si="129">IF($D118="","",INDIRECT("'"&amp;$D118&amp;"'!"&amp;$H$2&amp;$AB118))</f>
        <v/>
      </c>
      <c r="I118" s="20" t="str">
        <f t="shared" si="15"/>
        <v/>
      </c>
      <c r="J118" s="20" t="str">
        <f t="shared" si="16"/>
        <v/>
      </c>
      <c r="K118" s="122" t="str">
        <f t="shared" si="17"/>
        <v/>
      </c>
      <c r="L118" s="24" t="str">
        <f t="shared" si="18"/>
        <v/>
      </c>
      <c r="M118" s="123" t="str">
        <f t="shared" si="19"/>
        <v/>
      </c>
      <c r="N118" s="24" t="str">
        <f t="shared" si="20"/>
        <v/>
      </c>
      <c r="O118" s="24" t="str">
        <f t="shared" si="21"/>
        <v/>
      </c>
      <c r="P118" s="124" t="str">
        <f t="shared" si="22"/>
        <v/>
      </c>
      <c r="Q118" s="24" t="str">
        <f t="shared" si="23"/>
        <v/>
      </c>
      <c r="R118" s="123" t="str">
        <f t="shared" si="24"/>
        <v/>
      </c>
      <c r="S118" s="24" t="str">
        <f t="shared" si="25"/>
        <v/>
      </c>
      <c r="T118" s="24" t="str">
        <f t="shared" si="26"/>
        <v/>
      </c>
      <c r="U118" s="24" t="str">
        <f t="shared" si="27"/>
        <v/>
      </c>
      <c r="V118" s="24" t="str">
        <f t="shared" si="28"/>
        <v/>
      </c>
      <c r="W118" s="24" t="str">
        <f t="shared" si="29"/>
        <v/>
      </c>
      <c r="X118" s="24" t="str">
        <f t="shared" si="30"/>
        <v/>
      </c>
      <c r="Y118" s="124" t="str">
        <f t="shared" si="31"/>
        <v/>
      </c>
      <c r="Z118" s="24" t="str">
        <f t="shared" si="32"/>
        <v/>
      </c>
      <c r="AA118" s="123" t="str">
        <f t="shared" si="33"/>
        <v/>
      </c>
      <c r="AB118" s="98">
        <f t="shared" si="43"/>
        <v>235</v>
      </c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ht="12.75" customHeight="1">
      <c r="A119" s="69" t="str">
        <f t="shared" si="39"/>
        <v/>
      </c>
      <c r="B119" s="120" t="str">
        <f t="shared" si="92"/>
        <v/>
      </c>
      <c r="C119" s="69" t="str">
        <f t="shared" ref="C119:D119" si="128">C118</f>
        <v/>
      </c>
      <c r="D119" s="9" t="str">
        <f t="shared" si="128"/>
        <v/>
      </c>
      <c r="E119" s="121"/>
      <c r="F119" s="121"/>
      <c r="G119" s="20"/>
      <c r="H119" s="9" t="str">
        <f t="shared" si="129"/>
        <v/>
      </c>
      <c r="I119" s="20" t="str">
        <f t="shared" si="15"/>
        <v/>
      </c>
      <c r="J119" s="20" t="str">
        <f t="shared" si="16"/>
        <v/>
      </c>
      <c r="K119" s="122" t="str">
        <f t="shared" si="17"/>
        <v/>
      </c>
      <c r="L119" s="24" t="str">
        <f t="shared" si="18"/>
        <v/>
      </c>
      <c r="M119" s="123" t="str">
        <f t="shared" si="19"/>
        <v/>
      </c>
      <c r="N119" s="24" t="str">
        <f t="shared" si="20"/>
        <v/>
      </c>
      <c r="O119" s="24" t="str">
        <f t="shared" si="21"/>
        <v/>
      </c>
      <c r="P119" s="124" t="str">
        <f t="shared" si="22"/>
        <v/>
      </c>
      <c r="Q119" s="24" t="str">
        <f t="shared" si="23"/>
        <v/>
      </c>
      <c r="R119" s="123" t="str">
        <f t="shared" si="24"/>
        <v/>
      </c>
      <c r="S119" s="24" t="str">
        <f t="shared" si="25"/>
        <v/>
      </c>
      <c r="T119" s="24" t="str">
        <f t="shared" si="26"/>
        <v/>
      </c>
      <c r="U119" s="24" t="str">
        <f t="shared" si="27"/>
        <v/>
      </c>
      <c r="V119" s="24" t="str">
        <f t="shared" si="28"/>
        <v/>
      </c>
      <c r="W119" s="24" t="str">
        <f t="shared" si="29"/>
        <v/>
      </c>
      <c r="X119" s="24" t="str">
        <f t="shared" si="30"/>
        <v/>
      </c>
      <c r="Y119" s="124" t="str">
        <f t="shared" si="31"/>
        <v/>
      </c>
      <c r="Z119" s="24" t="str">
        <f t="shared" si="32"/>
        <v/>
      </c>
      <c r="AA119" s="123" t="str">
        <f t="shared" si="33"/>
        <v/>
      </c>
      <c r="AB119" s="98">
        <f t="shared" si="43"/>
        <v>236</v>
      </c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ht="12.75" customHeight="1">
      <c r="A120" s="69" t="str">
        <f t="shared" si="39"/>
        <v/>
      </c>
      <c r="B120" s="120" t="str">
        <f t="shared" si="92"/>
        <v/>
      </c>
      <c r="C120" s="69" t="str">
        <f t="shared" ref="C120:D120" si="130">C118</f>
        <v/>
      </c>
      <c r="D120" s="9" t="str">
        <f t="shared" si="130"/>
        <v/>
      </c>
      <c r="E120" s="121"/>
      <c r="F120" s="121"/>
      <c r="G120" s="20"/>
      <c r="H120" s="9" t="str">
        <f t="shared" si="129"/>
        <v/>
      </c>
      <c r="I120" s="20" t="str">
        <f t="shared" si="15"/>
        <v/>
      </c>
      <c r="J120" s="20" t="str">
        <f t="shared" si="16"/>
        <v/>
      </c>
      <c r="K120" s="122" t="str">
        <f t="shared" si="17"/>
        <v/>
      </c>
      <c r="L120" s="24" t="str">
        <f t="shared" si="18"/>
        <v/>
      </c>
      <c r="M120" s="123" t="str">
        <f t="shared" si="19"/>
        <v/>
      </c>
      <c r="N120" s="24" t="str">
        <f t="shared" si="20"/>
        <v/>
      </c>
      <c r="O120" s="24" t="str">
        <f t="shared" si="21"/>
        <v/>
      </c>
      <c r="P120" s="124" t="str">
        <f t="shared" si="22"/>
        <v/>
      </c>
      <c r="Q120" s="24" t="str">
        <f t="shared" si="23"/>
        <v/>
      </c>
      <c r="R120" s="123" t="str">
        <f t="shared" si="24"/>
        <v/>
      </c>
      <c r="S120" s="24" t="str">
        <f t="shared" si="25"/>
        <v/>
      </c>
      <c r="T120" s="24" t="str">
        <f t="shared" si="26"/>
        <v/>
      </c>
      <c r="U120" s="24" t="str">
        <f t="shared" si="27"/>
        <v/>
      </c>
      <c r="V120" s="24" t="str">
        <f t="shared" si="28"/>
        <v/>
      </c>
      <c r="W120" s="24" t="str">
        <f t="shared" si="29"/>
        <v/>
      </c>
      <c r="X120" s="24" t="str">
        <f t="shared" si="30"/>
        <v/>
      </c>
      <c r="Y120" s="124" t="str">
        <f t="shared" si="31"/>
        <v/>
      </c>
      <c r="Z120" s="24" t="str">
        <f t="shared" si="32"/>
        <v/>
      </c>
      <c r="AA120" s="123" t="str">
        <f t="shared" si="33"/>
        <v/>
      </c>
      <c r="AB120" s="98">
        <f t="shared" si="43"/>
        <v>237</v>
      </c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ht="12.75" customHeight="1">
      <c r="A121" s="69" t="str">
        <f t="shared" si="39"/>
        <v/>
      </c>
      <c r="B121" s="120" t="str">
        <f t="shared" si="92"/>
        <v/>
      </c>
      <c r="C121" s="69" t="str">
        <f t="shared" ref="C121:D121" si="131">C118</f>
        <v/>
      </c>
      <c r="D121" s="9" t="str">
        <f t="shared" si="131"/>
        <v/>
      </c>
      <c r="E121" s="121"/>
      <c r="F121" s="121"/>
      <c r="G121" s="20"/>
      <c r="H121" s="9" t="str">
        <f t="shared" si="129"/>
        <v/>
      </c>
      <c r="I121" s="20" t="str">
        <f t="shared" si="15"/>
        <v/>
      </c>
      <c r="J121" s="20" t="str">
        <f t="shared" si="16"/>
        <v/>
      </c>
      <c r="K121" s="122" t="str">
        <f t="shared" si="17"/>
        <v/>
      </c>
      <c r="L121" s="24" t="str">
        <f t="shared" si="18"/>
        <v/>
      </c>
      <c r="M121" s="123" t="str">
        <f t="shared" si="19"/>
        <v/>
      </c>
      <c r="N121" s="24" t="str">
        <f t="shared" si="20"/>
        <v/>
      </c>
      <c r="O121" s="24" t="str">
        <f t="shared" si="21"/>
        <v/>
      </c>
      <c r="P121" s="124" t="str">
        <f t="shared" si="22"/>
        <v/>
      </c>
      <c r="Q121" s="24" t="str">
        <f t="shared" si="23"/>
        <v/>
      </c>
      <c r="R121" s="123" t="str">
        <f t="shared" si="24"/>
        <v/>
      </c>
      <c r="S121" s="24" t="str">
        <f t="shared" si="25"/>
        <v/>
      </c>
      <c r="T121" s="24" t="str">
        <f t="shared" si="26"/>
        <v/>
      </c>
      <c r="U121" s="24" t="str">
        <f t="shared" si="27"/>
        <v/>
      </c>
      <c r="V121" s="24" t="str">
        <f t="shared" si="28"/>
        <v/>
      </c>
      <c r="W121" s="24" t="str">
        <f t="shared" si="29"/>
        <v/>
      </c>
      <c r="X121" s="24" t="str">
        <f t="shared" si="30"/>
        <v/>
      </c>
      <c r="Y121" s="124" t="str">
        <f t="shared" si="31"/>
        <v/>
      </c>
      <c r="Z121" s="24" t="str">
        <f t="shared" si="32"/>
        <v/>
      </c>
      <c r="AA121" s="123" t="str">
        <f t="shared" si="33"/>
        <v/>
      </c>
      <c r="AB121" s="98">
        <f t="shared" si="43"/>
        <v>238</v>
      </c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ht="12.75" customHeight="1">
      <c r="A122" s="69" t="str">
        <f t="shared" si="39"/>
        <v/>
      </c>
      <c r="B122" s="120" t="str">
        <f t="shared" si="92"/>
        <v/>
      </c>
      <c r="C122" s="69" t="str">
        <f>C118</f>
        <v/>
      </c>
      <c r="D122" s="9" t="str">
        <f>D119</f>
        <v/>
      </c>
      <c r="E122" s="121"/>
      <c r="F122" s="121"/>
      <c r="G122" s="20"/>
      <c r="H122" s="9" t="str">
        <f t="shared" si="129"/>
        <v/>
      </c>
      <c r="I122" s="20" t="str">
        <f t="shared" si="15"/>
        <v/>
      </c>
      <c r="J122" s="20" t="str">
        <f t="shared" si="16"/>
        <v/>
      </c>
      <c r="K122" s="122" t="str">
        <f t="shared" si="17"/>
        <v/>
      </c>
      <c r="L122" s="24" t="str">
        <f t="shared" si="18"/>
        <v/>
      </c>
      <c r="M122" s="123" t="str">
        <f t="shared" si="19"/>
        <v/>
      </c>
      <c r="N122" s="24" t="str">
        <f t="shared" si="20"/>
        <v/>
      </c>
      <c r="O122" s="24" t="str">
        <f t="shared" si="21"/>
        <v/>
      </c>
      <c r="P122" s="124" t="str">
        <f t="shared" si="22"/>
        <v/>
      </c>
      <c r="Q122" s="24" t="str">
        <f t="shared" si="23"/>
        <v/>
      </c>
      <c r="R122" s="123" t="str">
        <f t="shared" si="24"/>
        <v/>
      </c>
      <c r="S122" s="24" t="str">
        <f t="shared" si="25"/>
        <v/>
      </c>
      <c r="T122" s="24" t="str">
        <f t="shared" si="26"/>
        <v/>
      </c>
      <c r="U122" s="24" t="str">
        <f t="shared" si="27"/>
        <v/>
      </c>
      <c r="V122" s="24" t="str">
        <f t="shared" si="28"/>
        <v/>
      </c>
      <c r="W122" s="24" t="str">
        <f t="shared" si="29"/>
        <v/>
      </c>
      <c r="X122" s="24" t="str">
        <f t="shared" si="30"/>
        <v/>
      </c>
      <c r="Y122" s="124" t="str">
        <f t="shared" si="31"/>
        <v/>
      </c>
      <c r="Z122" s="24" t="str">
        <f t="shared" si="32"/>
        <v/>
      </c>
      <c r="AA122" s="123" t="str">
        <f t="shared" si="33"/>
        <v/>
      </c>
      <c r="AB122" s="98">
        <f t="shared" si="43"/>
        <v>239</v>
      </c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ht="12.75" customHeight="1">
      <c r="A123" s="69" t="str">
        <f t="shared" si="39"/>
        <v/>
      </c>
      <c r="B123" s="120" t="str">
        <f t="shared" si="92"/>
        <v/>
      </c>
      <c r="C123" s="69" t="str">
        <f t="shared" ref="C123:D123" si="132">C118</f>
        <v/>
      </c>
      <c r="D123" s="9" t="str">
        <f t="shared" si="132"/>
        <v/>
      </c>
      <c r="E123" s="121"/>
      <c r="F123" s="121"/>
      <c r="G123" s="20"/>
      <c r="H123" s="9" t="str">
        <f t="shared" si="129"/>
        <v/>
      </c>
      <c r="I123" s="20" t="str">
        <f t="shared" si="15"/>
        <v/>
      </c>
      <c r="J123" s="20" t="str">
        <f t="shared" si="16"/>
        <v/>
      </c>
      <c r="K123" s="122" t="str">
        <f t="shared" si="17"/>
        <v/>
      </c>
      <c r="L123" s="24" t="str">
        <f t="shared" si="18"/>
        <v/>
      </c>
      <c r="M123" s="123" t="str">
        <f t="shared" si="19"/>
        <v/>
      </c>
      <c r="N123" s="24" t="str">
        <f t="shared" si="20"/>
        <v/>
      </c>
      <c r="O123" s="24" t="str">
        <f t="shared" si="21"/>
        <v/>
      </c>
      <c r="P123" s="124" t="str">
        <f t="shared" si="22"/>
        <v/>
      </c>
      <c r="Q123" s="24" t="str">
        <f t="shared" si="23"/>
        <v/>
      </c>
      <c r="R123" s="123" t="str">
        <f t="shared" si="24"/>
        <v/>
      </c>
      <c r="S123" s="24" t="str">
        <f t="shared" si="25"/>
        <v/>
      </c>
      <c r="T123" s="24" t="str">
        <f t="shared" si="26"/>
        <v/>
      </c>
      <c r="U123" s="24" t="str">
        <f t="shared" si="27"/>
        <v/>
      </c>
      <c r="V123" s="24" t="str">
        <f t="shared" si="28"/>
        <v/>
      </c>
      <c r="W123" s="24" t="str">
        <f t="shared" si="29"/>
        <v/>
      </c>
      <c r="X123" s="24" t="str">
        <f t="shared" si="30"/>
        <v/>
      </c>
      <c r="Y123" s="124" t="str">
        <f t="shared" si="31"/>
        <v/>
      </c>
      <c r="Z123" s="24" t="str">
        <f t="shared" si="32"/>
        <v/>
      </c>
      <c r="AA123" s="123" t="str">
        <f t="shared" si="33"/>
        <v/>
      </c>
      <c r="AB123" s="98">
        <f t="shared" si="43"/>
        <v>240</v>
      </c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ht="12.75" customHeight="1">
      <c r="A124" s="69" t="str">
        <f t="shared" si="39"/>
        <v/>
      </c>
      <c r="B124" s="120" t="str">
        <f t="shared" si="92"/>
        <v/>
      </c>
      <c r="C124" s="69" t="str">
        <f t="shared" ref="C124:D124" si="133">C118</f>
        <v/>
      </c>
      <c r="D124" s="9" t="str">
        <f t="shared" si="133"/>
        <v/>
      </c>
      <c r="E124" s="121"/>
      <c r="F124" s="121"/>
      <c r="G124" s="20"/>
      <c r="H124" s="9" t="str">
        <f t="shared" si="129"/>
        <v/>
      </c>
      <c r="I124" s="20" t="str">
        <f t="shared" si="15"/>
        <v/>
      </c>
      <c r="J124" s="20" t="str">
        <f t="shared" si="16"/>
        <v/>
      </c>
      <c r="K124" s="122" t="str">
        <f t="shared" si="17"/>
        <v/>
      </c>
      <c r="L124" s="24" t="str">
        <f t="shared" si="18"/>
        <v/>
      </c>
      <c r="M124" s="123" t="str">
        <f t="shared" si="19"/>
        <v/>
      </c>
      <c r="N124" s="24" t="str">
        <f t="shared" si="20"/>
        <v/>
      </c>
      <c r="O124" s="24" t="str">
        <f t="shared" si="21"/>
        <v/>
      </c>
      <c r="P124" s="124" t="str">
        <f t="shared" si="22"/>
        <v/>
      </c>
      <c r="Q124" s="24" t="str">
        <f t="shared" si="23"/>
        <v/>
      </c>
      <c r="R124" s="123" t="str">
        <f t="shared" si="24"/>
        <v/>
      </c>
      <c r="S124" s="24" t="str">
        <f t="shared" si="25"/>
        <v/>
      </c>
      <c r="T124" s="24" t="str">
        <f t="shared" si="26"/>
        <v/>
      </c>
      <c r="U124" s="24" t="str">
        <f t="shared" si="27"/>
        <v/>
      </c>
      <c r="V124" s="24" t="str">
        <f t="shared" si="28"/>
        <v/>
      </c>
      <c r="W124" s="24" t="str">
        <f t="shared" si="29"/>
        <v/>
      </c>
      <c r="X124" s="24" t="str">
        <f t="shared" si="30"/>
        <v/>
      </c>
      <c r="Y124" s="124" t="str">
        <f t="shared" si="31"/>
        <v/>
      </c>
      <c r="Z124" s="24" t="str">
        <f t="shared" si="32"/>
        <v/>
      </c>
      <c r="AA124" s="123" t="str">
        <f t="shared" si="33"/>
        <v/>
      </c>
      <c r="AB124" s="98">
        <f t="shared" si="43"/>
        <v>241</v>
      </c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ht="12.75" customHeight="1">
      <c r="A125" s="69" t="str">
        <f t="shared" si="39"/>
        <v/>
      </c>
      <c r="B125" s="120" t="str">
        <f t="shared" si="92"/>
        <v/>
      </c>
      <c r="C125" s="69" t="str">
        <f t="shared" ref="C125:D125" si="134">C118</f>
        <v/>
      </c>
      <c r="D125" s="9" t="str">
        <f t="shared" si="134"/>
        <v/>
      </c>
      <c r="E125" s="121" t="str">
        <f>IF(INDIRECT("$D"&amp;ROW())="","",INDIRECT("'"&amp;INDIRECT("$D"&amp;ROW())&amp; AE2))</f>
        <v/>
      </c>
      <c r="F125" s="121" t="str">
        <f>IF(INDIRECT("$D"&amp;ROW())="","",INDIRECT("'"&amp;INDIRECT("$D"&amp;ROW())&amp; AE3))</f>
        <v/>
      </c>
      <c r="G125" s="20" t="str">
        <f>IF(INDIRECT("$D"&amp;ROW())="","",INDIRECT("'"&amp;INDIRECT("$D"&amp;ROW())&amp; AE4))</f>
        <v/>
      </c>
      <c r="H125" s="9" t="str">
        <f>IF(INDIRECT("$D"&amp;ROW())="","","Property")</f>
        <v/>
      </c>
      <c r="I125" s="20" t="str">
        <f t="shared" si="15"/>
        <v/>
      </c>
      <c r="J125" s="20" t="str">
        <f t="shared" si="16"/>
        <v/>
      </c>
      <c r="K125" s="122" t="str">
        <f t="shared" si="17"/>
        <v/>
      </c>
      <c r="L125" s="24" t="str">
        <f t="shared" si="18"/>
        <v/>
      </c>
      <c r="M125" s="123" t="str">
        <f t="shared" si="19"/>
        <v/>
      </c>
      <c r="N125" s="24" t="str">
        <f t="shared" si="20"/>
        <v/>
      </c>
      <c r="O125" s="24" t="str">
        <f t="shared" si="21"/>
        <v/>
      </c>
      <c r="P125" s="124" t="str">
        <f t="shared" si="22"/>
        <v/>
      </c>
      <c r="Q125" s="24" t="str">
        <f t="shared" si="23"/>
        <v/>
      </c>
      <c r="R125" s="123" t="str">
        <f t="shared" si="24"/>
        <v/>
      </c>
      <c r="S125" s="24" t="str">
        <f t="shared" si="25"/>
        <v/>
      </c>
      <c r="T125" s="24" t="str">
        <f t="shared" si="26"/>
        <v/>
      </c>
      <c r="U125" s="24" t="str">
        <f t="shared" si="27"/>
        <v/>
      </c>
      <c r="V125" s="24" t="str">
        <f t="shared" si="28"/>
        <v/>
      </c>
      <c r="W125" s="24" t="str">
        <f t="shared" si="29"/>
        <v/>
      </c>
      <c r="X125" s="24" t="str">
        <f t="shared" si="30"/>
        <v/>
      </c>
      <c r="Y125" s="124" t="str">
        <f t="shared" si="31"/>
        <v/>
      </c>
      <c r="Z125" s="24" t="str">
        <f t="shared" si="32"/>
        <v/>
      </c>
      <c r="AA125" s="123" t="str">
        <f t="shared" si="33"/>
        <v/>
      </c>
      <c r="AB125" s="98">
        <f t="shared" si="43"/>
        <v>242</v>
      </c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ht="12.75" customHeight="1">
      <c r="A126" s="69" t="str">
        <f t="shared" si="39"/>
        <v/>
      </c>
      <c r="B126" s="120" t="str">
        <f t="shared" si="92"/>
        <v/>
      </c>
      <c r="C126" s="69" t="str">
        <f>IF(INDIRECT("$D"&amp;ROW())="","",INDIRECT("'"&amp;INDIRECT("$D"&amp;ROW())&amp; AE1))</f>
        <v/>
      </c>
      <c r="D126" s="125" t="str">
        <f>IF(Data!A72="","",Data!A72)</f>
        <v/>
      </c>
      <c r="E126" s="121"/>
      <c r="F126" s="121"/>
      <c r="G126" s="20"/>
      <c r="H126" s="9" t="str">
        <f t="shared" ref="H126:H132" si="136">IF($D126="","",INDIRECT("'"&amp;$D126&amp;"'!"&amp;$H$2&amp;$AB126))</f>
        <v/>
      </c>
      <c r="I126" s="20" t="str">
        <f t="shared" si="15"/>
        <v/>
      </c>
      <c r="J126" s="20" t="str">
        <f t="shared" si="16"/>
        <v/>
      </c>
      <c r="K126" s="122" t="str">
        <f t="shared" si="17"/>
        <v/>
      </c>
      <c r="L126" s="24" t="str">
        <f t="shared" si="18"/>
        <v/>
      </c>
      <c r="M126" s="123" t="str">
        <f t="shared" si="19"/>
        <v/>
      </c>
      <c r="N126" s="24" t="str">
        <f t="shared" si="20"/>
        <v/>
      </c>
      <c r="O126" s="24" t="str">
        <f t="shared" si="21"/>
        <v/>
      </c>
      <c r="P126" s="124" t="str">
        <f t="shared" si="22"/>
        <v/>
      </c>
      <c r="Q126" s="24" t="str">
        <f t="shared" si="23"/>
        <v/>
      </c>
      <c r="R126" s="123" t="str">
        <f t="shared" si="24"/>
        <v/>
      </c>
      <c r="S126" s="24" t="str">
        <f t="shared" si="25"/>
        <v/>
      </c>
      <c r="T126" s="24" t="str">
        <f t="shared" si="26"/>
        <v/>
      </c>
      <c r="U126" s="24" t="str">
        <f t="shared" si="27"/>
        <v/>
      </c>
      <c r="V126" s="24" t="str">
        <f t="shared" si="28"/>
        <v/>
      </c>
      <c r="W126" s="24" t="str">
        <f t="shared" si="29"/>
        <v/>
      </c>
      <c r="X126" s="24" t="str">
        <f t="shared" si="30"/>
        <v/>
      </c>
      <c r="Y126" s="124" t="str">
        <f t="shared" si="31"/>
        <v/>
      </c>
      <c r="Z126" s="24" t="str">
        <f t="shared" si="32"/>
        <v/>
      </c>
      <c r="AA126" s="123" t="str">
        <f t="shared" si="33"/>
        <v/>
      </c>
      <c r="AB126" s="98">
        <f t="shared" si="43"/>
        <v>235</v>
      </c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ht="12.75" customHeight="1">
      <c r="A127" s="69" t="str">
        <f t="shared" si="39"/>
        <v/>
      </c>
      <c r="B127" s="120" t="str">
        <f t="shared" si="92"/>
        <v/>
      </c>
      <c r="C127" s="69" t="str">
        <f t="shared" ref="C127:D127" si="135">C126</f>
        <v/>
      </c>
      <c r="D127" s="9" t="str">
        <f t="shared" si="135"/>
        <v/>
      </c>
      <c r="E127" s="121"/>
      <c r="F127" s="121"/>
      <c r="G127" s="20"/>
      <c r="H127" s="9" t="str">
        <f t="shared" si="136"/>
        <v/>
      </c>
      <c r="I127" s="20" t="str">
        <f t="shared" si="15"/>
        <v/>
      </c>
      <c r="J127" s="20" t="str">
        <f t="shared" si="16"/>
        <v/>
      </c>
      <c r="K127" s="122" t="str">
        <f t="shared" si="17"/>
        <v/>
      </c>
      <c r="L127" s="24" t="str">
        <f t="shared" si="18"/>
        <v/>
      </c>
      <c r="M127" s="123" t="str">
        <f t="shared" si="19"/>
        <v/>
      </c>
      <c r="N127" s="24" t="str">
        <f t="shared" si="20"/>
        <v/>
      </c>
      <c r="O127" s="24" t="str">
        <f t="shared" si="21"/>
        <v/>
      </c>
      <c r="P127" s="124" t="str">
        <f t="shared" si="22"/>
        <v/>
      </c>
      <c r="Q127" s="24" t="str">
        <f t="shared" si="23"/>
        <v/>
      </c>
      <c r="R127" s="123" t="str">
        <f t="shared" si="24"/>
        <v/>
      </c>
      <c r="S127" s="24" t="str">
        <f t="shared" si="25"/>
        <v/>
      </c>
      <c r="T127" s="24" t="str">
        <f t="shared" si="26"/>
        <v/>
      </c>
      <c r="U127" s="24" t="str">
        <f t="shared" si="27"/>
        <v/>
      </c>
      <c r="V127" s="24" t="str">
        <f t="shared" si="28"/>
        <v/>
      </c>
      <c r="W127" s="24" t="str">
        <f t="shared" si="29"/>
        <v/>
      </c>
      <c r="X127" s="24" t="str">
        <f t="shared" si="30"/>
        <v/>
      </c>
      <c r="Y127" s="124" t="str">
        <f t="shared" si="31"/>
        <v/>
      </c>
      <c r="Z127" s="24" t="str">
        <f t="shared" si="32"/>
        <v/>
      </c>
      <c r="AA127" s="123" t="str">
        <f t="shared" si="33"/>
        <v/>
      </c>
      <c r="AB127" s="98">
        <f t="shared" si="43"/>
        <v>236</v>
      </c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ht="12.75" customHeight="1">
      <c r="A128" s="69" t="str">
        <f t="shared" si="39"/>
        <v/>
      </c>
      <c r="B128" s="120" t="str">
        <f t="shared" si="92"/>
        <v/>
      </c>
      <c r="C128" s="69" t="str">
        <f t="shared" ref="C128:D128" si="137">C126</f>
        <v/>
      </c>
      <c r="D128" s="9" t="str">
        <f t="shared" si="137"/>
        <v/>
      </c>
      <c r="E128" s="121"/>
      <c r="F128" s="121"/>
      <c r="G128" s="20"/>
      <c r="H128" s="9" t="str">
        <f t="shared" si="136"/>
        <v/>
      </c>
      <c r="I128" s="20" t="str">
        <f t="shared" si="15"/>
        <v/>
      </c>
      <c r="J128" s="20" t="str">
        <f t="shared" si="16"/>
        <v/>
      </c>
      <c r="K128" s="122" t="str">
        <f t="shared" si="17"/>
        <v/>
      </c>
      <c r="L128" s="24" t="str">
        <f t="shared" si="18"/>
        <v/>
      </c>
      <c r="M128" s="123" t="str">
        <f t="shared" si="19"/>
        <v/>
      </c>
      <c r="N128" s="24" t="str">
        <f t="shared" si="20"/>
        <v/>
      </c>
      <c r="O128" s="24" t="str">
        <f t="shared" si="21"/>
        <v/>
      </c>
      <c r="P128" s="124" t="str">
        <f t="shared" si="22"/>
        <v/>
      </c>
      <c r="Q128" s="24" t="str">
        <f t="shared" si="23"/>
        <v/>
      </c>
      <c r="R128" s="123" t="str">
        <f t="shared" si="24"/>
        <v/>
      </c>
      <c r="S128" s="24" t="str">
        <f t="shared" si="25"/>
        <v/>
      </c>
      <c r="T128" s="24" t="str">
        <f t="shared" si="26"/>
        <v/>
      </c>
      <c r="U128" s="24" t="str">
        <f t="shared" si="27"/>
        <v/>
      </c>
      <c r="V128" s="24" t="str">
        <f t="shared" si="28"/>
        <v/>
      </c>
      <c r="W128" s="24" t="str">
        <f t="shared" si="29"/>
        <v/>
      </c>
      <c r="X128" s="24" t="str">
        <f t="shared" si="30"/>
        <v/>
      </c>
      <c r="Y128" s="124" t="str">
        <f t="shared" si="31"/>
        <v/>
      </c>
      <c r="Z128" s="24" t="str">
        <f t="shared" si="32"/>
        <v/>
      </c>
      <c r="AA128" s="123" t="str">
        <f t="shared" si="33"/>
        <v/>
      </c>
      <c r="AB128" s="98">
        <f t="shared" si="43"/>
        <v>237</v>
      </c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ht="12.75" customHeight="1">
      <c r="A129" s="69" t="str">
        <f t="shared" si="39"/>
        <v/>
      </c>
      <c r="B129" s="120" t="str">
        <f t="shared" si="92"/>
        <v/>
      </c>
      <c r="C129" s="69" t="str">
        <f t="shared" ref="C129:D129" si="138">C126</f>
        <v/>
      </c>
      <c r="D129" s="9" t="str">
        <f t="shared" si="138"/>
        <v/>
      </c>
      <c r="E129" s="121"/>
      <c r="F129" s="121"/>
      <c r="G129" s="20"/>
      <c r="H129" s="9" t="str">
        <f t="shared" si="136"/>
        <v/>
      </c>
      <c r="I129" s="20" t="str">
        <f t="shared" si="15"/>
        <v/>
      </c>
      <c r="J129" s="20" t="str">
        <f t="shared" si="16"/>
        <v/>
      </c>
      <c r="K129" s="122" t="str">
        <f t="shared" si="17"/>
        <v/>
      </c>
      <c r="L129" s="24" t="str">
        <f t="shared" si="18"/>
        <v/>
      </c>
      <c r="M129" s="123" t="str">
        <f t="shared" si="19"/>
        <v/>
      </c>
      <c r="N129" s="24" t="str">
        <f t="shared" si="20"/>
        <v/>
      </c>
      <c r="O129" s="24" t="str">
        <f t="shared" si="21"/>
        <v/>
      </c>
      <c r="P129" s="124" t="str">
        <f t="shared" si="22"/>
        <v/>
      </c>
      <c r="Q129" s="24" t="str">
        <f t="shared" si="23"/>
        <v/>
      </c>
      <c r="R129" s="123" t="str">
        <f t="shared" si="24"/>
        <v/>
      </c>
      <c r="S129" s="24" t="str">
        <f t="shared" si="25"/>
        <v/>
      </c>
      <c r="T129" s="24" t="str">
        <f t="shared" si="26"/>
        <v/>
      </c>
      <c r="U129" s="24" t="str">
        <f t="shared" si="27"/>
        <v/>
      </c>
      <c r="V129" s="24" t="str">
        <f t="shared" si="28"/>
        <v/>
      </c>
      <c r="W129" s="24" t="str">
        <f t="shared" si="29"/>
        <v/>
      </c>
      <c r="X129" s="24" t="str">
        <f t="shared" si="30"/>
        <v/>
      </c>
      <c r="Y129" s="124" t="str">
        <f t="shared" si="31"/>
        <v/>
      </c>
      <c r="Z129" s="24" t="str">
        <f t="shared" si="32"/>
        <v/>
      </c>
      <c r="AA129" s="123" t="str">
        <f t="shared" si="33"/>
        <v/>
      </c>
      <c r="AB129" s="98">
        <f t="shared" si="43"/>
        <v>238</v>
      </c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ht="12.75" customHeight="1">
      <c r="A130" s="69" t="str">
        <f t="shared" si="39"/>
        <v/>
      </c>
      <c r="B130" s="120" t="str">
        <f t="shared" si="92"/>
        <v/>
      </c>
      <c r="C130" s="69" t="str">
        <f>C126</f>
        <v/>
      </c>
      <c r="D130" s="9" t="str">
        <f>D127</f>
        <v/>
      </c>
      <c r="E130" s="121"/>
      <c r="F130" s="121"/>
      <c r="G130" s="20"/>
      <c r="H130" s="9" t="str">
        <f t="shared" si="136"/>
        <v/>
      </c>
      <c r="I130" s="20" t="str">
        <f t="shared" si="15"/>
        <v/>
      </c>
      <c r="J130" s="20" t="str">
        <f t="shared" si="16"/>
        <v/>
      </c>
      <c r="K130" s="122" t="str">
        <f t="shared" si="17"/>
        <v/>
      </c>
      <c r="L130" s="24" t="str">
        <f t="shared" si="18"/>
        <v/>
      </c>
      <c r="M130" s="123" t="str">
        <f t="shared" si="19"/>
        <v/>
      </c>
      <c r="N130" s="24" t="str">
        <f t="shared" si="20"/>
        <v/>
      </c>
      <c r="O130" s="24" t="str">
        <f t="shared" si="21"/>
        <v/>
      </c>
      <c r="P130" s="124" t="str">
        <f t="shared" si="22"/>
        <v/>
      </c>
      <c r="Q130" s="24" t="str">
        <f t="shared" si="23"/>
        <v/>
      </c>
      <c r="R130" s="123" t="str">
        <f t="shared" si="24"/>
        <v/>
      </c>
      <c r="S130" s="24" t="str">
        <f t="shared" si="25"/>
        <v/>
      </c>
      <c r="T130" s="24" t="str">
        <f t="shared" si="26"/>
        <v/>
      </c>
      <c r="U130" s="24" t="str">
        <f t="shared" si="27"/>
        <v/>
      </c>
      <c r="V130" s="24" t="str">
        <f t="shared" si="28"/>
        <v/>
      </c>
      <c r="W130" s="24" t="str">
        <f t="shared" si="29"/>
        <v/>
      </c>
      <c r="X130" s="24" t="str">
        <f t="shared" si="30"/>
        <v/>
      </c>
      <c r="Y130" s="124" t="str">
        <f t="shared" si="31"/>
        <v/>
      </c>
      <c r="Z130" s="24" t="str">
        <f t="shared" si="32"/>
        <v/>
      </c>
      <c r="AA130" s="123" t="str">
        <f t="shared" si="33"/>
        <v/>
      </c>
      <c r="AB130" s="98">
        <f t="shared" si="43"/>
        <v>239</v>
      </c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ht="12.75" customHeight="1">
      <c r="A131" s="69" t="str">
        <f t="shared" si="39"/>
        <v/>
      </c>
      <c r="B131" s="120" t="str">
        <f t="shared" si="92"/>
        <v/>
      </c>
      <c r="C131" s="69" t="str">
        <f t="shared" ref="C131:D131" si="139">C126</f>
        <v/>
      </c>
      <c r="D131" s="9" t="str">
        <f t="shared" si="139"/>
        <v/>
      </c>
      <c r="E131" s="121"/>
      <c r="F131" s="121"/>
      <c r="G131" s="20"/>
      <c r="H131" s="9" t="str">
        <f t="shared" si="136"/>
        <v/>
      </c>
      <c r="I131" s="20" t="str">
        <f t="shared" si="15"/>
        <v/>
      </c>
      <c r="J131" s="20" t="str">
        <f t="shared" si="16"/>
        <v/>
      </c>
      <c r="K131" s="122" t="str">
        <f t="shared" si="17"/>
        <v/>
      </c>
      <c r="L131" s="24" t="str">
        <f t="shared" si="18"/>
        <v/>
      </c>
      <c r="M131" s="123" t="str">
        <f t="shared" si="19"/>
        <v/>
      </c>
      <c r="N131" s="24" t="str">
        <f t="shared" si="20"/>
        <v/>
      </c>
      <c r="O131" s="24" t="str">
        <f t="shared" si="21"/>
        <v/>
      </c>
      <c r="P131" s="124" t="str">
        <f t="shared" si="22"/>
        <v/>
      </c>
      <c r="Q131" s="24" t="str">
        <f t="shared" si="23"/>
        <v/>
      </c>
      <c r="R131" s="123" t="str">
        <f t="shared" si="24"/>
        <v/>
      </c>
      <c r="S131" s="24" t="str">
        <f t="shared" si="25"/>
        <v/>
      </c>
      <c r="T131" s="24" t="str">
        <f t="shared" si="26"/>
        <v/>
      </c>
      <c r="U131" s="24" t="str">
        <f t="shared" si="27"/>
        <v/>
      </c>
      <c r="V131" s="24" t="str">
        <f t="shared" si="28"/>
        <v/>
      </c>
      <c r="W131" s="24" t="str">
        <f t="shared" si="29"/>
        <v/>
      </c>
      <c r="X131" s="24" t="str">
        <f t="shared" si="30"/>
        <v/>
      </c>
      <c r="Y131" s="124" t="str">
        <f t="shared" si="31"/>
        <v/>
      </c>
      <c r="Z131" s="24" t="str">
        <f t="shared" si="32"/>
        <v/>
      </c>
      <c r="AA131" s="123" t="str">
        <f t="shared" si="33"/>
        <v/>
      </c>
      <c r="AB131" s="98">
        <f t="shared" si="43"/>
        <v>240</v>
      </c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ht="12.75" customHeight="1">
      <c r="A132" s="69" t="str">
        <f t="shared" si="39"/>
        <v/>
      </c>
      <c r="B132" s="120" t="str">
        <f t="shared" si="92"/>
        <v/>
      </c>
      <c r="C132" s="69" t="str">
        <f t="shared" ref="C132:D132" si="140">C126</f>
        <v/>
      </c>
      <c r="D132" s="9" t="str">
        <f t="shared" si="140"/>
        <v/>
      </c>
      <c r="E132" s="121"/>
      <c r="F132" s="121"/>
      <c r="G132" s="20"/>
      <c r="H132" s="9" t="str">
        <f t="shared" si="136"/>
        <v/>
      </c>
      <c r="I132" s="20" t="str">
        <f t="shared" si="15"/>
        <v/>
      </c>
      <c r="J132" s="20" t="str">
        <f t="shared" si="16"/>
        <v/>
      </c>
      <c r="K132" s="122" t="str">
        <f t="shared" si="17"/>
        <v/>
      </c>
      <c r="L132" s="24" t="str">
        <f t="shared" si="18"/>
        <v/>
      </c>
      <c r="M132" s="123" t="str">
        <f t="shared" si="19"/>
        <v/>
      </c>
      <c r="N132" s="24" t="str">
        <f t="shared" si="20"/>
        <v/>
      </c>
      <c r="O132" s="24" t="str">
        <f t="shared" si="21"/>
        <v/>
      </c>
      <c r="P132" s="124" t="str">
        <f t="shared" si="22"/>
        <v/>
      </c>
      <c r="Q132" s="24" t="str">
        <f t="shared" si="23"/>
        <v/>
      </c>
      <c r="R132" s="123" t="str">
        <f t="shared" si="24"/>
        <v/>
      </c>
      <c r="S132" s="24" t="str">
        <f t="shared" si="25"/>
        <v/>
      </c>
      <c r="T132" s="24" t="str">
        <f t="shared" si="26"/>
        <v/>
      </c>
      <c r="U132" s="24" t="str">
        <f t="shared" si="27"/>
        <v/>
      </c>
      <c r="V132" s="24" t="str">
        <f t="shared" si="28"/>
        <v/>
      </c>
      <c r="W132" s="24" t="str">
        <f t="shared" si="29"/>
        <v/>
      </c>
      <c r="X132" s="24" t="str">
        <f t="shared" si="30"/>
        <v/>
      </c>
      <c r="Y132" s="124" t="str">
        <f t="shared" si="31"/>
        <v/>
      </c>
      <c r="Z132" s="24" t="str">
        <f t="shared" si="32"/>
        <v/>
      </c>
      <c r="AA132" s="123" t="str">
        <f t="shared" si="33"/>
        <v/>
      </c>
      <c r="AB132" s="98">
        <f t="shared" si="43"/>
        <v>241</v>
      </c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ht="12.75" customHeight="1">
      <c r="A133" s="69" t="str">
        <f t="shared" si="39"/>
        <v/>
      </c>
      <c r="B133" s="120" t="str">
        <f t="shared" si="92"/>
        <v/>
      </c>
      <c r="C133" s="69" t="str">
        <f t="shared" ref="C133:D133" si="141">C126</f>
        <v/>
      </c>
      <c r="D133" s="9" t="str">
        <f t="shared" si="141"/>
        <v/>
      </c>
      <c r="E133" s="121" t="str">
        <f>IF(INDIRECT("$D"&amp;ROW())="","",INDIRECT("'"&amp;INDIRECT("$D"&amp;ROW())&amp; AE2))</f>
        <v/>
      </c>
      <c r="F133" s="121" t="str">
        <f>IF(INDIRECT("$D"&amp;ROW())="","",INDIRECT("'"&amp;INDIRECT("$D"&amp;ROW())&amp; AE3))</f>
        <v/>
      </c>
      <c r="G133" s="20" t="str">
        <f>IF(INDIRECT("$D"&amp;ROW())="","",INDIRECT("'"&amp;INDIRECT("$D"&amp;ROW())&amp; AE4))</f>
        <v/>
      </c>
      <c r="H133" s="9" t="str">
        <f>IF(INDIRECT("$D"&amp;ROW())="","","Property")</f>
        <v/>
      </c>
      <c r="I133" s="20" t="str">
        <f t="shared" si="15"/>
        <v/>
      </c>
      <c r="J133" s="20" t="str">
        <f t="shared" si="16"/>
        <v/>
      </c>
      <c r="K133" s="122" t="str">
        <f t="shared" si="17"/>
        <v/>
      </c>
      <c r="L133" s="24" t="str">
        <f t="shared" si="18"/>
        <v/>
      </c>
      <c r="M133" s="123" t="str">
        <f t="shared" si="19"/>
        <v/>
      </c>
      <c r="N133" s="24" t="str">
        <f t="shared" si="20"/>
        <v/>
      </c>
      <c r="O133" s="24" t="str">
        <f t="shared" si="21"/>
        <v/>
      </c>
      <c r="P133" s="124" t="str">
        <f t="shared" si="22"/>
        <v/>
      </c>
      <c r="Q133" s="24" t="str">
        <f t="shared" si="23"/>
        <v/>
      </c>
      <c r="R133" s="123" t="str">
        <f t="shared" si="24"/>
        <v/>
      </c>
      <c r="S133" s="24" t="str">
        <f t="shared" si="25"/>
        <v/>
      </c>
      <c r="T133" s="24" t="str">
        <f t="shared" si="26"/>
        <v/>
      </c>
      <c r="U133" s="24" t="str">
        <f t="shared" si="27"/>
        <v/>
      </c>
      <c r="V133" s="24" t="str">
        <f t="shared" si="28"/>
        <v/>
      </c>
      <c r="W133" s="24" t="str">
        <f t="shared" si="29"/>
        <v/>
      </c>
      <c r="X133" s="24" t="str">
        <f t="shared" si="30"/>
        <v/>
      </c>
      <c r="Y133" s="124" t="str">
        <f t="shared" si="31"/>
        <v/>
      </c>
      <c r="Z133" s="24" t="str">
        <f t="shared" si="32"/>
        <v/>
      </c>
      <c r="AA133" s="123" t="str">
        <f t="shared" si="33"/>
        <v/>
      </c>
      <c r="AB133" s="98">
        <f t="shared" si="43"/>
        <v>242</v>
      </c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ht="12.75" customHeight="1">
      <c r="A134" s="69" t="str">
        <f t="shared" si="39"/>
        <v/>
      </c>
      <c r="B134" s="120" t="str">
        <f t="shared" si="92"/>
        <v/>
      </c>
      <c r="C134" s="69" t="str">
        <f>IF(INDIRECT("$D"&amp;ROW())="","",INDIRECT("'"&amp;INDIRECT("$D"&amp;ROW())&amp; AE1))</f>
        <v/>
      </c>
      <c r="D134" s="125" t="str">
        <f>IF(Data!A73="","",Data!A73)</f>
        <v/>
      </c>
      <c r="E134" s="121"/>
      <c r="F134" s="121"/>
      <c r="G134" s="20"/>
      <c r="H134" s="9" t="str">
        <f t="shared" ref="H134:H140" si="143">IF($D134="","",INDIRECT("'"&amp;$D134&amp;"'!"&amp;$H$2&amp;$AB134))</f>
        <v/>
      </c>
      <c r="I134" s="20" t="str">
        <f t="shared" si="15"/>
        <v/>
      </c>
      <c r="J134" s="20" t="str">
        <f t="shared" si="16"/>
        <v/>
      </c>
      <c r="K134" s="122" t="str">
        <f t="shared" si="17"/>
        <v/>
      </c>
      <c r="L134" s="24" t="str">
        <f t="shared" si="18"/>
        <v/>
      </c>
      <c r="M134" s="123" t="str">
        <f t="shared" si="19"/>
        <v/>
      </c>
      <c r="N134" s="24" t="str">
        <f t="shared" si="20"/>
        <v/>
      </c>
      <c r="O134" s="24" t="str">
        <f t="shared" si="21"/>
        <v/>
      </c>
      <c r="P134" s="124" t="str">
        <f t="shared" si="22"/>
        <v/>
      </c>
      <c r="Q134" s="24" t="str">
        <f t="shared" si="23"/>
        <v/>
      </c>
      <c r="R134" s="123" t="str">
        <f t="shared" si="24"/>
        <v/>
      </c>
      <c r="S134" s="24" t="str">
        <f t="shared" si="25"/>
        <v/>
      </c>
      <c r="T134" s="24" t="str">
        <f t="shared" si="26"/>
        <v/>
      </c>
      <c r="U134" s="24" t="str">
        <f t="shared" si="27"/>
        <v/>
      </c>
      <c r="V134" s="24" t="str">
        <f t="shared" si="28"/>
        <v/>
      </c>
      <c r="W134" s="24" t="str">
        <f t="shared" si="29"/>
        <v/>
      </c>
      <c r="X134" s="24" t="str">
        <f t="shared" si="30"/>
        <v/>
      </c>
      <c r="Y134" s="124" t="str">
        <f t="shared" si="31"/>
        <v/>
      </c>
      <c r="Z134" s="24" t="str">
        <f t="shared" si="32"/>
        <v/>
      </c>
      <c r="AA134" s="123" t="str">
        <f t="shared" si="33"/>
        <v/>
      </c>
      <c r="AB134" s="98">
        <f t="shared" si="43"/>
        <v>235</v>
      </c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ht="12.75" customHeight="1">
      <c r="A135" s="69" t="str">
        <f t="shared" si="39"/>
        <v/>
      </c>
      <c r="B135" s="120" t="str">
        <f t="shared" si="92"/>
        <v/>
      </c>
      <c r="C135" s="69" t="str">
        <f t="shared" ref="C135:D135" si="142">C134</f>
        <v/>
      </c>
      <c r="D135" s="9" t="str">
        <f t="shared" si="142"/>
        <v/>
      </c>
      <c r="E135" s="121"/>
      <c r="F135" s="121"/>
      <c r="G135" s="20"/>
      <c r="H135" s="9" t="str">
        <f t="shared" si="143"/>
        <v/>
      </c>
      <c r="I135" s="20" t="str">
        <f t="shared" si="15"/>
        <v/>
      </c>
      <c r="J135" s="20" t="str">
        <f t="shared" si="16"/>
        <v/>
      </c>
      <c r="K135" s="122" t="str">
        <f t="shared" si="17"/>
        <v/>
      </c>
      <c r="L135" s="24" t="str">
        <f t="shared" si="18"/>
        <v/>
      </c>
      <c r="M135" s="123" t="str">
        <f t="shared" si="19"/>
        <v/>
      </c>
      <c r="N135" s="24" t="str">
        <f t="shared" si="20"/>
        <v/>
      </c>
      <c r="O135" s="24" t="str">
        <f t="shared" si="21"/>
        <v/>
      </c>
      <c r="P135" s="124" t="str">
        <f t="shared" si="22"/>
        <v/>
      </c>
      <c r="Q135" s="24" t="str">
        <f t="shared" si="23"/>
        <v/>
      </c>
      <c r="R135" s="123" t="str">
        <f t="shared" si="24"/>
        <v/>
      </c>
      <c r="S135" s="24" t="str">
        <f t="shared" si="25"/>
        <v/>
      </c>
      <c r="T135" s="24" t="str">
        <f t="shared" si="26"/>
        <v/>
      </c>
      <c r="U135" s="24" t="str">
        <f t="shared" si="27"/>
        <v/>
      </c>
      <c r="V135" s="24" t="str">
        <f t="shared" si="28"/>
        <v/>
      </c>
      <c r="W135" s="24" t="str">
        <f t="shared" si="29"/>
        <v/>
      </c>
      <c r="X135" s="24" t="str">
        <f t="shared" si="30"/>
        <v/>
      </c>
      <c r="Y135" s="124" t="str">
        <f t="shared" si="31"/>
        <v/>
      </c>
      <c r="Z135" s="24" t="str">
        <f t="shared" si="32"/>
        <v/>
      </c>
      <c r="AA135" s="123" t="str">
        <f t="shared" si="33"/>
        <v/>
      </c>
      <c r="AB135" s="98">
        <f t="shared" si="43"/>
        <v>236</v>
      </c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ht="12.75" customHeight="1">
      <c r="A136" s="69" t="str">
        <f t="shared" si="39"/>
        <v/>
      </c>
      <c r="B136" s="120" t="str">
        <f t="shared" si="92"/>
        <v/>
      </c>
      <c r="C136" s="69" t="str">
        <f t="shared" ref="C136:D136" si="144">C134</f>
        <v/>
      </c>
      <c r="D136" s="9" t="str">
        <f t="shared" si="144"/>
        <v/>
      </c>
      <c r="E136" s="121"/>
      <c r="F136" s="121"/>
      <c r="G136" s="20"/>
      <c r="H136" s="9" t="str">
        <f t="shared" si="143"/>
        <v/>
      </c>
      <c r="I136" s="20" t="str">
        <f t="shared" si="15"/>
        <v/>
      </c>
      <c r="J136" s="20" t="str">
        <f t="shared" si="16"/>
        <v/>
      </c>
      <c r="K136" s="122" t="str">
        <f t="shared" si="17"/>
        <v/>
      </c>
      <c r="L136" s="24" t="str">
        <f t="shared" si="18"/>
        <v/>
      </c>
      <c r="M136" s="123" t="str">
        <f t="shared" si="19"/>
        <v/>
      </c>
      <c r="N136" s="24" t="str">
        <f t="shared" si="20"/>
        <v/>
      </c>
      <c r="O136" s="24" t="str">
        <f t="shared" si="21"/>
        <v/>
      </c>
      <c r="P136" s="124" t="str">
        <f t="shared" si="22"/>
        <v/>
      </c>
      <c r="Q136" s="24" t="str">
        <f t="shared" si="23"/>
        <v/>
      </c>
      <c r="R136" s="123" t="str">
        <f t="shared" si="24"/>
        <v/>
      </c>
      <c r="S136" s="24" t="str">
        <f t="shared" si="25"/>
        <v/>
      </c>
      <c r="T136" s="24" t="str">
        <f t="shared" si="26"/>
        <v/>
      </c>
      <c r="U136" s="24" t="str">
        <f t="shared" si="27"/>
        <v/>
      </c>
      <c r="V136" s="24" t="str">
        <f t="shared" si="28"/>
        <v/>
      </c>
      <c r="W136" s="24" t="str">
        <f t="shared" si="29"/>
        <v/>
      </c>
      <c r="X136" s="24" t="str">
        <f t="shared" si="30"/>
        <v/>
      </c>
      <c r="Y136" s="124" t="str">
        <f t="shared" si="31"/>
        <v/>
      </c>
      <c r="Z136" s="24" t="str">
        <f t="shared" si="32"/>
        <v/>
      </c>
      <c r="AA136" s="123" t="str">
        <f t="shared" si="33"/>
        <v/>
      </c>
      <c r="AB136" s="98">
        <f t="shared" si="43"/>
        <v>237</v>
      </c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ht="12.75" customHeight="1">
      <c r="A137" s="69" t="str">
        <f t="shared" si="39"/>
        <v/>
      </c>
      <c r="B137" s="120" t="str">
        <f t="shared" si="92"/>
        <v/>
      </c>
      <c r="C137" s="69" t="str">
        <f t="shared" ref="C137:D137" si="145">C134</f>
        <v/>
      </c>
      <c r="D137" s="9" t="str">
        <f t="shared" si="145"/>
        <v/>
      </c>
      <c r="E137" s="121"/>
      <c r="F137" s="121"/>
      <c r="G137" s="20"/>
      <c r="H137" s="9" t="str">
        <f t="shared" si="143"/>
        <v/>
      </c>
      <c r="I137" s="20" t="str">
        <f t="shared" si="15"/>
        <v/>
      </c>
      <c r="J137" s="20" t="str">
        <f t="shared" si="16"/>
        <v/>
      </c>
      <c r="K137" s="122" t="str">
        <f t="shared" si="17"/>
        <v/>
      </c>
      <c r="L137" s="24" t="str">
        <f t="shared" si="18"/>
        <v/>
      </c>
      <c r="M137" s="123" t="str">
        <f t="shared" si="19"/>
        <v/>
      </c>
      <c r="N137" s="24" t="str">
        <f t="shared" si="20"/>
        <v/>
      </c>
      <c r="O137" s="24" t="str">
        <f t="shared" si="21"/>
        <v/>
      </c>
      <c r="P137" s="124" t="str">
        <f t="shared" si="22"/>
        <v/>
      </c>
      <c r="Q137" s="24" t="str">
        <f t="shared" si="23"/>
        <v/>
      </c>
      <c r="R137" s="123" t="str">
        <f t="shared" si="24"/>
        <v/>
      </c>
      <c r="S137" s="24" t="str">
        <f t="shared" si="25"/>
        <v/>
      </c>
      <c r="T137" s="24" t="str">
        <f t="shared" si="26"/>
        <v/>
      </c>
      <c r="U137" s="24" t="str">
        <f t="shared" si="27"/>
        <v/>
      </c>
      <c r="V137" s="24" t="str">
        <f t="shared" si="28"/>
        <v/>
      </c>
      <c r="W137" s="24" t="str">
        <f t="shared" si="29"/>
        <v/>
      </c>
      <c r="X137" s="24" t="str">
        <f t="shared" si="30"/>
        <v/>
      </c>
      <c r="Y137" s="124" t="str">
        <f t="shared" si="31"/>
        <v/>
      </c>
      <c r="Z137" s="24" t="str">
        <f t="shared" si="32"/>
        <v/>
      </c>
      <c r="AA137" s="123" t="str">
        <f t="shared" si="33"/>
        <v/>
      </c>
      <c r="AB137" s="98">
        <f t="shared" si="43"/>
        <v>238</v>
      </c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ht="12.75" customHeight="1">
      <c r="A138" s="69" t="str">
        <f t="shared" si="39"/>
        <v/>
      </c>
      <c r="B138" s="120" t="str">
        <f t="shared" si="92"/>
        <v/>
      </c>
      <c r="C138" s="69" t="str">
        <f>C134</f>
        <v/>
      </c>
      <c r="D138" s="9" t="str">
        <f>D135</f>
        <v/>
      </c>
      <c r="E138" s="121"/>
      <c r="F138" s="121"/>
      <c r="G138" s="20"/>
      <c r="H138" s="9" t="str">
        <f t="shared" si="143"/>
        <v/>
      </c>
      <c r="I138" s="20" t="str">
        <f t="shared" si="15"/>
        <v/>
      </c>
      <c r="J138" s="20" t="str">
        <f t="shared" si="16"/>
        <v/>
      </c>
      <c r="K138" s="122" t="str">
        <f t="shared" si="17"/>
        <v/>
      </c>
      <c r="L138" s="24" t="str">
        <f t="shared" si="18"/>
        <v/>
      </c>
      <c r="M138" s="123" t="str">
        <f t="shared" si="19"/>
        <v/>
      </c>
      <c r="N138" s="24" t="str">
        <f t="shared" si="20"/>
        <v/>
      </c>
      <c r="O138" s="24" t="str">
        <f t="shared" si="21"/>
        <v/>
      </c>
      <c r="P138" s="124" t="str">
        <f t="shared" si="22"/>
        <v/>
      </c>
      <c r="Q138" s="24" t="str">
        <f t="shared" si="23"/>
        <v/>
      </c>
      <c r="R138" s="123" t="str">
        <f t="shared" si="24"/>
        <v/>
      </c>
      <c r="S138" s="24" t="str">
        <f t="shared" si="25"/>
        <v/>
      </c>
      <c r="T138" s="24" t="str">
        <f t="shared" si="26"/>
        <v/>
      </c>
      <c r="U138" s="24" t="str">
        <f t="shared" si="27"/>
        <v/>
      </c>
      <c r="V138" s="24" t="str">
        <f t="shared" si="28"/>
        <v/>
      </c>
      <c r="W138" s="24" t="str">
        <f t="shared" si="29"/>
        <v/>
      </c>
      <c r="X138" s="24" t="str">
        <f t="shared" si="30"/>
        <v/>
      </c>
      <c r="Y138" s="124" t="str">
        <f t="shared" si="31"/>
        <v/>
      </c>
      <c r="Z138" s="24" t="str">
        <f t="shared" si="32"/>
        <v/>
      </c>
      <c r="AA138" s="123" t="str">
        <f t="shared" si="33"/>
        <v/>
      </c>
      <c r="AB138" s="98">
        <f t="shared" si="43"/>
        <v>239</v>
      </c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ht="12.75" customHeight="1">
      <c r="A139" s="69" t="str">
        <f t="shared" si="39"/>
        <v/>
      </c>
      <c r="B139" s="120" t="str">
        <f t="shared" si="92"/>
        <v/>
      </c>
      <c r="C139" s="69" t="str">
        <f t="shared" ref="C139:D139" si="146">C134</f>
        <v/>
      </c>
      <c r="D139" s="9" t="str">
        <f t="shared" si="146"/>
        <v/>
      </c>
      <c r="E139" s="121"/>
      <c r="F139" s="121"/>
      <c r="G139" s="20"/>
      <c r="H139" s="9" t="str">
        <f t="shared" si="143"/>
        <v/>
      </c>
      <c r="I139" s="20" t="str">
        <f t="shared" si="15"/>
        <v/>
      </c>
      <c r="J139" s="20" t="str">
        <f t="shared" si="16"/>
        <v/>
      </c>
      <c r="K139" s="122" t="str">
        <f t="shared" si="17"/>
        <v/>
      </c>
      <c r="L139" s="24" t="str">
        <f t="shared" si="18"/>
        <v/>
      </c>
      <c r="M139" s="123" t="str">
        <f t="shared" si="19"/>
        <v/>
      </c>
      <c r="N139" s="24" t="str">
        <f t="shared" si="20"/>
        <v/>
      </c>
      <c r="O139" s="24" t="str">
        <f t="shared" si="21"/>
        <v/>
      </c>
      <c r="P139" s="124" t="str">
        <f t="shared" si="22"/>
        <v/>
      </c>
      <c r="Q139" s="24" t="str">
        <f t="shared" si="23"/>
        <v/>
      </c>
      <c r="R139" s="123" t="str">
        <f t="shared" si="24"/>
        <v/>
      </c>
      <c r="S139" s="24" t="str">
        <f t="shared" si="25"/>
        <v/>
      </c>
      <c r="T139" s="24" t="str">
        <f t="shared" si="26"/>
        <v/>
      </c>
      <c r="U139" s="24" t="str">
        <f t="shared" si="27"/>
        <v/>
      </c>
      <c r="V139" s="24" t="str">
        <f t="shared" si="28"/>
        <v/>
      </c>
      <c r="W139" s="24" t="str">
        <f t="shared" si="29"/>
        <v/>
      </c>
      <c r="X139" s="24" t="str">
        <f t="shared" si="30"/>
        <v/>
      </c>
      <c r="Y139" s="124" t="str">
        <f t="shared" si="31"/>
        <v/>
      </c>
      <c r="Z139" s="24" t="str">
        <f t="shared" si="32"/>
        <v/>
      </c>
      <c r="AA139" s="123" t="str">
        <f t="shared" si="33"/>
        <v/>
      </c>
      <c r="AB139" s="98">
        <f t="shared" si="43"/>
        <v>240</v>
      </c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ht="12.75" customHeight="1">
      <c r="A140" s="69" t="str">
        <f t="shared" si="39"/>
        <v/>
      </c>
      <c r="B140" s="120" t="str">
        <f t="shared" si="92"/>
        <v/>
      </c>
      <c r="C140" s="69" t="str">
        <f t="shared" ref="C140:D140" si="147">C134</f>
        <v/>
      </c>
      <c r="D140" s="9" t="str">
        <f t="shared" si="147"/>
        <v/>
      </c>
      <c r="E140" s="121"/>
      <c r="F140" s="121"/>
      <c r="G140" s="20"/>
      <c r="H140" s="9" t="str">
        <f t="shared" si="143"/>
        <v/>
      </c>
      <c r="I140" s="20" t="str">
        <f t="shared" si="15"/>
        <v/>
      </c>
      <c r="J140" s="20" t="str">
        <f t="shared" si="16"/>
        <v/>
      </c>
      <c r="K140" s="122" t="str">
        <f t="shared" si="17"/>
        <v/>
      </c>
      <c r="L140" s="24" t="str">
        <f t="shared" si="18"/>
        <v/>
      </c>
      <c r="M140" s="123" t="str">
        <f t="shared" si="19"/>
        <v/>
      </c>
      <c r="N140" s="24" t="str">
        <f t="shared" si="20"/>
        <v/>
      </c>
      <c r="O140" s="24" t="str">
        <f t="shared" si="21"/>
        <v/>
      </c>
      <c r="P140" s="124" t="str">
        <f t="shared" si="22"/>
        <v/>
      </c>
      <c r="Q140" s="24" t="str">
        <f t="shared" si="23"/>
        <v/>
      </c>
      <c r="R140" s="123" t="str">
        <f t="shared" si="24"/>
        <v/>
      </c>
      <c r="S140" s="24" t="str">
        <f t="shared" si="25"/>
        <v/>
      </c>
      <c r="T140" s="24" t="str">
        <f t="shared" si="26"/>
        <v/>
      </c>
      <c r="U140" s="24" t="str">
        <f t="shared" si="27"/>
        <v/>
      </c>
      <c r="V140" s="24" t="str">
        <f t="shared" si="28"/>
        <v/>
      </c>
      <c r="W140" s="24" t="str">
        <f t="shared" si="29"/>
        <v/>
      </c>
      <c r="X140" s="24" t="str">
        <f t="shared" si="30"/>
        <v/>
      </c>
      <c r="Y140" s="124" t="str">
        <f t="shared" si="31"/>
        <v/>
      </c>
      <c r="Z140" s="24" t="str">
        <f t="shared" si="32"/>
        <v/>
      </c>
      <c r="AA140" s="123" t="str">
        <f t="shared" si="33"/>
        <v/>
      </c>
      <c r="AB140" s="98">
        <f t="shared" si="43"/>
        <v>241</v>
      </c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ht="12.75" customHeight="1">
      <c r="A141" s="69" t="str">
        <f t="shared" si="39"/>
        <v/>
      </c>
      <c r="B141" s="120" t="str">
        <f t="shared" si="92"/>
        <v/>
      </c>
      <c r="C141" s="69" t="str">
        <f t="shared" ref="C141:D141" si="148">C134</f>
        <v/>
      </c>
      <c r="D141" s="9" t="str">
        <f t="shared" si="148"/>
        <v/>
      </c>
      <c r="E141" s="121" t="str">
        <f>IF(INDIRECT("$D"&amp;ROW())="","",INDIRECT("'"&amp;INDIRECT("$D"&amp;ROW())&amp; AE2))</f>
        <v/>
      </c>
      <c r="F141" s="121" t="str">
        <f>IF(INDIRECT("$D"&amp;ROW())="","",INDIRECT("'"&amp;INDIRECT("$D"&amp;ROW())&amp; AE3))</f>
        <v/>
      </c>
      <c r="G141" s="20" t="str">
        <f>IF(INDIRECT("$D"&amp;ROW())="","",INDIRECT("'"&amp;INDIRECT("$D"&amp;ROW())&amp; AE4))</f>
        <v/>
      </c>
      <c r="H141" s="9" t="str">
        <f>IF(INDIRECT("$D"&amp;ROW())="","","Property")</f>
        <v/>
      </c>
      <c r="I141" s="20" t="str">
        <f t="shared" si="15"/>
        <v/>
      </c>
      <c r="J141" s="20" t="str">
        <f t="shared" si="16"/>
        <v/>
      </c>
      <c r="K141" s="122" t="str">
        <f t="shared" si="17"/>
        <v/>
      </c>
      <c r="L141" s="24" t="str">
        <f t="shared" si="18"/>
        <v/>
      </c>
      <c r="M141" s="123" t="str">
        <f t="shared" si="19"/>
        <v/>
      </c>
      <c r="N141" s="24" t="str">
        <f t="shared" si="20"/>
        <v/>
      </c>
      <c r="O141" s="24" t="str">
        <f t="shared" si="21"/>
        <v/>
      </c>
      <c r="P141" s="124" t="str">
        <f t="shared" si="22"/>
        <v/>
      </c>
      <c r="Q141" s="24" t="str">
        <f t="shared" si="23"/>
        <v/>
      </c>
      <c r="R141" s="123" t="str">
        <f t="shared" si="24"/>
        <v/>
      </c>
      <c r="S141" s="24" t="str">
        <f t="shared" si="25"/>
        <v/>
      </c>
      <c r="T141" s="24" t="str">
        <f t="shared" si="26"/>
        <v/>
      </c>
      <c r="U141" s="24" t="str">
        <f t="shared" si="27"/>
        <v/>
      </c>
      <c r="V141" s="24" t="str">
        <f t="shared" si="28"/>
        <v/>
      </c>
      <c r="W141" s="24" t="str">
        <f t="shared" si="29"/>
        <v/>
      </c>
      <c r="X141" s="24" t="str">
        <f t="shared" si="30"/>
        <v/>
      </c>
      <c r="Y141" s="124" t="str">
        <f t="shared" si="31"/>
        <v/>
      </c>
      <c r="Z141" s="24" t="str">
        <f t="shared" si="32"/>
        <v/>
      </c>
      <c r="AA141" s="123" t="str">
        <f t="shared" si="33"/>
        <v/>
      </c>
      <c r="AB141" s="98">
        <f t="shared" si="43"/>
        <v>242</v>
      </c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ht="12.75" customHeight="1">
      <c r="A142" s="126"/>
      <c r="B142" s="127"/>
      <c r="C142" s="126"/>
      <c r="D142" s="128"/>
      <c r="E142" s="129"/>
      <c r="F142" s="129"/>
      <c r="G142" s="130"/>
      <c r="H142" s="128"/>
      <c r="I142" s="131"/>
      <c r="J142" s="131"/>
      <c r="K142" s="132"/>
      <c r="L142" s="133"/>
      <c r="M142" s="134"/>
      <c r="N142" s="133"/>
      <c r="O142" s="133"/>
      <c r="P142" s="133"/>
      <c r="Q142" s="133"/>
      <c r="R142" s="134"/>
      <c r="S142" s="133"/>
      <c r="T142" s="133"/>
      <c r="U142" s="133"/>
      <c r="V142" s="133"/>
      <c r="W142" s="133"/>
      <c r="X142" s="133"/>
      <c r="Y142" s="133"/>
      <c r="Z142" s="133"/>
      <c r="AA142" s="135"/>
      <c r="AB142" s="98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ht="12.75" customHeight="1">
      <c r="A143" s="69"/>
      <c r="B143" s="120"/>
      <c r="C143" s="69"/>
      <c r="D143" s="9"/>
      <c r="E143" s="121"/>
      <c r="F143" s="121"/>
      <c r="G143" s="20"/>
      <c r="H143" s="9"/>
      <c r="I143" s="20"/>
      <c r="J143" s="20"/>
      <c r="K143" s="122"/>
      <c r="L143" s="24"/>
      <c r="M143" s="123"/>
      <c r="N143" s="24"/>
      <c r="O143" s="24"/>
      <c r="P143" s="124"/>
      <c r="Q143" s="24"/>
      <c r="R143" s="123"/>
      <c r="S143" s="24"/>
      <c r="T143" s="24"/>
      <c r="U143" s="24"/>
      <c r="V143" s="24"/>
      <c r="W143" s="24"/>
      <c r="X143" s="24"/>
      <c r="Y143" s="124"/>
      <c r="Z143" s="24"/>
      <c r="AA143" s="123"/>
      <c r="AB143" s="98">
        <v>222.0</v>
      </c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ht="12.75" customHeight="1">
      <c r="A144" s="69"/>
      <c r="B144" s="120"/>
      <c r="C144" s="69"/>
      <c r="D144" s="9"/>
      <c r="E144" s="121"/>
      <c r="F144" s="121"/>
      <c r="G144" s="20"/>
      <c r="H144" s="9"/>
      <c r="I144" s="20"/>
      <c r="J144" s="20"/>
      <c r="K144" s="122"/>
      <c r="L144" s="24"/>
      <c r="M144" s="123"/>
      <c r="N144" s="24"/>
      <c r="O144" s="24"/>
      <c r="P144" s="124"/>
      <c r="Q144" s="24"/>
      <c r="R144" s="123"/>
      <c r="S144" s="24"/>
      <c r="T144" s="24"/>
      <c r="U144" s="24"/>
      <c r="V144" s="24"/>
      <c r="W144" s="24"/>
      <c r="X144" s="24"/>
      <c r="Y144" s="124"/>
      <c r="Z144" s="24"/>
      <c r="AA144" s="123"/>
      <c r="AB144" s="98">
        <v>223.0</v>
      </c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ht="12.75" customHeight="1">
      <c r="A145" s="69"/>
      <c r="B145" s="120"/>
      <c r="C145" s="69"/>
      <c r="D145" s="9"/>
      <c r="E145" s="121"/>
      <c r="F145" s="121"/>
      <c r="G145" s="20"/>
      <c r="H145" s="9"/>
      <c r="I145" s="20"/>
      <c r="J145" s="20"/>
      <c r="K145" s="122"/>
      <c r="L145" s="24"/>
      <c r="M145" s="123"/>
      <c r="N145" s="24"/>
      <c r="O145" s="24"/>
      <c r="P145" s="124"/>
      <c r="Q145" s="24"/>
      <c r="R145" s="123"/>
      <c r="S145" s="24"/>
      <c r="T145" s="24"/>
      <c r="U145" s="24"/>
      <c r="V145" s="24"/>
      <c r="W145" s="24"/>
      <c r="X145" s="24"/>
      <c r="Y145" s="124"/>
      <c r="Z145" s="24"/>
      <c r="AA145" s="123"/>
      <c r="AB145" s="98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ht="12.75" customHeight="1">
      <c r="A146" s="69"/>
      <c r="B146" s="120"/>
      <c r="C146" s="69"/>
      <c r="D146" s="9"/>
      <c r="E146" s="121"/>
      <c r="F146" s="121"/>
      <c r="G146" s="20"/>
      <c r="H146" s="9"/>
      <c r="I146" s="20"/>
      <c r="J146" s="20"/>
      <c r="K146" s="122"/>
      <c r="L146" s="24"/>
      <c r="M146" s="123"/>
      <c r="N146" s="24"/>
      <c r="O146" s="24"/>
      <c r="P146" s="124"/>
      <c r="Q146" s="24"/>
      <c r="R146" s="123"/>
      <c r="S146" s="24"/>
      <c r="T146" s="24"/>
      <c r="U146" s="24"/>
      <c r="V146" s="24"/>
      <c r="W146" s="24"/>
      <c r="X146" s="24"/>
      <c r="Y146" s="124"/>
      <c r="Z146" s="24"/>
      <c r="AA146" s="123"/>
      <c r="AB146" s="98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ht="12.75" customHeight="1">
      <c r="A147" s="69"/>
      <c r="B147" s="120"/>
      <c r="C147" s="69"/>
      <c r="D147" s="9"/>
      <c r="E147" s="121"/>
      <c r="F147" s="121"/>
      <c r="G147" s="20"/>
      <c r="H147" s="9"/>
      <c r="I147" s="20"/>
      <c r="J147" s="20"/>
      <c r="K147" s="122"/>
      <c r="L147" s="24"/>
      <c r="M147" s="123"/>
      <c r="N147" s="24"/>
      <c r="O147" s="24"/>
      <c r="P147" s="124"/>
      <c r="Q147" s="24"/>
      <c r="R147" s="123"/>
      <c r="S147" s="24"/>
      <c r="T147" s="24"/>
      <c r="U147" s="24"/>
      <c r="V147" s="24"/>
      <c r="W147" s="24"/>
      <c r="X147" s="24"/>
      <c r="Y147" s="124"/>
      <c r="Z147" s="24"/>
      <c r="AA147" s="123"/>
      <c r="AB147" s="98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ht="12.75" customHeight="1">
      <c r="A148" s="69"/>
      <c r="B148" s="120"/>
      <c r="C148" s="69"/>
      <c r="D148" s="9"/>
      <c r="E148" s="121"/>
      <c r="F148" s="121"/>
      <c r="G148" s="20"/>
      <c r="H148" s="9"/>
      <c r="I148" s="20"/>
      <c r="J148" s="20"/>
      <c r="K148" s="122"/>
      <c r="L148" s="24"/>
      <c r="M148" s="123"/>
      <c r="N148" s="24"/>
      <c r="O148" s="24"/>
      <c r="P148" s="124"/>
      <c r="Q148" s="24"/>
      <c r="R148" s="123"/>
      <c r="S148" s="24"/>
      <c r="T148" s="24"/>
      <c r="U148" s="24"/>
      <c r="V148" s="24"/>
      <c r="W148" s="24"/>
      <c r="X148" s="24"/>
      <c r="Y148" s="124"/>
      <c r="Z148" s="24"/>
      <c r="AA148" s="123"/>
      <c r="AB148" s="98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ht="12.75" customHeight="1">
      <c r="A149" s="69"/>
      <c r="B149" s="120"/>
      <c r="C149" s="69"/>
      <c r="D149" s="9"/>
      <c r="E149" s="121"/>
      <c r="F149" s="121"/>
      <c r="G149" s="20"/>
      <c r="H149" s="9"/>
      <c r="I149" s="20"/>
      <c r="J149" s="20"/>
      <c r="K149" s="122"/>
      <c r="L149" s="24"/>
      <c r="M149" s="123"/>
      <c r="N149" s="24"/>
      <c r="O149" s="24"/>
      <c r="P149" s="124"/>
      <c r="Q149" s="24"/>
      <c r="R149" s="123"/>
      <c r="S149" s="24"/>
      <c r="T149" s="24"/>
      <c r="U149" s="24"/>
      <c r="V149" s="24"/>
      <c r="W149" s="24"/>
      <c r="X149" s="24"/>
      <c r="Y149" s="124"/>
      <c r="Z149" s="24"/>
      <c r="AA149" s="123"/>
      <c r="AB149" s="98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ht="12.75" customHeight="1">
      <c r="A150" s="69"/>
      <c r="B150" s="120"/>
      <c r="C150" s="69"/>
      <c r="D150" s="9"/>
      <c r="E150" s="121"/>
      <c r="F150" s="121"/>
      <c r="G150" s="20"/>
      <c r="H150" s="9"/>
      <c r="I150" s="20"/>
      <c r="J150" s="20"/>
      <c r="K150" s="122"/>
      <c r="L150" s="24"/>
      <c r="M150" s="123"/>
      <c r="N150" s="24"/>
      <c r="O150" s="24"/>
      <c r="P150" s="124"/>
      <c r="Q150" s="24"/>
      <c r="R150" s="123"/>
      <c r="S150" s="24"/>
      <c r="T150" s="24"/>
      <c r="U150" s="24"/>
      <c r="V150" s="24"/>
      <c r="W150" s="24"/>
      <c r="X150" s="24"/>
      <c r="Y150" s="124"/>
      <c r="Z150" s="24"/>
      <c r="AA150" s="123"/>
      <c r="AB150" s="98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ht="12.75" customHeight="1">
      <c r="A151" s="69"/>
      <c r="B151" s="120"/>
      <c r="C151" s="69"/>
      <c r="D151" s="9"/>
      <c r="E151" s="121"/>
      <c r="F151" s="121"/>
      <c r="G151" s="20"/>
      <c r="H151" s="9"/>
      <c r="I151" s="20"/>
      <c r="J151" s="20"/>
      <c r="K151" s="122"/>
      <c r="L151" s="24"/>
      <c r="M151" s="123"/>
      <c r="N151" s="24"/>
      <c r="O151" s="24"/>
      <c r="P151" s="124"/>
      <c r="Q151" s="24"/>
      <c r="R151" s="123"/>
      <c r="S151" s="24"/>
      <c r="T151" s="24"/>
      <c r="U151" s="24"/>
      <c r="V151" s="24"/>
      <c r="W151" s="24"/>
      <c r="X151" s="24"/>
      <c r="Y151" s="124"/>
      <c r="Z151" s="24"/>
      <c r="AA151" s="123"/>
      <c r="AB151" s="98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ht="12.75" customHeight="1">
      <c r="A152" s="69"/>
      <c r="B152" s="120"/>
      <c r="C152" s="69"/>
      <c r="D152" s="9"/>
      <c r="E152" s="121"/>
      <c r="F152" s="121"/>
      <c r="G152" s="20"/>
      <c r="H152" s="9"/>
      <c r="I152" s="20"/>
      <c r="J152" s="20"/>
      <c r="K152" s="122"/>
      <c r="L152" s="24"/>
      <c r="M152" s="123"/>
      <c r="N152" s="24"/>
      <c r="O152" s="24"/>
      <c r="P152" s="124"/>
      <c r="Q152" s="24"/>
      <c r="R152" s="123"/>
      <c r="S152" s="24"/>
      <c r="T152" s="24"/>
      <c r="U152" s="24"/>
      <c r="V152" s="24"/>
      <c r="W152" s="24"/>
      <c r="X152" s="24"/>
      <c r="Y152" s="124"/>
      <c r="Z152" s="24"/>
      <c r="AA152" s="123"/>
      <c r="AB152" s="98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ht="12.75" customHeight="1">
      <c r="A153" s="69"/>
      <c r="B153" s="120"/>
      <c r="C153" s="69"/>
      <c r="D153" s="9"/>
      <c r="E153" s="121"/>
      <c r="F153" s="121"/>
      <c r="G153" s="20"/>
      <c r="H153" s="9"/>
      <c r="I153" s="20"/>
      <c r="J153" s="20"/>
      <c r="K153" s="122"/>
      <c r="L153" s="24"/>
      <c r="M153" s="123"/>
      <c r="N153" s="24"/>
      <c r="O153" s="24"/>
      <c r="P153" s="124"/>
      <c r="Q153" s="24"/>
      <c r="R153" s="123"/>
      <c r="S153" s="24"/>
      <c r="T153" s="24"/>
      <c r="U153" s="24"/>
      <c r="V153" s="24"/>
      <c r="W153" s="24"/>
      <c r="X153" s="24"/>
      <c r="Y153" s="124"/>
      <c r="Z153" s="24"/>
      <c r="AA153" s="123"/>
      <c r="AB153" s="98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ht="12.75" customHeight="1">
      <c r="A154" s="69"/>
      <c r="B154" s="120"/>
      <c r="C154" s="69"/>
      <c r="D154" s="9"/>
      <c r="E154" s="121"/>
      <c r="F154" s="121"/>
      <c r="G154" s="20"/>
      <c r="H154" s="9"/>
      <c r="I154" s="20"/>
      <c r="J154" s="20"/>
      <c r="K154" s="122"/>
      <c r="L154" s="24"/>
      <c r="M154" s="123"/>
      <c r="N154" s="24"/>
      <c r="O154" s="24"/>
      <c r="P154" s="124"/>
      <c r="Q154" s="24"/>
      <c r="R154" s="123"/>
      <c r="S154" s="24"/>
      <c r="T154" s="24"/>
      <c r="U154" s="24"/>
      <c r="V154" s="24"/>
      <c r="W154" s="24"/>
      <c r="X154" s="24"/>
      <c r="Y154" s="124"/>
      <c r="Z154" s="24"/>
      <c r="AA154" s="123"/>
      <c r="AB154" s="98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ht="12.75" customHeight="1">
      <c r="A155" s="69"/>
      <c r="B155" s="120"/>
      <c r="C155" s="69"/>
      <c r="D155" s="9"/>
      <c r="E155" s="121"/>
      <c r="F155" s="121"/>
      <c r="G155" s="20"/>
      <c r="H155" s="9"/>
      <c r="I155" s="20"/>
      <c r="J155" s="20"/>
      <c r="K155" s="122"/>
      <c r="L155" s="24"/>
      <c r="M155" s="123"/>
      <c r="N155" s="24"/>
      <c r="O155" s="24"/>
      <c r="P155" s="124"/>
      <c r="Q155" s="24"/>
      <c r="R155" s="123"/>
      <c r="S155" s="24"/>
      <c r="T155" s="24"/>
      <c r="U155" s="24"/>
      <c r="V155" s="24"/>
      <c r="W155" s="24"/>
      <c r="X155" s="24"/>
      <c r="Y155" s="124"/>
      <c r="Z155" s="24"/>
      <c r="AA155" s="123"/>
      <c r="AB155" s="98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ht="12.75" customHeight="1">
      <c r="A156" s="69"/>
      <c r="B156" s="120"/>
      <c r="C156" s="69"/>
      <c r="D156" s="9"/>
      <c r="E156" s="121"/>
      <c r="F156" s="121"/>
      <c r="G156" s="20"/>
      <c r="H156" s="9"/>
      <c r="I156" s="20"/>
      <c r="J156" s="20"/>
      <c r="K156" s="122"/>
      <c r="L156" s="24"/>
      <c r="M156" s="123"/>
      <c r="N156" s="24"/>
      <c r="O156" s="24"/>
      <c r="P156" s="124"/>
      <c r="Q156" s="24"/>
      <c r="R156" s="123"/>
      <c r="S156" s="24"/>
      <c r="T156" s="24"/>
      <c r="U156" s="24"/>
      <c r="V156" s="24"/>
      <c r="W156" s="24"/>
      <c r="X156" s="24"/>
      <c r="Y156" s="124"/>
      <c r="Z156" s="24"/>
      <c r="AA156" s="123"/>
      <c r="AB156" s="98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ht="12.75" customHeight="1">
      <c r="A157" s="69"/>
      <c r="B157" s="120"/>
      <c r="C157" s="69"/>
      <c r="D157" s="9"/>
      <c r="E157" s="121"/>
      <c r="F157" s="121"/>
      <c r="G157" s="20"/>
      <c r="H157" s="9"/>
      <c r="I157" s="20"/>
      <c r="J157" s="20"/>
      <c r="K157" s="122"/>
      <c r="L157" s="24"/>
      <c r="M157" s="123"/>
      <c r="N157" s="24"/>
      <c r="O157" s="24"/>
      <c r="P157" s="124"/>
      <c r="Q157" s="24"/>
      <c r="R157" s="123"/>
      <c r="S157" s="24"/>
      <c r="T157" s="24"/>
      <c r="U157" s="24"/>
      <c r="V157" s="24"/>
      <c r="W157" s="24"/>
      <c r="X157" s="24"/>
      <c r="Y157" s="124"/>
      <c r="Z157" s="24"/>
      <c r="AA157" s="123"/>
      <c r="AB157" s="98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ht="12.75" customHeight="1">
      <c r="A158" s="69"/>
      <c r="B158" s="120"/>
      <c r="C158" s="69"/>
      <c r="D158" s="9"/>
      <c r="E158" s="121"/>
      <c r="F158" s="121"/>
      <c r="G158" s="20"/>
      <c r="H158" s="9"/>
      <c r="I158" s="20"/>
      <c r="J158" s="20"/>
      <c r="K158" s="122"/>
      <c r="L158" s="24"/>
      <c r="M158" s="123"/>
      <c r="N158" s="24"/>
      <c r="O158" s="24"/>
      <c r="P158" s="124"/>
      <c r="Q158" s="24"/>
      <c r="R158" s="123"/>
      <c r="S158" s="24"/>
      <c r="T158" s="24"/>
      <c r="U158" s="24"/>
      <c r="V158" s="24"/>
      <c r="W158" s="24"/>
      <c r="X158" s="24"/>
      <c r="Y158" s="124"/>
      <c r="Z158" s="24"/>
      <c r="AA158" s="123"/>
      <c r="AB158" s="98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ht="12.75" customHeight="1">
      <c r="A159" s="69"/>
      <c r="B159" s="120"/>
      <c r="C159" s="69"/>
      <c r="D159" s="9"/>
      <c r="E159" s="121"/>
      <c r="F159" s="121"/>
      <c r="G159" s="20"/>
      <c r="H159" s="9"/>
      <c r="I159" s="20"/>
      <c r="J159" s="20"/>
      <c r="K159" s="122"/>
      <c r="L159" s="24"/>
      <c r="M159" s="123"/>
      <c r="N159" s="24"/>
      <c r="O159" s="24"/>
      <c r="P159" s="124"/>
      <c r="Q159" s="24"/>
      <c r="R159" s="123"/>
      <c r="S159" s="24"/>
      <c r="T159" s="24"/>
      <c r="U159" s="24"/>
      <c r="V159" s="24"/>
      <c r="W159" s="24"/>
      <c r="X159" s="24"/>
      <c r="Y159" s="124"/>
      <c r="Z159" s="24"/>
      <c r="AA159" s="123"/>
      <c r="AB159" s="98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ht="12.75" customHeight="1">
      <c r="A160" s="69"/>
      <c r="B160" s="120"/>
      <c r="C160" s="69"/>
      <c r="D160" s="9"/>
      <c r="E160" s="121"/>
      <c r="F160" s="121"/>
      <c r="G160" s="20"/>
      <c r="H160" s="9"/>
      <c r="I160" s="20"/>
      <c r="J160" s="20"/>
      <c r="K160" s="122"/>
      <c r="L160" s="24"/>
      <c r="M160" s="123"/>
      <c r="N160" s="24"/>
      <c r="O160" s="24"/>
      <c r="P160" s="124"/>
      <c r="Q160" s="24"/>
      <c r="R160" s="123"/>
      <c r="S160" s="24"/>
      <c r="T160" s="24"/>
      <c r="U160" s="24"/>
      <c r="V160" s="24"/>
      <c r="W160" s="24"/>
      <c r="X160" s="24"/>
      <c r="Y160" s="124"/>
      <c r="Z160" s="24"/>
      <c r="AA160" s="123"/>
      <c r="AB160" s="98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ht="12.75" customHeight="1">
      <c r="A161" s="69"/>
      <c r="B161" s="120"/>
      <c r="C161" s="69"/>
      <c r="D161" s="9"/>
      <c r="E161" s="121"/>
      <c r="F161" s="121"/>
      <c r="G161" s="20"/>
      <c r="H161" s="9"/>
      <c r="I161" s="20"/>
      <c r="J161" s="20"/>
      <c r="K161" s="122"/>
      <c r="L161" s="24"/>
      <c r="M161" s="123"/>
      <c r="N161" s="24"/>
      <c r="O161" s="24"/>
      <c r="P161" s="124"/>
      <c r="Q161" s="24"/>
      <c r="R161" s="123"/>
      <c r="S161" s="24"/>
      <c r="T161" s="24"/>
      <c r="U161" s="24"/>
      <c r="V161" s="24"/>
      <c r="W161" s="24"/>
      <c r="X161" s="24"/>
      <c r="Y161" s="124"/>
      <c r="Z161" s="24"/>
      <c r="AA161" s="123"/>
      <c r="AB161" s="98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ht="12.75" customHeight="1">
      <c r="A162" s="69"/>
      <c r="B162" s="120"/>
      <c r="C162" s="69"/>
      <c r="D162" s="9"/>
      <c r="E162" s="121"/>
      <c r="F162" s="121"/>
      <c r="G162" s="20"/>
      <c r="H162" s="9"/>
      <c r="I162" s="20"/>
      <c r="J162" s="20"/>
      <c r="K162" s="122"/>
      <c r="L162" s="24"/>
      <c r="M162" s="123"/>
      <c r="N162" s="24"/>
      <c r="O162" s="24"/>
      <c r="P162" s="124"/>
      <c r="Q162" s="24"/>
      <c r="R162" s="123"/>
      <c r="S162" s="24"/>
      <c r="T162" s="24"/>
      <c r="U162" s="24"/>
      <c r="V162" s="24"/>
      <c r="W162" s="24"/>
      <c r="X162" s="24"/>
      <c r="Y162" s="124"/>
      <c r="Z162" s="24"/>
      <c r="AA162" s="123"/>
      <c r="AB162" s="98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ht="12.75" customHeight="1">
      <c r="A163" s="69"/>
      <c r="B163" s="120"/>
      <c r="C163" s="69"/>
      <c r="D163" s="9"/>
      <c r="E163" s="121"/>
      <c r="F163" s="121"/>
      <c r="G163" s="20"/>
      <c r="H163" s="9"/>
      <c r="I163" s="20"/>
      <c r="J163" s="20"/>
      <c r="K163" s="122"/>
      <c r="L163" s="24"/>
      <c r="M163" s="123"/>
      <c r="N163" s="24"/>
      <c r="O163" s="24"/>
      <c r="P163" s="124"/>
      <c r="Q163" s="24"/>
      <c r="R163" s="123"/>
      <c r="S163" s="24"/>
      <c r="T163" s="24"/>
      <c r="U163" s="24"/>
      <c r="V163" s="24"/>
      <c r="W163" s="24"/>
      <c r="X163" s="24"/>
      <c r="Y163" s="124"/>
      <c r="Z163" s="24"/>
      <c r="AA163" s="123"/>
      <c r="AB163" s="98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ht="12.75" customHeight="1">
      <c r="A164" s="69"/>
      <c r="B164" s="120"/>
      <c r="C164" s="69"/>
      <c r="D164" s="9"/>
      <c r="E164" s="121"/>
      <c r="F164" s="121"/>
      <c r="G164" s="20"/>
      <c r="H164" s="9"/>
      <c r="I164" s="20"/>
      <c r="J164" s="20"/>
      <c r="K164" s="122"/>
      <c r="L164" s="24"/>
      <c r="M164" s="123"/>
      <c r="N164" s="24"/>
      <c r="O164" s="24"/>
      <c r="P164" s="124"/>
      <c r="Q164" s="24"/>
      <c r="R164" s="123"/>
      <c r="S164" s="24"/>
      <c r="T164" s="24"/>
      <c r="U164" s="24"/>
      <c r="V164" s="24"/>
      <c r="W164" s="24"/>
      <c r="X164" s="24"/>
      <c r="Y164" s="124"/>
      <c r="Z164" s="24"/>
      <c r="AA164" s="123"/>
      <c r="AB164" s="98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ht="12.75" customHeight="1">
      <c r="A165" s="69"/>
      <c r="B165" s="120"/>
      <c r="C165" s="69"/>
      <c r="D165" s="9"/>
      <c r="E165" s="121"/>
      <c r="F165" s="121"/>
      <c r="G165" s="20"/>
      <c r="H165" s="9"/>
      <c r="I165" s="20"/>
      <c r="J165" s="20"/>
      <c r="K165" s="122"/>
      <c r="L165" s="24"/>
      <c r="M165" s="123"/>
      <c r="N165" s="24"/>
      <c r="O165" s="24"/>
      <c r="P165" s="124"/>
      <c r="Q165" s="24"/>
      <c r="R165" s="123"/>
      <c r="S165" s="24"/>
      <c r="T165" s="24"/>
      <c r="U165" s="24"/>
      <c r="V165" s="24"/>
      <c r="W165" s="24"/>
      <c r="X165" s="24"/>
      <c r="Y165" s="124"/>
      <c r="Z165" s="24"/>
      <c r="AA165" s="123"/>
      <c r="AB165" s="98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ht="12.75" customHeight="1">
      <c r="A166" s="69"/>
      <c r="B166" s="120"/>
      <c r="C166" s="69"/>
      <c r="D166" s="9"/>
      <c r="E166" s="121"/>
      <c r="F166" s="121"/>
      <c r="G166" s="20"/>
      <c r="H166" s="9"/>
      <c r="I166" s="20"/>
      <c r="J166" s="20"/>
      <c r="K166" s="122"/>
      <c r="L166" s="24"/>
      <c r="M166" s="123"/>
      <c r="N166" s="24"/>
      <c r="O166" s="24"/>
      <c r="P166" s="124"/>
      <c r="Q166" s="24"/>
      <c r="R166" s="123"/>
      <c r="S166" s="24"/>
      <c r="T166" s="24"/>
      <c r="U166" s="24"/>
      <c r="V166" s="24"/>
      <c r="W166" s="24"/>
      <c r="X166" s="24"/>
      <c r="Y166" s="124"/>
      <c r="Z166" s="24"/>
      <c r="AA166" s="123"/>
      <c r="AB166" s="98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ht="12.75" customHeight="1">
      <c r="A167" s="69"/>
      <c r="B167" s="120"/>
      <c r="C167" s="69"/>
      <c r="D167" s="9"/>
      <c r="E167" s="121"/>
      <c r="F167" s="121"/>
      <c r="G167" s="20"/>
      <c r="H167" s="9"/>
      <c r="I167" s="20"/>
      <c r="J167" s="20"/>
      <c r="K167" s="122"/>
      <c r="L167" s="24"/>
      <c r="M167" s="123"/>
      <c r="N167" s="24"/>
      <c r="O167" s="24"/>
      <c r="P167" s="124"/>
      <c r="Q167" s="24"/>
      <c r="R167" s="123"/>
      <c r="S167" s="24"/>
      <c r="T167" s="24"/>
      <c r="U167" s="24"/>
      <c r="V167" s="24"/>
      <c r="W167" s="24"/>
      <c r="X167" s="24"/>
      <c r="Y167" s="124"/>
      <c r="Z167" s="24"/>
      <c r="AA167" s="123"/>
      <c r="AB167" s="98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ht="12.75" customHeight="1">
      <c r="A168" s="69"/>
      <c r="B168" s="120"/>
      <c r="C168" s="69"/>
      <c r="D168" s="9"/>
      <c r="E168" s="121"/>
      <c r="F168" s="121"/>
      <c r="G168" s="20"/>
      <c r="H168" s="9"/>
      <c r="I168" s="20"/>
      <c r="J168" s="20"/>
      <c r="K168" s="122"/>
      <c r="L168" s="24"/>
      <c r="M168" s="123"/>
      <c r="N168" s="24"/>
      <c r="O168" s="24"/>
      <c r="P168" s="124"/>
      <c r="Q168" s="24"/>
      <c r="R168" s="123"/>
      <c r="S168" s="24"/>
      <c r="T168" s="24"/>
      <c r="U168" s="24"/>
      <c r="V168" s="24"/>
      <c r="W168" s="24"/>
      <c r="X168" s="24"/>
      <c r="Y168" s="124"/>
      <c r="Z168" s="24"/>
      <c r="AA168" s="123"/>
      <c r="AB168" s="98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ht="12.75" customHeight="1">
      <c r="A169" s="69"/>
      <c r="B169" s="120"/>
      <c r="C169" s="69"/>
      <c r="D169" s="9"/>
      <c r="E169" s="121"/>
      <c r="F169" s="121"/>
      <c r="G169" s="20"/>
      <c r="H169" s="9"/>
      <c r="I169" s="20"/>
      <c r="J169" s="20"/>
      <c r="K169" s="122"/>
      <c r="L169" s="24"/>
      <c r="M169" s="123"/>
      <c r="N169" s="24"/>
      <c r="O169" s="24"/>
      <c r="P169" s="124"/>
      <c r="Q169" s="24"/>
      <c r="R169" s="123"/>
      <c r="S169" s="24"/>
      <c r="T169" s="24"/>
      <c r="U169" s="24"/>
      <c r="V169" s="24"/>
      <c r="W169" s="24"/>
      <c r="X169" s="24"/>
      <c r="Y169" s="124"/>
      <c r="Z169" s="24"/>
      <c r="AA169" s="123"/>
      <c r="AB169" s="98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ht="12.75" customHeight="1">
      <c r="A170" s="69"/>
      <c r="B170" s="120"/>
      <c r="C170" s="69"/>
      <c r="D170" s="9"/>
      <c r="E170" s="121"/>
      <c r="F170" s="121"/>
      <c r="G170" s="20"/>
      <c r="H170" s="9"/>
      <c r="I170" s="20"/>
      <c r="J170" s="20"/>
      <c r="K170" s="122"/>
      <c r="L170" s="24"/>
      <c r="M170" s="123"/>
      <c r="N170" s="24"/>
      <c r="O170" s="24"/>
      <c r="P170" s="124"/>
      <c r="Q170" s="24"/>
      <c r="R170" s="123"/>
      <c r="S170" s="24"/>
      <c r="T170" s="24"/>
      <c r="U170" s="24"/>
      <c r="V170" s="24"/>
      <c r="W170" s="24"/>
      <c r="X170" s="24"/>
      <c r="Y170" s="124"/>
      <c r="Z170" s="24"/>
      <c r="AA170" s="123"/>
      <c r="AB170" s="98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ht="12.75" customHeight="1">
      <c r="A171" s="69"/>
      <c r="B171" s="120"/>
      <c r="C171" s="69"/>
      <c r="D171" s="9"/>
      <c r="E171" s="121"/>
      <c r="F171" s="121"/>
      <c r="G171" s="20"/>
      <c r="H171" s="9"/>
      <c r="I171" s="20"/>
      <c r="J171" s="20"/>
      <c r="K171" s="122"/>
      <c r="L171" s="24"/>
      <c r="M171" s="123"/>
      <c r="N171" s="24"/>
      <c r="O171" s="24"/>
      <c r="P171" s="124"/>
      <c r="Q171" s="24"/>
      <c r="R171" s="123"/>
      <c r="S171" s="24"/>
      <c r="T171" s="24"/>
      <c r="U171" s="24"/>
      <c r="V171" s="24"/>
      <c r="W171" s="24"/>
      <c r="X171" s="24"/>
      <c r="Y171" s="124"/>
      <c r="Z171" s="24"/>
      <c r="AA171" s="123"/>
      <c r="AB171" s="98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ht="12.75" customHeight="1">
      <c r="A172" s="69"/>
      <c r="B172" s="120"/>
      <c r="C172" s="69"/>
      <c r="D172" s="9"/>
      <c r="E172" s="121"/>
      <c r="F172" s="121"/>
      <c r="G172" s="20"/>
      <c r="H172" s="9"/>
      <c r="I172" s="20"/>
      <c r="J172" s="20"/>
      <c r="K172" s="122"/>
      <c r="L172" s="24"/>
      <c r="M172" s="123"/>
      <c r="N172" s="24"/>
      <c r="O172" s="24"/>
      <c r="P172" s="124"/>
      <c r="Q172" s="24"/>
      <c r="R172" s="123"/>
      <c r="S172" s="24"/>
      <c r="T172" s="24"/>
      <c r="U172" s="24"/>
      <c r="V172" s="24"/>
      <c r="W172" s="24"/>
      <c r="X172" s="24"/>
      <c r="Y172" s="124"/>
      <c r="Z172" s="24"/>
      <c r="AA172" s="123"/>
      <c r="AB172" s="98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ht="12.75" customHeight="1">
      <c r="A173" s="69"/>
      <c r="B173" s="120"/>
      <c r="C173" s="69"/>
      <c r="D173" s="9"/>
      <c r="E173" s="121"/>
      <c r="F173" s="121"/>
      <c r="G173" s="20"/>
      <c r="H173" s="9"/>
      <c r="I173" s="20"/>
      <c r="J173" s="20"/>
      <c r="K173" s="122"/>
      <c r="L173" s="24"/>
      <c r="M173" s="123"/>
      <c r="N173" s="24"/>
      <c r="O173" s="24"/>
      <c r="P173" s="124"/>
      <c r="Q173" s="24"/>
      <c r="R173" s="123"/>
      <c r="S173" s="24"/>
      <c r="T173" s="24"/>
      <c r="U173" s="24"/>
      <c r="V173" s="24"/>
      <c r="W173" s="24"/>
      <c r="X173" s="24"/>
      <c r="Y173" s="124"/>
      <c r="Z173" s="24"/>
      <c r="AA173" s="123"/>
      <c r="AB173" s="98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ht="12.75" customHeight="1">
      <c r="A174" s="69"/>
      <c r="B174" s="120"/>
      <c r="C174" s="69"/>
      <c r="D174" s="9"/>
      <c r="E174" s="121"/>
      <c r="F174" s="121"/>
      <c r="G174" s="20"/>
      <c r="H174" s="9"/>
      <c r="I174" s="20"/>
      <c r="J174" s="20"/>
      <c r="K174" s="122"/>
      <c r="L174" s="24"/>
      <c r="M174" s="123"/>
      <c r="N174" s="24"/>
      <c r="O174" s="24"/>
      <c r="P174" s="124"/>
      <c r="Q174" s="24"/>
      <c r="R174" s="123"/>
      <c r="S174" s="24"/>
      <c r="T174" s="24"/>
      <c r="U174" s="24"/>
      <c r="V174" s="24"/>
      <c r="W174" s="24"/>
      <c r="X174" s="24"/>
      <c r="Y174" s="124"/>
      <c r="Z174" s="24"/>
      <c r="AA174" s="123"/>
      <c r="AB174" s="98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ht="12.75" customHeight="1">
      <c r="A175" s="69"/>
      <c r="B175" s="120"/>
      <c r="C175" s="69"/>
      <c r="D175" s="9"/>
      <c r="E175" s="121"/>
      <c r="F175" s="121"/>
      <c r="G175" s="20"/>
      <c r="H175" s="9"/>
      <c r="I175" s="20"/>
      <c r="J175" s="20"/>
      <c r="K175" s="122"/>
      <c r="L175" s="24"/>
      <c r="M175" s="123"/>
      <c r="N175" s="24"/>
      <c r="O175" s="24"/>
      <c r="P175" s="124"/>
      <c r="Q175" s="24"/>
      <c r="R175" s="123"/>
      <c r="S175" s="24"/>
      <c r="T175" s="24"/>
      <c r="U175" s="24"/>
      <c r="V175" s="24"/>
      <c r="W175" s="24"/>
      <c r="X175" s="24"/>
      <c r="Y175" s="124"/>
      <c r="Z175" s="24"/>
      <c r="AA175" s="123"/>
      <c r="AB175" s="98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ht="12.75" customHeight="1">
      <c r="A176" s="69"/>
      <c r="B176" s="120"/>
      <c r="C176" s="69"/>
      <c r="D176" s="9"/>
      <c r="E176" s="121"/>
      <c r="F176" s="121"/>
      <c r="G176" s="20"/>
      <c r="H176" s="9"/>
      <c r="I176" s="20"/>
      <c r="J176" s="20"/>
      <c r="K176" s="122"/>
      <c r="L176" s="24"/>
      <c r="M176" s="123"/>
      <c r="N176" s="24"/>
      <c r="O176" s="24"/>
      <c r="P176" s="124"/>
      <c r="Q176" s="24"/>
      <c r="R176" s="123"/>
      <c r="S176" s="24"/>
      <c r="T176" s="24"/>
      <c r="U176" s="24"/>
      <c r="V176" s="24"/>
      <c r="W176" s="24"/>
      <c r="X176" s="24"/>
      <c r="Y176" s="124"/>
      <c r="Z176" s="24"/>
      <c r="AA176" s="123"/>
      <c r="AB176" s="98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ht="12.75" customHeight="1">
      <c r="A177" s="69"/>
      <c r="B177" s="120"/>
      <c r="C177" s="69"/>
      <c r="D177" s="9"/>
      <c r="E177" s="121"/>
      <c r="F177" s="121"/>
      <c r="G177" s="20"/>
      <c r="H177" s="9"/>
      <c r="I177" s="20"/>
      <c r="J177" s="20"/>
      <c r="K177" s="122"/>
      <c r="L177" s="24"/>
      <c r="M177" s="123"/>
      <c r="N177" s="24"/>
      <c r="O177" s="24"/>
      <c r="P177" s="124"/>
      <c r="Q177" s="24"/>
      <c r="R177" s="123"/>
      <c r="S177" s="24"/>
      <c r="T177" s="24"/>
      <c r="U177" s="24"/>
      <c r="V177" s="24"/>
      <c r="W177" s="24"/>
      <c r="X177" s="24"/>
      <c r="Y177" s="124"/>
      <c r="Z177" s="24"/>
      <c r="AA177" s="123"/>
      <c r="AB177" s="98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ht="12.75" customHeight="1">
      <c r="A178" s="69"/>
      <c r="B178" s="120"/>
      <c r="C178" s="69"/>
      <c r="D178" s="9"/>
      <c r="E178" s="121"/>
      <c r="F178" s="121"/>
      <c r="G178" s="20"/>
      <c r="H178" s="9"/>
      <c r="I178" s="20"/>
      <c r="J178" s="20"/>
      <c r="K178" s="122"/>
      <c r="L178" s="24"/>
      <c r="M178" s="123"/>
      <c r="N178" s="24"/>
      <c r="O178" s="24"/>
      <c r="P178" s="124"/>
      <c r="Q178" s="24"/>
      <c r="R178" s="123"/>
      <c r="S178" s="24"/>
      <c r="T178" s="24"/>
      <c r="U178" s="24"/>
      <c r="V178" s="24"/>
      <c r="W178" s="24"/>
      <c r="X178" s="24"/>
      <c r="Y178" s="124"/>
      <c r="Z178" s="24"/>
      <c r="AA178" s="123"/>
      <c r="AB178" s="98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ht="12.75" customHeight="1">
      <c r="A179" s="69"/>
      <c r="B179" s="120"/>
      <c r="C179" s="69"/>
      <c r="D179" s="9"/>
      <c r="E179" s="121"/>
      <c r="F179" s="121"/>
      <c r="G179" s="20"/>
      <c r="H179" s="9"/>
      <c r="I179" s="20"/>
      <c r="J179" s="20"/>
      <c r="K179" s="122"/>
      <c r="L179" s="24"/>
      <c r="M179" s="123"/>
      <c r="N179" s="24"/>
      <c r="O179" s="24"/>
      <c r="P179" s="124"/>
      <c r="Q179" s="24"/>
      <c r="R179" s="123"/>
      <c r="S179" s="24"/>
      <c r="T179" s="24"/>
      <c r="U179" s="24"/>
      <c r="V179" s="24"/>
      <c r="W179" s="24"/>
      <c r="X179" s="24"/>
      <c r="Y179" s="124"/>
      <c r="Z179" s="24"/>
      <c r="AA179" s="123"/>
      <c r="AB179" s="98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ht="12.75" customHeight="1">
      <c r="A180" s="69"/>
      <c r="B180" s="120"/>
      <c r="C180" s="69"/>
      <c r="D180" s="9"/>
      <c r="E180" s="121"/>
      <c r="F180" s="121"/>
      <c r="G180" s="20"/>
      <c r="H180" s="9"/>
      <c r="I180" s="20"/>
      <c r="J180" s="20"/>
      <c r="K180" s="122"/>
      <c r="L180" s="24"/>
      <c r="M180" s="123"/>
      <c r="N180" s="24"/>
      <c r="O180" s="24"/>
      <c r="P180" s="124"/>
      <c r="Q180" s="24"/>
      <c r="R180" s="123"/>
      <c r="S180" s="24"/>
      <c r="T180" s="24"/>
      <c r="U180" s="24"/>
      <c r="V180" s="24"/>
      <c r="W180" s="24"/>
      <c r="X180" s="24"/>
      <c r="Y180" s="124"/>
      <c r="Z180" s="24"/>
      <c r="AA180" s="123"/>
      <c r="AB180" s="98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ht="12.75" customHeight="1">
      <c r="A181" s="69"/>
      <c r="B181" s="120"/>
      <c r="C181" s="69"/>
      <c r="D181" s="9"/>
      <c r="E181" s="121"/>
      <c r="F181" s="121"/>
      <c r="G181" s="20"/>
      <c r="H181" s="9"/>
      <c r="I181" s="20"/>
      <c r="J181" s="20"/>
      <c r="K181" s="122"/>
      <c r="L181" s="24"/>
      <c r="M181" s="123"/>
      <c r="N181" s="24"/>
      <c r="O181" s="24"/>
      <c r="P181" s="124"/>
      <c r="Q181" s="24"/>
      <c r="R181" s="123"/>
      <c r="S181" s="24"/>
      <c r="T181" s="24"/>
      <c r="U181" s="24"/>
      <c r="V181" s="24"/>
      <c r="W181" s="24"/>
      <c r="X181" s="24"/>
      <c r="Y181" s="124"/>
      <c r="Z181" s="24"/>
      <c r="AA181" s="123"/>
      <c r="AB181" s="98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ht="12.75" customHeight="1">
      <c r="A182" s="69"/>
      <c r="B182" s="120"/>
      <c r="C182" s="69"/>
      <c r="D182" s="9"/>
      <c r="E182" s="121"/>
      <c r="F182" s="121"/>
      <c r="G182" s="20"/>
      <c r="H182" s="9"/>
      <c r="I182" s="20"/>
      <c r="J182" s="20"/>
      <c r="K182" s="122"/>
      <c r="L182" s="24"/>
      <c r="M182" s="123"/>
      <c r="N182" s="24"/>
      <c r="O182" s="24"/>
      <c r="P182" s="124"/>
      <c r="Q182" s="24"/>
      <c r="R182" s="123"/>
      <c r="S182" s="24"/>
      <c r="T182" s="24"/>
      <c r="U182" s="24"/>
      <c r="V182" s="24"/>
      <c r="W182" s="24"/>
      <c r="X182" s="24"/>
      <c r="Y182" s="124"/>
      <c r="Z182" s="24"/>
      <c r="AA182" s="123"/>
      <c r="AB182" s="98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ht="12.75" customHeight="1">
      <c r="A183" s="69"/>
      <c r="B183" s="120"/>
      <c r="C183" s="69"/>
      <c r="D183" s="9"/>
      <c r="E183" s="121"/>
      <c r="F183" s="121"/>
      <c r="G183" s="20"/>
      <c r="H183" s="9"/>
      <c r="I183" s="20"/>
      <c r="J183" s="20"/>
      <c r="K183" s="122"/>
      <c r="L183" s="24"/>
      <c r="M183" s="123"/>
      <c r="N183" s="24"/>
      <c r="O183" s="24"/>
      <c r="P183" s="124"/>
      <c r="Q183" s="24"/>
      <c r="R183" s="123"/>
      <c r="S183" s="24"/>
      <c r="T183" s="24"/>
      <c r="U183" s="24"/>
      <c r="V183" s="24"/>
      <c r="W183" s="24"/>
      <c r="X183" s="24"/>
      <c r="Y183" s="124"/>
      <c r="Z183" s="24"/>
      <c r="AA183" s="123"/>
      <c r="AB183" s="98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ht="12.75" customHeight="1">
      <c r="A184" s="69"/>
      <c r="B184" s="120"/>
      <c r="C184" s="69"/>
      <c r="D184" s="9"/>
      <c r="E184" s="121"/>
      <c r="F184" s="121"/>
      <c r="G184" s="20"/>
      <c r="H184" s="9"/>
      <c r="I184" s="20"/>
      <c r="J184" s="20"/>
      <c r="K184" s="122"/>
      <c r="L184" s="24"/>
      <c r="M184" s="123"/>
      <c r="N184" s="24"/>
      <c r="O184" s="24"/>
      <c r="P184" s="124"/>
      <c r="Q184" s="24"/>
      <c r="R184" s="123"/>
      <c r="S184" s="24"/>
      <c r="T184" s="24"/>
      <c r="U184" s="24"/>
      <c r="V184" s="24"/>
      <c r="W184" s="24"/>
      <c r="X184" s="24"/>
      <c r="Y184" s="124"/>
      <c r="Z184" s="24"/>
      <c r="AA184" s="123"/>
      <c r="AB184" s="98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ht="12.75" customHeight="1">
      <c r="A185" s="69"/>
      <c r="B185" s="120"/>
      <c r="C185" s="69"/>
      <c r="D185" s="9"/>
      <c r="E185" s="121"/>
      <c r="F185" s="121"/>
      <c r="G185" s="20"/>
      <c r="H185" s="9"/>
      <c r="I185" s="20"/>
      <c r="J185" s="20"/>
      <c r="K185" s="122"/>
      <c r="L185" s="24"/>
      <c r="M185" s="123"/>
      <c r="N185" s="24"/>
      <c r="O185" s="24"/>
      <c r="P185" s="124"/>
      <c r="Q185" s="24"/>
      <c r="R185" s="123"/>
      <c r="S185" s="24"/>
      <c r="T185" s="24"/>
      <c r="U185" s="24"/>
      <c r="V185" s="24"/>
      <c r="W185" s="24"/>
      <c r="X185" s="24"/>
      <c r="Y185" s="124"/>
      <c r="Z185" s="24"/>
      <c r="AA185" s="123"/>
      <c r="AB185" s="98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ht="12.75" customHeight="1">
      <c r="A186" s="69"/>
      <c r="B186" s="120"/>
      <c r="C186" s="69"/>
      <c r="D186" s="9"/>
      <c r="E186" s="121"/>
      <c r="F186" s="121"/>
      <c r="G186" s="20"/>
      <c r="H186" s="9"/>
      <c r="I186" s="20"/>
      <c r="J186" s="20"/>
      <c r="K186" s="122"/>
      <c r="L186" s="24"/>
      <c r="M186" s="123"/>
      <c r="N186" s="24"/>
      <c r="O186" s="24"/>
      <c r="P186" s="124"/>
      <c r="Q186" s="24"/>
      <c r="R186" s="123"/>
      <c r="S186" s="24"/>
      <c r="T186" s="24"/>
      <c r="U186" s="24"/>
      <c r="V186" s="24"/>
      <c r="W186" s="24"/>
      <c r="X186" s="24"/>
      <c r="Y186" s="124"/>
      <c r="Z186" s="24"/>
      <c r="AA186" s="123"/>
      <c r="AB186" s="98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ht="12.75" customHeight="1">
      <c r="A187" s="69"/>
      <c r="B187" s="120"/>
      <c r="C187" s="69"/>
      <c r="D187" s="9"/>
      <c r="E187" s="121"/>
      <c r="F187" s="121"/>
      <c r="G187" s="20"/>
      <c r="H187" s="9"/>
      <c r="I187" s="20"/>
      <c r="J187" s="20"/>
      <c r="K187" s="122"/>
      <c r="L187" s="24"/>
      <c r="M187" s="123"/>
      <c r="N187" s="24"/>
      <c r="O187" s="24"/>
      <c r="P187" s="124"/>
      <c r="Q187" s="24"/>
      <c r="R187" s="123"/>
      <c r="S187" s="24"/>
      <c r="T187" s="24"/>
      <c r="U187" s="24"/>
      <c r="V187" s="24"/>
      <c r="W187" s="24"/>
      <c r="X187" s="24"/>
      <c r="Y187" s="124"/>
      <c r="Z187" s="24"/>
      <c r="AA187" s="123"/>
      <c r="AB187" s="98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ht="12.75" customHeight="1">
      <c r="A188" s="69"/>
      <c r="B188" s="120"/>
      <c r="C188" s="69"/>
      <c r="D188" s="9"/>
      <c r="E188" s="121"/>
      <c r="F188" s="121"/>
      <c r="G188" s="20"/>
      <c r="H188" s="9"/>
      <c r="I188" s="20"/>
      <c r="J188" s="20"/>
      <c r="K188" s="122"/>
      <c r="L188" s="24"/>
      <c r="M188" s="123"/>
      <c r="N188" s="24"/>
      <c r="O188" s="24"/>
      <c r="P188" s="124"/>
      <c r="Q188" s="24"/>
      <c r="R188" s="123"/>
      <c r="S188" s="24"/>
      <c r="T188" s="24"/>
      <c r="U188" s="24"/>
      <c r="V188" s="24"/>
      <c r="W188" s="24"/>
      <c r="X188" s="24"/>
      <c r="Y188" s="124"/>
      <c r="Z188" s="24"/>
      <c r="AA188" s="123"/>
      <c r="AB188" s="98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ht="12.75" customHeight="1">
      <c r="A189" s="69"/>
      <c r="B189" s="120"/>
      <c r="C189" s="69"/>
      <c r="D189" s="9"/>
      <c r="E189" s="121"/>
      <c r="F189" s="121"/>
      <c r="G189" s="20"/>
      <c r="H189" s="9"/>
      <c r="I189" s="20"/>
      <c r="J189" s="20"/>
      <c r="K189" s="122"/>
      <c r="L189" s="24"/>
      <c r="M189" s="123"/>
      <c r="N189" s="24"/>
      <c r="O189" s="24"/>
      <c r="P189" s="124"/>
      <c r="Q189" s="24"/>
      <c r="R189" s="123"/>
      <c r="S189" s="24"/>
      <c r="T189" s="24"/>
      <c r="U189" s="24"/>
      <c r="V189" s="24"/>
      <c r="W189" s="24"/>
      <c r="X189" s="24"/>
      <c r="Y189" s="124"/>
      <c r="Z189" s="24"/>
      <c r="AA189" s="123"/>
      <c r="AB189" s="98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ht="12.75" customHeight="1">
      <c r="A190" s="69"/>
      <c r="B190" s="120"/>
      <c r="C190" s="69"/>
      <c r="D190" s="9"/>
      <c r="E190" s="121"/>
      <c r="F190" s="121"/>
      <c r="G190" s="20"/>
      <c r="H190" s="9"/>
      <c r="I190" s="20"/>
      <c r="J190" s="20"/>
      <c r="K190" s="122"/>
      <c r="L190" s="24"/>
      <c r="M190" s="123"/>
      <c r="N190" s="24"/>
      <c r="O190" s="24"/>
      <c r="P190" s="124"/>
      <c r="Q190" s="24"/>
      <c r="R190" s="123"/>
      <c r="S190" s="24"/>
      <c r="T190" s="24"/>
      <c r="U190" s="24"/>
      <c r="V190" s="24"/>
      <c r="W190" s="24"/>
      <c r="X190" s="24"/>
      <c r="Y190" s="124"/>
      <c r="Z190" s="24"/>
      <c r="AA190" s="123"/>
      <c r="AB190" s="98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ht="12.75" customHeight="1">
      <c r="A191" s="69"/>
      <c r="B191" s="120"/>
      <c r="C191" s="69"/>
      <c r="D191" s="9"/>
      <c r="E191" s="121"/>
      <c r="F191" s="121"/>
      <c r="G191" s="20"/>
      <c r="H191" s="9"/>
      <c r="I191" s="20"/>
      <c r="J191" s="20"/>
      <c r="K191" s="122"/>
      <c r="L191" s="24"/>
      <c r="M191" s="123"/>
      <c r="N191" s="24"/>
      <c r="O191" s="24"/>
      <c r="P191" s="124"/>
      <c r="Q191" s="24"/>
      <c r="R191" s="123"/>
      <c r="S191" s="24"/>
      <c r="T191" s="24"/>
      <c r="U191" s="24"/>
      <c r="V191" s="24"/>
      <c r="W191" s="24"/>
      <c r="X191" s="24"/>
      <c r="Y191" s="124"/>
      <c r="Z191" s="24"/>
      <c r="AA191" s="123"/>
      <c r="AB191" s="98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ht="12.75" customHeight="1">
      <c r="A192" s="69"/>
      <c r="B192" s="120"/>
      <c r="C192" s="69"/>
      <c r="D192" s="9"/>
      <c r="E192" s="121"/>
      <c r="F192" s="121"/>
      <c r="G192" s="20"/>
      <c r="H192" s="9"/>
      <c r="I192" s="20"/>
      <c r="J192" s="20"/>
      <c r="K192" s="122"/>
      <c r="L192" s="24"/>
      <c r="M192" s="123"/>
      <c r="N192" s="24"/>
      <c r="O192" s="24"/>
      <c r="P192" s="124"/>
      <c r="Q192" s="24"/>
      <c r="R192" s="123"/>
      <c r="S192" s="24"/>
      <c r="T192" s="24"/>
      <c r="U192" s="24"/>
      <c r="V192" s="24"/>
      <c r="W192" s="24"/>
      <c r="X192" s="24"/>
      <c r="Y192" s="124"/>
      <c r="Z192" s="24"/>
      <c r="AA192" s="123"/>
      <c r="AB192" s="98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ht="12.75" customHeight="1">
      <c r="A193" s="69"/>
      <c r="B193" s="120"/>
      <c r="C193" s="69"/>
      <c r="D193" s="9"/>
      <c r="E193" s="121"/>
      <c r="F193" s="121"/>
      <c r="G193" s="20"/>
      <c r="H193" s="9"/>
      <c r="I193" s="20"/>
      <c r="J193" s="20"/>
      <c r="K193" s="122"/>
      <c r="L193" s="24"/>
      <c r="M193" s="123"/>
      <c r="N193" s="24"/>
      <c r="O193" s="24"/>
      <c r="P193" s="124"/>
      <c r="Q193" s="24"/>
      <c r="R193" s="123"/>
      <c r="S193" s="24"/>
      <c r="T193" s="24"/>
      <c r="U193" s="24"/>
      <c r="V193" s="24"/>
      <c r="W193" s="24"/>
      <c r="X193" s="24"/>
      <c r="Y193" s="124"/>
      <c r="Z193" s="24"/>
      <c r="AA193" s="123"/>
      <c r="AB193" s="98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ht="12.75" customHeight="1">
      <c r="A194" s="69"/>
      <c r="B194" s="120"/>
      <c r="C194" s="69"/>
      <c r="D194" s="9"/>
      <c r="E194" s="121"/>
      <c r="F194" s="121"/>
      <c r="G194" s="20"/>
      <c r="H194" s="9"/>
      <c r="I194" s="20"/>
      <c r="J194" s="20"/>
      <c r="K194" s="122"/>
      <c r="L194" s="24"/>
      <c r="M194" s="123"/>
      <c r="N194" s="24"/>
      <c r="O194" s="24"/>
      <c r="P194" s="124"/>
      <c r="Q194" s="24"/>
      <c r="R194" s="123"/>
      <c r="S194" s="24"/>
      <c r="T194" s="24"/>
      <c r="U194" s="24"/>
      <c r="V194" s="24"/>
      <c r="W194" s="24"/>
      <c r="X194" s="24"/>
      <c r="Y194" s="124"/>
      <c r="Z194" s="24"/>
      <c r="AA194" s="123"/>
      <c r="AB194" s="98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ht="12.75" customHeight="1">
      <c r="A195" s="69"/>
      <c r="B195" s="120"/>
      <c r="C195" s="69"/>
      <c r="D195" s="9"/>
      <c r="E195" s="121"/>
      <c r="F195" s="121"/>
      <c r="G195" s="20"/>
      <c r="H195" s="9"/>
      <c r="I195" s="20"/>
      <c r="J195" s="20"/>
      <c r="K195" s="122"/>
      <c r="L195" s="24"/>
      <c r="M195" s="123"/>
      <c r="N195" s="24"/>
      <c r="O195" s="24"/>
      <c r="P195" s="124"/>
      <c r="Q195" s="24"/>
      <c r="R195" s="123"/>
      <c r="S195" s="24"/>
      <c r="T195" s="24"/>
      <c r="U195" s="24"/>
      <c r="V195" s="24"/>
      <c r="W195" s="24"/>
      <c r="X195" s="24"/>
      <c r="Y195" s="124"/>
      <c r="Z195" s="24"/>
      <c r="AA195" s="123"/>
      <c r="AB195" s="98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ht="12.75" customHeight="1">
      <c r="A196" s="69"/>
      <c r="B196" s="120"/>
      <c r="C196" s="69"/>
      <c r="D196" s="9"/>
      <c r="E196" s="121"/>
      <c r="F196" s="121"/>
      <c r="G196" s="20"/>
      <c r="H196" s="9"/>
      <c r="I196" s="20"/>
      <c r="J196" s="20"/>
      <c r="K196" s="122"/>
      <c r="L196" s="24"/>
      <c r="M196" s="123"/>
      <c r="N196" s="24"/>
      <c r="O196" s="24"/>
      <c r="P196" s="124"/>
      <c r="Q196" s="24"/>
      <c r="R196" s="123"/>
      <c r="S196" s="24"/>
      <c r="T196" s="24"/>
      <c r="U196" s="24"/>
      <c r="V196" s="24"/>
      <c r="W196" s="24"/>
      <c r="X196" s="24"/>
      <c r="Y196" s="124"/>
      <c r="Z196" s="24"/>
      <c r="AA196" s="123"/>
      <c r="AB196" s="98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ht="12.75" customHeight="1">
      <c r="A197" s="69"/>
      <c r="B197" s="120"/>
      <c r="C197" s="69"/>
      <c r="D197" s="9"/>
      <c r="E197" s="121"/>
      <c r="F197" s="121"/>
      <c r="G197" s="20"/>
      <c r="H197" s="9"/>
      <c r="I197" s="20"/>
      <c r="J197" s="20"/>
      <c r="K197" s="122"/>
      <c r="L197" s="24"/>
      <c r="M197" s="123"/>
      <c r="N197" s="24"/>
      <c r="O197" s="24"/>
      <c r="P197" s="124"/>
      <c r="Q197" s="24"/>
      <c r="R197" s="123"/>
      <c r="S197" s="24"/>
      <c r="T197" s="24"/>
      <c r="U197" s="24"/>
      <c r="V197" s="24"/>
      <c r="W197" s="24"/>
      <c r="X197" s="24"/>
      <c r="Y197" s="124"/>
      <c r="Z197" s="24"/>
      <c r="AA197" s="123"/>
      <c r="AB197" s="98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ht="12.75" customHeight="1">
      <c r="A198" s="69"/>
      <c r="B198" s="120"/>
      <c r="C198" s="69"/>
      <c r="D198" s="9"/>
      <c r="E198" s="121"/>
      <c r="F198" s="121"/>
      <c r="G198" s="20"/>
      <c r="H198" s="9"/>
      <c r="I198" s="20"/>
      <c r="J198" s="20"/>
      <c r="K198" s="122"/>
      <c r="L198" s="24"/>
      <c r="M198" s="123"/>
      <c r="N198" s="24"/>
      <c r="O198" s="24"/>
      <c r="P198" s="124"/>
      <c r="Q198" s="24"/>
      <c r="R198" s="123"/>
      <c r="S198" s="24"/>
      <c r="T198" s="24"/>
      <c r="U198" s="24"/>
      <c r="V198" s="24"/>
      <c r="W198" s="24"/>
      <c r="X198" s="24"/>
      <c r="Y198" s="124"/>
      <c r="Z198" s="24"/>
      <c r="AA198" s="123"/>
      <c r="AB198" s="98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ht="12.75" customHeight="1">
      <c r="A199" s="69"/>
      <c r="B199" s="120"/>
      <c r="C199" s="69"/>
      <c r="D199" s="9"/>
      <c r="E199" s="121"/>
      <c r="F199" s="121"/>
      <c r="G199" s="20"/>
      <c r="H199" s="9"/>
      <c r="I199" s="20"/>
      <c r="J199" s="20"/>
      <c r="K199" s="122"/>
      <c r="L199" s="24"/>
      <c r="M199" s="123"/>
      <c r="N199" s="24"/>
      <c r="O199" s="24"/>
      <c r="P199" s="124"/>
      <c r="Q199" s="24"/>
      <c r="R199" s="123"/>
      <c r="S199" s="24"/>
      <c r="T199" s="24"/>
      <c r="U199" s="24"/>
      <c r="V199" s="24"/>
      <c r="W199" s="24"/>
      <c r="X199" s="24"/>
      <c r="Y199" s="124"/>
      <c r="Z199" s="24"/>
      <c r="AA199" s="123"/>
      <c r="AB199" s="98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ht="12.75" customHeight="1">
      <c r="A200" s="69"/>
      <c r="B200" s="120"/>
      <c r="C200" s="69"/>
      <c r="D200" s="9"/>
      <c r="E200" s="121"/>
      <c r="F200" s="121"/>
      <c r="G200" s="20"/>
      <c r="H200" s="9"/>
      <c r="I200" s="20"/>
      <c r="J200" s="20"/>
      <c r="K200" s="122"/>
      <c r="L200" s="24"/>
      <c r="M200" s="123"/>
      <c r="N200" s="24"/>
      <c r="O200" s="24"/>
      <c r="P200" s="124"/>
      <c r="Q200" s="24"/>
      <c r="R200" s="123"/>
      <c r="S200" s="24"/>
      <c r="T200" s="24"/>
      <c r="U200" s="24"/>
      <c r="V200" s="24"/>
      <c r="W200" s="24"/>
      <c r="X200" s="24"/>
      <c r="Y200" s="124"/>
      <c r="Z200" s="24"/>
      <c r="AA200" s="123"/>
      <c r="AB200" s="98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ht="12.75" customHeight="1">
      <c r="A201" s="69"/>
      <c r="B201" s="120"/>
      <c r="C201" s="69"/>
      <c r="D201" s="9"/>
      <c r="E201" s="121"/>
      <c r="F201" s="121"/>
      <c r="G201" s="20"/>
      <c r="H201" s="9"/>
      <c r="I201" s="20"/>
      <c r="J201" s="20"/>
      <c r="K201" s="122"/>
      <c r="L201" s="24"/>
      <c r="M201" s="123"/>
      <c r="N201" s="24"/>
      <c r="O201" s="24"/>
      <c r="P201" s="124"/>
      <c r="Q201" s="24"/>
      <c r="R201" s="123"/>
      <c r="S201" s="24"/>
      <c r="T201" s="24"/>
      <c r="U201" s="24"/>
      <c r="V201" s="24"/>
      <c r="W201" s="24"/>
      <c r="X201" s="24"/>
      <c r="Y201" s="124"/>
      <c r="Z201" s="24"/>
      <c r="AA201" s="123"/>
      <c r="AB201" s="98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ht="12.75" customHeight="1">
      <c r="A202" s="69"/>
      <c r="B202" s="120"/>
      <c r="C202" s="69"/>
      <c r="D202" s="9"/>
      <c r="E202" s="121"/>
      <c r="F202" s="121"/>
      <c r="G202" s="20"/>
      <c r="H202" s="9"/>
      <c r="I202" s="20"/>
      <c r="J202" s="20"/>
      <c r="K202" s="122"/>
      <c r="L202" s="24"/>
      <c r="M202" s="123"/>
      <c r="N202" s="24"/>
      <c r="O202" s="24"/>
      <c r="P202" s="124"/>
      <c r="Q202" s="24"/>
      <c r="R202" s="123"/>
      <c r="S202" s="24"/>
      <c r="T202" s="24"/>
      <c r="U202" s="24"/>
      <c r="V202" s="24"/>
      <c r="W202" s="24"/>
      <c r="X202" s="24"/>
      <c r="Y202" s="124"/>
      <c r="Z202" s="24"/>
      <c r="AA202" s="123"/>
      <c r="AB202" s="98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ht="12.75" customHeight="1">
      <c r="A203" s="69"/>
      <c r="B203" s="120"/>
      <c r="C203" s="69"/>
      <c r="D203" s="9"/>
      <c r="E203" s="121"/>
      <c r="F203" s="121"/>
      <c r="G203" s="20"/>
      <c r="H203" s="9"/>
      <c r="I203" s="20"/>
      <c r="J203" s="20"/>
      <c r="K203" s="122"/>
      <c r="L203" s="24"/>
      <c r="M203" s="123"/>
      <c r="N203" s="24"/>
      <c r="O203" s="24"/>
      <c r="P203" s="124"/>
      <c r="Q203" s="24"/>
      <c r="R203" s="123"/>
      <c r="S203" s="24"/>
      <c r="T203" s="24"/>
      <c r="U203" s="24"/>
      <c r="V203" s="24"/>
      <c r="W203" s="24"/>
      <c r="X203" s="24"/>
      <c r="Y203" s="124"/>
      <c r="Z203" s="24"/>
      <c r="AA203" s="123"/>
      <c r="AB203" s="98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ht="12.75" customHeight="1">
      <c r="A204" s="69"/>
      <c r="B204" s="120"/>
      <c r="C204" s="69"/>
      <c r="D204" s="9"/>
      <c r="E204" s="121"/>
      <c r="F204" s="121"/>
      <c r="G204" s="20"/>
      <c r="H204" s="9"/>
      <c r="I204" s="20"/>
      <c r="J204" s="20"/>
      <c r="K204" s="122"/>
      <c r="L204" s="24"/>
      <c r="M204" s="123"/>
      <c r="N204" s="24"/>
      <c r="O204" s="24"/>
      <c r="P204" s="124"/>
      <c r="Q204" s="24"/>
      <c r="R204" s="123"/>
      <c r="S204" s="24"/>
      <c r="T204" s="24"/>
      <c r="U204" s="24"/>
      <c r="V204" s="24"/>
      <c r="W204" s="24"/>
      <c r="X204" s="24"/>
      <c r="Y204" s="124"/>
      <c r="Z204" s="24"/>
      <c r="AA204" s="123"/>
      <c r="AB204" s="98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ht="12.75" customHeight="1">
      <c r="A205" s="69"/>
      <c r="B205" s="120"/>
      <c r="C205" s="69"/>
      <c r="D205" s="9"/>
      <c r="E205" s="121"/>
      <c r="F205" s="121"/>
      <c r="G205" s="20"/>
      <c r="H205" s="9"/>
      <c r="I205" s="20"/>
      <c r="J205" s="20"/>
      <c r="K205" s="122"/>
      <c r="L205" s="24"/>
      <c r="M205" s="123"/>
      <c r="N205" s="24"/>
      <c r="O205" s="24"/>
      <c r="P205" s="124"/>
      <c r="Q205" s="24"/>
      <c r="R205" s="123"/>
      <c r="S205" s="24"/>
      <c r="T205" s="24"/>
      <c r="U205" s="24"/>
      <c r="V205" s="24"/>
      <c r="W205" s="24"/>
      <c r="X205" s="24"/>
      <c r="Y205" s="124"/>
      <c r="Z205" s="24"/>
      <c r="AA205" s="123"/>
      <c r="AB205" s="98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ht="12.75" customHeight="1">
      <c r="A206" s="69"/>
      <c r="B206" s="120"/>
      <c r="C206" s="69"/>
      <c r="D206" s="9"/>
      <c r="E206" s="121"/>
      <c r="F206" s="121"/>
      <c r="G206" s="20"/>
      <c r="H206" s="9"/>
      <c r="I206" s="20"/>
      <c r="J206" s="20"/>
      <c r="K206" s="122"/>
      <c r="L206" s="24"/>
      <c r="M206" s="123"/>
      <c r="N206" s="24"/>
      <c r="O206" s="24"/>
      <c r="P206" s="124"/>
      <c r="Q206" s="24"/>
      <c r="R206" s="123"/>
      <c r="S206" s="24"/>
      <c r="T206" s="24"/>
      <c r="U206" s="24"/>
      <c r="V206" s="24"/>
      <c r="W206" s="24"/>
      <c r="X206" s="24"/>
      <c r="Y206" s="124"/>
      <c r="Z206" s="24"/>
      <c r="AA206" s="123"/>
      <c r="AB206" s="98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ht="12.75" customHeight="1">
      <c r="A207" s="69"/>
      <c r="B207" s="120"/>
      <c r="C207" s="69"/>
      <c r="D207" s="9"/>
      <c r="E207" s="121"/>
      <c r="F207" s="121"/>
      <c r="G207" s="20"/>
      <c r="H207" s="9"/>
      <c r="I207" s="20"/>
      <c r="J207" s="20"/>
      <c r="K207" s="122"/>
      <c r="L207" s="24"/>
      <c r="M207" s="123"/>
      <c r="N207" s="24"/>
      <c r="O207" s="24"/>
      <c r="P207" s="124"/>
      <c r="Q207" s="24"/>
      <c r="R207" s="123"/>
      <c r="S207" s="24"/>
      <c r="T207" s="24"/>
      <c r="U207" s="24"/>
      <c r="V207" s="24"/>
      <c r="W207" s="24"/>
      <c r="X207" s="24"/>
      <c r="Y207" s="124"/>
      <c r="Z207" s="24"/>
      <c r="AA207" s="123"/>
      <c r="AB207" s="98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ht="12.75" customHeight="1">
      <c r="A208" s="69"/>
      <c r="B208" s="120"/>
      <c r="C208" s="69"/>
      <c r="D208" s="9"/>
      <c r="E208" s="121"/>
      <c r="F208" s="121"/>
      <c r="G208" s="20"/>
      <c r="H208" s="9"/>
      <c r="I208" s="20"/>
      <c r="J208" s="20"/>
      <c r="K208" s="122"/>
      <c r="L208" s="24"/>
      <c r="M208" s="123"/>
      <c r="N208" s="24"/>
      <c r="O208" s="24"/>
      <c r="P208" s="124"/>
      <c r="Q208" s="24"/>
      <c r="R208" s="123"/>
      <c r="S208" s="24"/>
      <c r="T208" s="24"/>
      <c r="U208" s="24"/>
      <c r="V208" s="24"/>
      <c r="W208" s="24"/>
      <c r="X208" s="24"/>
      <c r="Y208" s="124"/>
      <c r="Z208" s="24"/>
      <c r="AA208" s="123"/>
      <c r="AB208" s="98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ht="12.75" customHeight="1">
      <c r="A209" s="69"/>
      <c r="B209" s="120"/>
      <c r="C209" s="69"/>
      <c r="D209" s="9"/>
      <c r="E209" s="121"/>
      <c r="F209" s="121"/>
      <c r="G209" s="20"/>
      <c r="H209" s="9"/>
      <c r="I209" s="20"/>
      <c r="J209" s="20"/>
      <c r="K209" s="122"/>
      <c r="L209" s="24"/>
      <c r="M209" s="123"/>
      <c r="N209" s="24"/>
      <c r="O209" s="24"/>
      <c r="P209" s="124"/>
      <c r="Q209" s="24"/>
      <c r="R209" s="123"/>
      <c r="S209" s="24"/>
      <c r="T209" s="24"/>
      <c r="U209" s="24"/>
      <c r="V209" s="24"/>
      <c r="W209" s="24"/>
      <c r="X209" s="24"/>
      <c r="Y209" s="124"/>
      <c r="Z209" s="24"/>
      <c r="AA209" s="123"/>
      <c r="AB209" s="98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ht="12.75" customHeight="1">
      <c r="A210" s="69"/>
      <c r="B210" s="120"/>
      <c r="C210" s="69"/>
      <c r="D210" s="9"/>
      <c r="E210" s="121"/>
      <c r="F210" s="121"/>
      <c r="G210" s="20"/>
      <c r="H210" s="9"/>
      <c r="I210" s="20"/>
      <c r="J210" s="20"/>
      <c r="K210" s="122"/>
      <c r="L210" s="24"/>
      <c r="M210" s="123"/>
      <c r="N210" s="24"/>
      <c r="O210" s="24"/>
      <c r="P210" s="124"/>
      <c r="Q210" s="24"/>
      <c r="R210" s="123"/>
      <c r="S210" s="24"/>
      <c r="T210" s="24"/>
      <c r="U210" s="24"/>
      <c r="V210" s="24"/>
      <c r="W210" s="24"/>
      <c r="X210" s="24"/>
      <c r="Y210" s="124"/>
      <c r="Z210" s="24"/>
      <c r="AA210" s="123"/>
      <c r="AB210" s="98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ht="12.75" customHeight="1">
      <c r="A211" s="69"/>
      <c r="B211" s="120"/>
      <c r="C211" s="69"/>
      <c r="D211" s="9"/>
      <c r="E211" s="121"/>
      <c r="F211" s="121"/>
      <c r="G211" s="20"/>
      <c r="H211" s="9"/>
      <c r="I211" s="20"/>
      <c r="J211" s="20"/>
      <c r="K211" s="122"/>
      <c r="L211" s="24"/>
      <c r="M211" s="123"/>
      <c r="N211" s="24"/>
      <c r="O211" s="24"/>
      <c r="P211" s="124"/>
      <c r="Q211" s="24"/>
      <c r="R211" s="123"/>
      <c r="S211" s="24"/>
      <c r="T211" s="24"/>
      <c r="U211" s="24"/>
      <c r="V211" s="24"/>
      <c r="W211" s="24"/>
      <c r="X211" s="24"/>
      <c r="Y211" s="124"/>
      <c r="Z211" s="24"/>
      <c r="AA211" s="123"/>
      <c r="AB211" s="98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ht="12.75" customHeight="1">
      <c r="A212" s="69"/>
      <c r="B212" s="120"/>
      <c r="C212" s="69"/>
      <c r="D212" s="9"/>
      <c r="E212" s="121"/>
      <c r="F212" s="121"/>
      <c r="G212" s="20"/>
      <c r="H212" s="9"/>
      <c r="I212" s="20"/>
      <c r="J212" s="20"/>
      <c r="K212" s="122"/>
      <c r="L212" s="24"/>
      <c r="M212" s="123"/>
      <c r="N212" s="24"/>
      <c r="O212" s="24"/>
      <c r="P212" s="124"/>
      <c r="Q212" s="24"/>
      <c r="R212" s="123"/>
      <c r="S212" s="24"/>
      <c r="T212" s="24"/>
      <c r="U212" s="24"/>
      <c r="V212" s="24"/>
      <c r="W212" s="24"/>
      <c r="X212" s="24"/>
      <c r="Y212" s="124"/>
      <c r="Z212" s="24"/>
      <c r="AA212" s="123"/>
      <c r="AB212" s="98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ht="12.75" customHeight="1">
      <c r="A213" s="69"/>
      <c r="B213" s="120"/>
      <c r="C213" s="69"/>
      <c r="D213" s="9"/>
      <c r="E213" s="121"/>
      <c r="F213" s="121"/>
      <c r="G213" s="20"/>
      <c r="H213" s="9"/>
      <c r="I213" s="20"/>
      <c r="J213" s="20"/>
      <c r="K213" s="122"/>
      <c r="L213" s="24"/>
      <c r="M213" s="123"/>
      <c r="N213" s="24"/>
      <c r="O213" s="24"/>
      <c r="P213" s="124"/>
      <c r="Q213" s="24"/>
      <c r="R213" s="123"/>
      <c r="S213" s="24"/>
      <c r="T213" s="24"/>
      <c r="U213" s="24"/>
      <c r="V213" s="24"/>
      <c r="W213" s="24"/>
      <c r="X213" s="24"/>
      <c r="Y213" s="124"/>
      <c r="Z213" s="24"/>
      <c r="AA213" s="123"/>
      <c r="AB213" s="98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ht="12.75" customHeight="1">
      <c r="A214" s="69"/>
      <c r="B214" s="120"/>
      <c r="C214" s="69"/>
      <c r="D214" s="9"/>
      <c r="E214" s="121"/>
      <c r="F214" s="121"/>
      <c r="G214" s="20"/>
      <c r="H214" s="9"/>
      <c r="I214" s="20"/>
      <c r="J214" s="20"/>
      <c r="K214" s="122"/>
      <c r="L214" s="24"/>
      <c r="M214" s="123"/>
      <c r="N214" s="24"/>
      <c r="O214" s="24"/>
      <c r="P214" s="124"/>
      <c r="Q214" s="24"/>
      <c r="R214" s="123"/>
      <c r="S214" s="24"/>
      <c r="T214" s="24"/>
      <c r="U214" s="24"/>
      <c r="V214" s="24"/>
      <c r="W214" s="24"/>
      <c r="X214" s="24"/>
      <c r="Y214" s="124"/>
      <c r="Z214" s="24"/>
      <c r="AA214" s="123"/>
      <c r="AB214" s="98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ht="12.75" customHeight="1">
      <c r="A215" s="69"/>
      <c r="B215" s="120"/>
      <c r="C215" s="69"/>
      <c r="D215" s="9"/>
      <c r="E215" s="121"/>
      <c r="F215" s="121"/>
      <c r="G215" s="20"/>
      <c r="H215" s="9"/>
      <c r="I215" s="20"/>
      <c r="J215" s="20"/>
      <c r="K215" s="122"/>
      <c r="L215" s="24"/>
      <c r="M215" s="123"/>
      <c r="N215" s="24"/>
      <c r="O215" s="24"/>
      <c r="P215" s="124"/>
      <c r="Q215" s="24"/>
      <c r="R215" s="123"/>
      <c r="S215" s="24"/>
      <c r="T215" s="24"/>
      <c r="U215" s="24"/>
      <c r="V215" s="24"/>
      <c r="W215" s="24"/>
      <c r="X215" s="24"/>
      <c r="Y215" s="124"/>
      <c r="Z215" s="24"/>
      <c r="AA215" s="123"/>
      <c r="AB215" s="98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ht="12.75" customHeight="1">
      <c r="A216" s="69"/>
      <c r="B216" s="120"/>
      <c r="C216" s="69"/>
      <c r="D216" s="9"/>
      <c r="E216" s="121"/>
      <c r="F216" s="121"/>
      <c r="G216" s="20"/>
      <c r="H216" s="9"/>
      <c r="I216" s="20"/>
      <c r="J216" s="20"/>
      <c r="K216" s="122"/>
      <c r="L216" s="24"/>
      <c r="M216" s="123"/>
      <c r="N216" s="24"/>
      <c r="O216" s="24"/>
      <c r="P216" s="124"/>
      <c r="Q216" s="24"/>
      <c r="R216" s="123"/>
      <c r="S216" s="24"/>
      <c r="T216" s="24"/>
      <c r="U216" s="24"/>
      <c r="V216" s="24"/>
      <c r="W216" s="24"/>
      <c r="X216" s="24"/>
      <c r="Y216" s="124"/>
      <c r="Z216" s="24"/>
      <c r="AA216" s="123"/>
      <c r="AB216" s="98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ht="12.75" customHeight="1">
      <c r="A217" s="69"/>
      <c r="B217" s="120"/>
      <c r="C217" s="69"/>
      <c r="D217" s="9"/>
      <c r="E217" s="121"/>
      <c r="F217" s="121"/>
      <c r="G217" s="20"/>
      <c r="H217" s="9"/>
      <c r="I217" s="20"/>
      <c r="J217" s="20"/>
      <c r="K217" s="122"/>
      <c r="L217" s="24"/>
      <c r="M217" s="123"/>
      <c r="N217" s="24"/>
      <c r="O217" s="24"/>
      <c r="P217" s="124"/>
      <c r="Q217" s="24"/>
      <c r="R217" s="123"/>
      <c r="S217" s="24"/>
      <c r="T217" s="24"/>
      <c r="U217" s="24"/>
      <c r="V217" s="24"/>
      <c r="W217" s="24"/>
      <c r="X217" s="24"/>
      <c r="Y217" s="124"/>
      <c r="Z217" s="24"/>
      <c r="AA217" s="123"/>
      <c r="AB217" s="98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ht="12.75" customHeight="1">
      <c r="A218" s="69"/>
      <c r="B218" s="120"/>
      <c r="C218" s="69"/>
      <c r="D218" s="9"/>
      <c r="E218" s="121"/>
      <c r="F218" s="121"/>
      <c r="G218" s="20"/>
      <c r="H218" s="9"/>
      <c r="I218" s="20"/>
      <c r="J218" s="20"/>
      <c r="K218" s="122"/>
      <c r="L218" s="24"/>
      <c r="M218" s="123"/>
      <c r="N218" s="24"/>
      <c r="O218" s="24"/>
      <c r="P218" s="124"/>
      <c r="Q218" s="24"/>
      <c r="R218" s="123"/>
      <c r="S218" s="24"/>
      <c r="T218" s="24"/>
      <c r="U218" s="24"/>
      <c r="V218" s="24"/>
      <c r="W218" s="24"/>
      <c r="X218" s="24"/>
      <c r="Y218" s="124"/>
      <c r="Z218" s="24"/>
      <c r="AA218" s="123"/>
      <c r="AB218" s="98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ht="12.75" customHeight="1">
      <c r="A219" s="69"/>
      <c r="B219" s="120"/>
      <c r="C219" s="69"/>
      <c r="D219" s="9"/>
      <c r="E219" s="121"/>
      <c r="F219" s="121"/>
      <c r="G219" s="20"/>
      <c r="H219" s="9"/>
      <c r="I219" s="20"/>
      <c r="J219" s="20"/>
      <c r="K219" s="122"/>
      <c r="L219" s="24"/>
      <c r="M219" s="123"/>
      <c r="N219" s="24"/>
      <c r="O219" s="24"/>
      <c r="P219" s="124"/>
      <c r="Q219" s="24"/>
      <c r="R219" s="123"/>
      <c r="S219" s="24"/>
      <c r="T219" s="24"/>
      <c r="U219" s="24"/>
      <c r="V219" s="24"/>
      <c r="W219" s="24"/>
      <c r="X219" s="24"/>
      <c r="Y219" s="124"/>
      <c r="Z219" s="24"/>
      <c r="AA219" s="123"/>
      <c r="AB219" s="98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ht="12.75" customHeight="1">
      <c r="A220" s="69"/>
      <c r="B220" s="120"/>
      <c r="C220" s="69"/>
      <c r="D220" s="9"/>
      <c r="E220" s="121"/>
      <c r="F220" s="121"/>
      <c r="G220" s="20"/>
      <c r="H220" s="9"/>
      <c r="I220" s="20"/>
      <c r="J220" s="20"/>
      <c r="K220" s="122"/>
      <c r="L220" s="24"/>
      <c r="M220" s="123"/>
      <c r="N220" s="24"/>
      <c r="O220" s="24"/>
      <c r="P220" s="124"/>
      <c r="Q220" s="24"/>
      <c r="R220" s="123"/>
      <c r="S220" s="24"/>
      <c r="T220" s="24"/>
      <c r="U220" s="24"/>
      <c r="V220" s="24"/>
      <c r="W220" s="24"/>
      <c r="X220" s="24"/>
      <c r="Y220" s="124"/>
      <c r="Z220" s="24"/>
      <c r="AA220" s="123"/>
      <c r="AB220" s="98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ht="12.75" customHeight="1">
      <c r="A221" s="69"/>
      <c r="B221" s="120"/>
      <c r="C221" s="69"/>
      <c r="D221" s="9"/>
      <c r="E221" s="121"/>
      <c r="F221" s="121"/>
      <c r="G221" s="20"/>
      <c r="H221" s="9"/>
      <c r="I221" s="20"/>
      <c r="J221" s="20"/>
      <c r="K221" s="122"/>
      <c r="L221" s="24"/>
      <c r="M221" s="123"/>
      <c r="N221" s="24"/>
      <c r="O221" s="24"/>
      <c r="P221" s="124"/>
      <c r="Q221" s="24"/>
      <c r="R221" s="123"/>
      <c r="S221" s="24"/>
      <c r="T221" s="24"/>
      <c r="U221" s="24"/>
      <c r="V221" s="24"/>
      <c r="W221" s="24"/>
      <c r="X221" s="24"/>
      <c r="Y221" s="124"/>
      <c r="Z221" s="24"/>
      <c r="AA221" s="123"/>
      <c r="AB221" s="98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ht="12.75" customHeight="1">
      <c r="A222" s="69"/>
      <c r="B222" s="120"/>
      <c r="C222" s="69"/>
      <c r="D222" s="9"/>
      <c r="E222" s="121"/>
      <c r="F222" s="121"/>
      <c r="G222" s="20"/>
      <c r="H222" s="9"/>
      <c r="I222" s="20"/>
      <c r="J222" s="20"/>
      <c r="K222" s="122"/>
      <c r="L222" s="24"/>
      <c r="M222" s="123"/>
      <c r="N222" s="24"/>
      <c r="O222" s="24"/>
      <c r="P222" s="124"/>
      <c r="Q222" s="24"/>
      <c r="R222" s="123"/>
      <c r="S222" s="24"/>
      <c r="T222" s="24"/>
      <c r="U222" s="24"/>
      <c r="V222" s="24"/>
      <c r="W222" s="24"/>
      <c r="X222" s="24"/>
      <c r="Y222" s="124"/>
      <c r="Z222" s="24"/>
      <c r="AA222" s="123"/>
      <c r="AB222" s="98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ht="12.75" customHeight="1">
      <c r="A223" s="69"/>
      <c r="B223" s="120"/>
      <c r="C223" s="69"/>
      <c r="D223" s="9"/>
      <c r="E223" s="121"/>
      <c r="F223" s="121"/>
      <c r="G223" s="20"/>
      <c r="H223" s="9"/>
      <c r="I223" s="20"/>
      <c r="J223" s="20"/>
      <c r="K223" s="122"/>
      <c r="L223" s="24"/>
      <c r="M223" s="123"/>
      <c r="N223" s="24"/>
      <c r="O223" s="24"/>
      <c r="P223" s="124"/>
      <c r="Q223" s="24"/>
      <c r="R223" s="123"/>
      <c r="S223" s="24"/>
      <c r="T223" s="24"/>
      <c r="U223" s="24"/>
      <c r="V223" s="24"/>
      <c r="W223" s="24"/>
      <c r="X223" s="24"/>
      <c r="Y223" s="124"/>
      <c r="Z223" s="24"/>
      <c r="AA223" s="123"/>
      <c r="AB223" s="98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ht="12.75" customHeight="1">
      <c r="A224" s="69"/>
      <c r="B224" s="120"/>
      <c r="C224" s="69"/>
      <c r="D224" s="9"/>
      <c r="E224" s="121"/>
      <c r="F224" s="121"/>
      <c r="G224" s="20"/>
      <c r="H224" s="9"/>
      <c r="I224" s="20"/>
      <c r="J224" s="20"/>
      <c r="K224" s="122"/>
      <c r="L224" s="24"/>
      <c r="M224" s="123"/>
      <c r="N224" s="24"/>
      <c r="O224" s="24"/>
      <c r="P224" s="124"/>
      <c r="Q224" s="24"/>
      <c r="R224" s="123"/>
      <c r="S224" s="24"/>
      <c r="T224" s="24"/>
      <c r="U224" s="24"/>
      <c r="V224" s="24"/>
      <c r="W224" s="24"/>
      <c r="X224" s="24"/>
      <c r="Y224" s="124"/>
      <c r="Z224" s="24"/>
      <c r="AA224" s="123"/>
      <c r="AB224" s="98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ht="12.75" customHeight="1">
      <c r="A225" s="69"/>
      <c r="B225" s="120"/>
      <c r="C225" s="69"/>
      <c r="D225" s="9"/>
      <c r="E225" s="121"/>
      <c r="F225" s="121"/>
      <c r="G225" s="20"/>
      <c r="H225" s="9"/>
      <c r="I225" s="20"/>
      <c r="J225" s="20"/>
      <c r="K225" s="122"/>
      <c r="L225" s="24"/>
      <c r="M225" s="123"/>
      <c r="N225" s="24"/>
      <c r="O225" s="24"/>
      <c r="P225" s="124"/>
      <c r="Q225" s="24"/>
      <c r="R225" s="123"/>
      <c r="S225" s="24"/>
      <c r="T225" s="24"/>
      <c r="U225" s="24"/>
      <c r="V225" s="24"/>
      <c r="W225" s="24"/>
      <c r="X225" s="24"/>
      <c r="Y225" s="124"/>
      <c r="Z225" s="24"/>
      <c r="AA225" s="123"/>
      <c r="AB225" s="98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ht="12.75" customHeight="1">
      <c r="A226" s="126"/>
      <c r="B226" s="127"/>
      <c r="C226" s="126"/>
      <c r="D226" s="128"/>
      <c r="E226" s="129"/>
      <c r="F226" s="129"/>
      <c r="G226" s="130"/>
      <c r="H226" s="128"/>
      <c r="I226" s="131"/>
      <c r="J226" s="131"/>
      <c r="K226" s="136"/>
      <c r="L226" s="133"/>
      <c r="M226" s="135"/>
      <c r="N226" s="133"/>
      <c r="O226" s="133"/>
      <c r="P226" s="137"/>
      <c r="Q226" s="133"/>
      <c r="R226" s="135"/>
      <c r="S226" s="133"/>
      <c r="T226" s="133"/>
      <c r="U226" s="133"/>
      <c r="V226" s="133"/>
      <c r="W226" s="133"/>
      <c r="X226" s="133"/>
      <c r="Y226" s="137"/>
      <c r="Z226" s="133"/>
      <c r="AA226" s="135"/>
      <c r="AB226" s="98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ht="12.75" customHeight="1">
      <c r="A227" s="69"/>
      <c r="B227" s="120"/>
      <c r="C227" s="69"/>
      <c r="D227" s="9"/>
      <c r="E227" s="121"/>
      <c r="F227" s="121"/>
      <c r="G227" s="20"/>
      <c r="H227" s="9"/>
      <c r="I227" s="20"/>
      <c r="J227" s="20"/>
      <c r="K227" s="122"/>
      <c r="L227" s="24"/>
      <c r="M227" s="123"/>
      <c r="N227" s="24"/>
      <c r="O227" s="24"/>
      <c r="P227" s="124"/>
      <c r="Q227" s="24"/>
      <c r="R227" s="123"/>
      <c r="S227" s="24"/>
      <c r="T227" s="24"/>
      <c r="U227" s="24"/>
      <c r="V227" s="24"/>
      <c r="W227" s="24"/>
      <c r="X227" s="24"/>
      <c r="Y227" s="124"/>
      <c r="Z227" s="24"/>
      <c r="AA227" s="123"/>
      <c r="AB227" s="98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ht="12.75" customHeight="1">
      <c r="A228" s="69"/>
      <c r="B228" s="120"/>
      <c r="C228" s="69"/>
      <c r="D228" s="9"/>
      <c r="E228" s="121"/>
      <c r="F228" s="121"/>
      <c r="G228" s="20"/>
      <c r="H228" s="9"/>
      <c r="I228" s="20"/>
      <c r="J228" s="20"/>
      <c r="K228" s="122"/>
      <c r="L228" s="24"/>
      <c r="M228" s="123"/>
      <c r="N228" s="24"/>
      <c r="O228" s="24"/>
      <c r="P228" s="124"/>
      <c r="Q228" s="24"/>
      <c r="R228" s="123"/>
      <c r="S228" s="24"/>
      <c r="T228" s="24"/>
      <c r="U228" s="24"/>
      <c r="V228" s="24"/>
      <c r="W228" s="24"/>
      <c r="X228" s="24"/>
      <c r="Y228" s="124"/>
      <c r="Z228" s="24"/>
      <c r="AA228" s="123"/>
      <c r="AB228" s="98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ht="12.75" customHeight="1">
      <c r="A229" s="69"/>
      <c r="B229" s="120"/>
      <c r="C229" s="69"/>
      <c r="D229" s="9"/>
      <c r="E229" s="121"/>
      <c r="F229" s="121"/>
      <c r="G229" s="20"/>
      <c r="H229" s="9"/>
      <c r="I229" s="20"/>
      <c r="J229" s="20"/>
      <c r="K229" s="122"/>
      <c r="L229" s="24"/>
      <c r="M229" s="123"/>
      <c r="N229" s="24"/>
      <c r="O229" s="24"/>
      <c r="P229" s="124"/>
      <c r="Q229" s="24"/>
      <c r="R229" s="123"/>
      <c r="S229" s="24"/>
      <c r="T229" s="24"/>
      <c r="U229" s="24"/>
      <c r="V229" s="24"/>
      <c r="W229" s="24"/>
      <c r="X229" s="24"/>
      <c r="Y229" s="124"/>
      <c r="Z229" s="24"/>
      <c r="AA229" s="123"/>
      <c r="AB229" s="98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ht="12.75" customHeight="1">
      <c r="A230" s="69"/>
      <c r="B230" s="120"/>
      <c r="C230" s="69"/>
      <c r="D230" s="9"/>
      <c r="E230" s="121"/>
      <c r="F230" s="121"/>
      <c r="G230" s="20"/>
      <c r="H230" s="9"/>
      <c r="I230" s="20"/>
      <c r="J230" s="20"/>
      <c r="K230" s="122"/>
      <c r="L230" s="24"/>
      <c r="M230" s="123"/>
      <c r="N230" s="24"/>
      <c r="O230" s="24"/>
      <c r="P230" s="124"/>
      <c r="Q230" s="24"/>
      <c r="R230" s="123"/>
      <c r="S230" s="24"/>
      <c r="T230" s="24"/>
      <c r="U230" s="24"/>
      <c r="V230" s="24"/>
      <c r="W230" s="24"/>
      <c r="X230" s="24"/>
      <c r="Y230" s="124"/>
      <c r="Z230" s="24"/>
      <c r="AA230" s="123"/>
      <c r="AB230" s="98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ht="12.75" customHeight="1">
      <c r="A231" s="69"/>
      <c r="B231" s="120"/>
      <c r="C231" s="69"/>
      <c r="D231" s="9"/>
      <c r="E231" s="121"/>
      <c r="F231" s="121"/>
      <c r="G231" s="20"/>
      <c r="H231" s="9"/>
      <c r="I231" s="20"/>
      <c r="J231" s="20"/>
      <c r="K231" s="122"/>
      <c r="L231" s="24"/>
      <c r="M231" s="123"/>
      <c r="N231" s="24"/>
      <c r="O231" s="24"/>
      <c r="P231" s="124"/>
      <c r="Q231" s="24"/>
      <c r="R231" s="123"/>
      <c r="S231" s="24"/>
      <c r="T231" s="24"/>
      <c r="U231" s="24"/>
      <c r="V231" s="24"/>
      <c r="W231" s="24"/>
      <c r="X231" s="24"/>
      <c r="Y231" s="124"/>
      <c r="Z231" s="24"/>
      <c r="AA231" s="123"/>
      <c r="AB231" s="98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ht="12.75" customHeight="1">
      <c r="A232" s="69"/>
      <c r="B232" s="120"/>
      <c r="C232" s="69"/>
      <c r="D232" s="9"/>
      <c r="E232" s="121"/>
      <c r="F232" s="121"/>
      <c r="G232" s="20"/>
      <c r="H232" s="9"/>
      <c r="I232" s="20"/>
      <c r="J232" s="20"/>
      <c r="K232" s="122"/>
      <c r="L232" s="24"/>
      <c r="M232" s="123"/>
      <c r="N232" s="24"/>
      <c r="O232" s="24"/>
      <c r="P232" s="124"/>
      <c r="Q232" s="24"/>
      <c r="R232" s="123"/>
      <c r="S232" s="24"/>
      <c r="T232" s="24"/>
      <c r="U232" s="24"/>
      <c r="V232" s="24"/>
      <c r="W232" s="24"/>
      <c r="X232" s="24"/>
      <c r="Y232" s="124"/>
      <c r="Z232" s="24"/>
      <c r="AA232" s="123"/>
      <c r="AB232" s="98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ht="12.75" customHeight="1">
      <c r="A233" s="69"/>
      <c r="B233" s="120"/>
      <c r="C233" s="69"/>
      <c r="D233" s="9"/>
      <c r="E233" s="121"/>
      <c r="F233" s="121"/>
      <c r="G233" s="20"/>
      <c r="H233" s="9"/>
      <c r="I233" s="20"/>
      <c r="J233" s="20"/>
      <c r="K233" s="122"/>
      <c r="L233" s="24"/>
      <c r="M233" s="123"/>
      <c r="N233" s="24"/>
      <c r="O233" s="24"/>
      <c r="P233" s="124"/>
      <c r="Q233" s="24"/>
      <c r="R233" s="123"/>
      <c r="S233" s="24"/>
      <c r="T233" s="24"/>
      <c r="U233" s="24"/>
      <c r="V233" s="24"/>
      <c r="W233" s="24"/>
      <c r="X233" s="24"/>
      <c r="Y233" s="124"/>
      <c r="Z233" s="24"/>
      <c r="AA233" s="123"/>
      <c r="AB233" s="98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ht="12.75" customHeight="1">
      <c r="A234" s="69"/>
      <c r="B234" s="120"/>
      <c r="C234" s="69"/>
      <c r="D234" s="9"/>
      <c r="E234" s="121"/>
      <c r="F234" s="121"/>
      <c r="G234" s="20"/>
      <c r="H234" s="9"/>
      <c r="I234" s="20"/>
      <c r="J234" s="20"/>
      <c r="K234" s="122"/>
      <c r="L234" s="24"/>
      <c r="M234" s="123"/>
      <c r="N234" s="24"/>
      <c r="O234" s="24"/>
      <c r="P234" s="124"/>
      <c r="Q234" s="24"/>
      <c r="R234" s="123"/>
      <c r="S234" s="24"/>
      <c r="T234" s="24"/>
      <c r="U234" s="24"/>
      <c r="V234" s="24"/>
      <c r="W234" s="24"/>
      <c r="X234" s="24"/>
      <c r="Y234" s="124"/>
      <c r="Z234" s="24"/>
      <c r="AA234" s="123"/>
      <c r="AB234" s="98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ht="12.75" customHeight="1">
      <c r="A235" s="69"/>
      <c r="B235" s="120"/>
      <c r="C235" s="69"/>
      <c r="D235" s="9"/>
      <c r="E235" s="121"/>
      <c r="F235" s="121"/>
      <c r="G235" s="20"/>
      <c r="H235" s="9"/>
      <c r="I235" s="20"/>
      <c r="J235" s="20"/>
      <c r="K235" s="122"/>
      <c r="L235" s="24"/>
      <c r="M235" s="123"/>
      <c r="N235" s="24"/>
      <c r="O235" s="24"/>
      <c r="P235" s="124"/>
      <c r="Q235" s="24"/>
      <c r="R235" s="123"/>
      <c r="S235" s="24"/>
      <c r="T235" s="24"/>
      <c r="U235" s="24"/>
      <c r="V235" s="24"/>
      <c r="W235" s="24"/>
      <c r="X235" s="24"/>
      <c r="Y235" s="124"/>
      <c r="Z235" s="24"/>
      <c r="AA235" s="123"/>
      <c r="AB235" s="98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ht="12.75" customHeight="1">
      <c r="A236" s="69"/>
      <c r="B236" s="120"/>
      <c r="C236" s="69"/>
      <c r="D236" s="9"/>
      <c r="E236" s="121"/>
      <c r="F236" s="121"/>
      <c r="G236" s="20"/>
      <c r="H236" s="9"/>
      <c r="I236" s="20"/>
      <c r="J236" s="20"/>
      <c r="K236" s="122"/>
      <c r="L236" s="24"/>
      <c r="M236" s="123"/>
      <c r="N236" s="24"/>
      <c r="O236" s="24"/>
      <c r="P236" s="124"/>
      <c r="Q236" s="24"/>
      <c r="R236" s="123"/>
      <c r="S236" s="24"/>
      <c r="T236" s="24"/>
      <c r="U236" s="24"/>
      <c r="V236" s="24"/>
      <c r="W236" s="24"/>
      <c r="X236" s="24"/>
      <c r="Y236" s="124"/>
      <c r="Z236" s="24"/>
      <c r="AA236" s="123"/>
      <c r="AB236" s="98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ht="12.75" customHeight="1">
      <c r="A237" s="69"/>
      <c r="B237" s="120"/>
      <c r="C237" s="69"/>
      <c r="D237" s="9"/>
      <c r="E237" s="121"/>
      <c r="F237" s="121"/>
      <c r="G237" s="20"/>
      <c r="H237" s="9"/>
      <c r="I237" s="20"/>
      <c r="J237" s="20"/>
      <c r="K237" s="122"/>
      <c r="L237" s="24"/>
      <c r="M237" s="123"/>
      <c r="N237" s="24"/>
      <c r="O237" s="24"/>
      <c r="P237" s="124"/>
      <c r="Q237" s="24"/>
      <c r="R237" s="123"/>
      <c r="S237" s="24"/>
      <c r="T237" s="24"/>
      <c r="U237" s="24"/>
      <c r="V237" s="24"/>
      <c r="W237" s="24"/>
      <c r="X237" s="24"/>
      <c r="Y237" s="124"/>
      <c r="Z237" s="24"/>
      <c r="AA237" s="123"/>
      <c r="AB237" s="98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ht="12.75" customHeight="1">
      <c r="A238" s="69"/>
      <c r="B238" s="120"/>
      <c r="C238" s="69"/>
      <c r="D238" s="9"/>
      <c r="E238" s="121"/>
      <c r="F238" s="121"/>
      <c r="G238" s="20"/>
      <c r="H238" s="9"/>
      <c r="I238" s="20"/>
      <c r="J238" s="20"/>
      <c r="K238" s="122"/>
      <c r="L238" s="24"/>
      <c r="M238" s="123"/>
      <c r="N238" s="24"/>
      <c r="O238" s="24"/>
      <c r="P238" s="124"/>
      <c r="Q238" s="24"/>
      <c r="R238" s="123"/>
      <c r="S238" s="24"/>
      <c r="T238" s="24"/>
      <c r="U238" s="24"/>
      <c r="V238" s="24"/>
      <c r="W238" s="24"/>
      <c r="X238" s="24"/>
      <c r="Y238" s="124"/>
      <c r="Z238" s="24"/>
      <c r="AA238" s="123"/>
      <c r="AB238" s="98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ht="12.75" customHeight="1">
      <c r="A239" s="69"/>
      <c r="B239" s="120"/>
      <c r="C239" s="69"/>
      <c r="D239" s="9"/>
      <c r="E239" s="121"/>
      <c r="F239" s="121"/>
      <c r="G239" s="20"/>
      <c r="H239" s="9"/>
      <c r="I239" s="20"/>
      <c r="J239" s="20"/>
      <c r="K239" s="122"/>
      <c r="L239" s="24"/>
      <c r="M239" s="123"/>
      <c r="N239" s="24"/>
      <c r="O239" s="24"/>
      <c r="P239" s="124"/>
      <c r="Q239" s="24"/>
      <c r="R239" s="123"/>
      <c r="S239" s="24"/>
      <c r="T239" s="24"/>
      <c r="U239" s="24"/>
      <c r="V239" s="24"/>
      <c r="W239" s="24"/>
      <c r="X239" s="24"/>
      <c r="Y239" s="124"/>
      <c r="Z239" s="24"/>
      <c r="AA239" s="123"/>
      <c r="AB239" s="98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ht="12.75" customHeight="1">
      <c r="A240" s="69"/>
      <c r="B240" s="120"/>
      <c r="C240" s="69"/>
      <c r="D240" s="9"/>
      <c r="E240" s="121"/>
      <c r="F240" s="121"/>
      <c r="G240" s="20"/>
      <c r="H240" s="9"/>
      <c r="I240" s="20"/>
      <c r="J240" s="20"/>
      <c r="K240" s="122"/>
      <c r="L240" s="24"/>
      <c r="M240" s="123"/>
      <c r="N240" s="24"/>
      <c r="O240" s="24"/>
      <c r="P240" s="124"/>
      <c r="Q240" s="24"/>
      <c r="R240" s="123"/>
      <c r="S240" s="24"/>
      <c r="T240" s="24"/>
      <c r="U240" s="24"/>
      <c r="V240" s="24"/>
      <c r="W240" s="24"/>
      <c r="X240" s="24"/>
      <c r="Y240" s="124"/>
      <c r="Z240" s="24"/>
      <c r="AA240" s="123"/>
      <c r="AB240" s="98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ht="12.75" customHeight="1">
      <c r="A241" s="69"/>
      <c r="B241" s="120"/>
      <c r="C241" s="69"/>
      <c r="D241" s="9"/>
      <c r="E241" s="121"/>
      <c r="F241" s="121"/>
      <c r="G241" s="20"/>
      <c r="H241" s="9"/>
      <c r="I241" s="20"/>
      <c r="J241" s="20"/>
      <c r="K241" s="122"/>
      <c r="L241" s="24"/>
      <c r="M241" s="123"/>
      <c r="N241" s="24"/>
      <c r="O241" s="24"/>
      <c r="P241" s="124"/>
      <c r="Q241" s="24"/>
      <c r="R241" s="123"/>
      <c r="S241" s="24"/>
      <c r="T241" s="24"/>
      <c r="U241" s="24"/>
      <c r="V241" s="24"/>
      <c r="W241" s="24"/>
      <c r="X241" s="24"/>
      <c r="Y241" s="124"/>
      <c r="Z241" s="24"/>
      <c r="AA241" s="123"/>
      <c r="AB241" s="98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ht="12.75" customHeight="1">
      <c r="A242" s="69"/>
      <c r="B242" s="120"/>
      <c r="C242" s="69"/>
      <c r="D242" s="9"/>
      <c r="E242" s="121"/>
      <c r="F242" s="121"/>
      <c r="G242" s="20"/>
      <c r="H242" s="9"/>
      <c r="I242" s="20"/>
      <c r="J242" s="20"/>
      <c r="K242" s="122"/>
      <c r="L242" s="24"/>
      <c r="M242" s="123"/>
      <c r="N242" s="24"/>
      <c r="O242" s="24"/>
      <c r="P242" s="124"/>
      <c r="Q242" s="24"/>
      <c r="R242" s="123"/>
      <c r="S242" s="24"/>
      <c r="T242" s="24"/>
      <c r="U242" s="24"/>
      <c r="V242" s="24"/>
      <c r="W242" s="24"/>
      <c r="X242" s="24"/>
      <c r="Y242" s="124"/>
      <c r="Z242" s="24"/>
      <c r="AA242" s="123"/>
      <c r="AB242" s="98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ht="12.75" customHeight="1">
      <c r="A243" s="69"/>
      <c r="B243" s="120"/>
      <c r="C243" s="69"/>
      <c r="D243" s="9"/>
      <c r="E243" s="121"/>
      <c r="F243" s="121"/>
      <c r="G243" s="20"/>
      <c r="H243" s="9"/>
      <c r="I243" s="20"/>
      <c r="J243" s="20"/>
      <c r="K243" s="122"/>
      <c r="L243" s="24"/>
      <c r="M243" s="123"/>
      <c r="N243" s="24"/>
      <c r="O243" s="24"/>
      <c r="P243" s="124"/>
      <c r="Q243" s="24"/>
      <c r="R243" s="123"/>
      <c r="S243" s="24"/>
      <c r="T243" s="24"/>
      <c r="U243" s="24"/>
      <c r="V243" s="24"/>
      <c r="W243" s="24"/>
      <c r="X243" s="24"/>
      <c r="Y243" s="124"/>
      <c r="Z243" s="24"/>
      <c r="AA243" s="123"/>
      <c r="AB243" s="98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ht="12.75" customHeight="1">
      <c r="A244" s="69"/>
      <c r="B244" s="120"/>
      <c r="C244" s="69"/>
      <c r="D244" s="9"/>
      <c r="E244" s="121"/>
      <c r="F244" s="121"/>
      <c r="G244" s="20"/>
      <c r="H244" s="9"/>
      <c r="I244" s="20"/>
      <c r="J244" s="20"/>
      <c r="K244" s="122"/>
      <c r="L244" s="24"/>
      <c r="M244" s="123"/>
      <c r="N244" s="24"/>
      <c r="O244" s="24"/>
      <c r="P244" s="124"/>
      <c r="Q244" s="24"/>
      <c r="R244" s="123"/>
      <c r="S244" s="24"/>
      <c r="T244" s="24"/>
      <c r="U244" s="24"/>
      <c r="V244" s="24"/>
      <c r="W244" s="24"/>
      <c r="X244" s="24"/>
      <c r="Y244" s="124"/>
      <c r="Z244" s="24"/>
      <c r="AA244" s="123"/>
      <c r="AB244" s="98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ht="12.75" customHeight="1">
      <c r="A245" s="69"/>
      <c r="B245" s="120"/>
      <c r="C245" s="69"/>
      <c r="D245" s="9"/>
      <c r="E245" s="121"/>
      <c r="F245" s="121"/>
      <c r="G245" s="20"/>
      <c r="H245" s="9"/>
      <c r="I245" s="20"/>
      <c r="J245" s="20"/>
      <c r="K245" s="122"/>
      <c r="L245" s="24"/>
      <c r="M245" s="123"/>
      <c r="N245" s="24"/>
      <c r="O245" s="24"/>
      <c r="P245" s="124"/>
      <c r="Q245" s="24"/>
      <c r="R245" s="123"/>
      <c r="S245" s="24"/>
      <c r="T245" s="24"/>
      <c r="U245" s="24"/>
      <c r="V245" s="24"/>
      <c r="W245" s="24"/>
      <c r="X245" s="24"/>
      <c r="Y245" s="124"/>
      <c r="Z245" s="24"/>
      <c r="AA245" s="123"/>
      <c r="AB245" s="98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ht="12.75" customHeight="1">
      <c r="A246" s="69"/>
      <c r="B246" s="120"/>
      <c r="C246" s="69"/>
      <c r="D246" s="9"/>
      <c r="E246" s="121"/>
      <c r="F246" s="121"/>
      <c r="G246" s="20"/>
      <c r="H246" s="9"/>
      <c r="I246" s="20"/>
      <c r="J246" s="20"/>
      <c r="K246" s="122"/>
      <c r="L246" s="24"/>
      <c r="M246" s="123"/>
      <c r="N246" s="24"/>
      <c r="O246" s="24"/>
      <c r="P246" s="124"/>
      <c r="Q246" s="24"/>
      <c r="R246" s="123"/>
      <c r="S246" s="24"/>
      <c r="T246" s="24"/>
      <c r="U246" s="24"/>
      <c r="V246" s="24"/>
      <c r="W246" s="24"/>
      <c r="X246" s="24"/>
      <c r="Y246" s="124"/>
      <c r="Z246" s="24"/>
      <c r="AA246" s="123"/>
      <c r="AB246" s="98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ht="12.75" customHeight="1">
      <c r="A247" s="69"/>
      <c r="B247" s="120"/>
      <c r="C247" s="69"/>
      <c r="D247" s="9"/>
      <c r="E247" s="121"/>
      <c r="F247" s="121"/>
      <c r="G247" s="20"/>
      <c r="H247" s="9"/>
      <c r="I247" s="20"/>
      <c r="J247" s="20"/>
      <c r="K247" s="122"/>
      <c r="L247" s="24"/>
      <c r="M247" s="123"/>
      <c r="N247" s="24"/>
      <c r="O247" s="24"/>
      <c r="P247" s="124"/>
      <c r="Q247" s="24"/>
      <c r="R247" s="123"/>
      <c r="S247" s="24"/>
      <c r="T247" s="24"/>
      <c r="U247" s="24"/>
      <c r="V247" s="24"/>
      <c r="W247" s="24"/>
      <c r="X247" s="24"/>
      <c r="Y247" s="124"/>
      <c r="Z247" s="24"/>
      <c r="AA247" s="123"/>
      <c r="AB247" s="98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ht="12.75" customHeight="1">
      <c r="A248" s="69"/>
      <c r="B248" s="120"/>
      <c r="C248" s="69"/>
      <c r="D248" s="9"/>
      <c r="E248" s="121"/>
      <c r="F248" s="121"/>
      <c r="G248" s="20"/>
      <c r="H248" s="9"/>
      <c r="I248" s="20"/>
      <c r="J248" s="20"/>
      <c r="K248" s="122"/>
      <c r="L248" s="24"/>
      <c r="M248" s="123"/>
      <c r="N248" s="24"/>
      <c r="O248" s="24"/>
      <c r="P248" s="124"/>
      <c r="Q248" s="24"/>
      <c r="R248" s="123"/>
      <c r="S248" s="24"/>
      <c r="T248" s="24"/>
      <c r="U248" s="24"/>
      <c r="V248" s="24"/>
      <c r="W248" s="24"/>
      <c r="X248" s="24"/>
      <c r="Y248" s="124"/>
      <c r="Z248" s="24"/>
      <c r="AA248" s="123"/>
      <c r="AB248" s="98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ht="12.75" customHeight="1">
      <c r="A249" s="69"/>
      <c r="B249" s="120"/>
      <c r="C249" s="69"/>
      <c r="D249" s="9"/>
      <c r="E249" s="121"/>
      <c r="F249" s="121"/>
      <c r="G249" s="20"/>
      <c r="H249" s="9"/>
      <c r="I249" s="20"/>
      <c r="J249" s="20"/>
      <c r="K249" s="122"/>
      <c r="L249" s="24"/>
      <c r="M249" s="123"/>
      <c r="N249" s="24"/>
      <c r="O249" s="24"/>
      <c r="P249" s="124"/>
      <c r="Q249" s="24"/>
      <c r="R249" s="123"/>
      <c r="S249" s="24"/>
      <c r="T249" s="24"/>
      <c r="U249" s="24"/>
      <c r="V249" s="24"/>
      <c r="W249" s="24"/>
      <c r="X249" s="24"/>
      <c r="Y249" s="124"/>
      <c r="Z249" s="24"/>
      <c r="AA249" s="123"/>
      <c r="AB249" s="98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ht="12.75" customHeight="1">
      <c r="A250" s="69"/>
      <c r="B250" s="120"/>
      <c r="C250" s="69"/>
      <c r="D250" s="9"/>
      <c r="E250" s="121"/>
      <c r="F250" s="121"/>
      <c r="G250" s="20"/>
      <c r="H250" s="9"/>
      <c r="I250" s="20"/>
      <c r="J250" s="20"/>
      <c r="K250" s="122"/>
      <c r="L250" s="24"/>
      <c r="M250" s="123"/>
      <c r="N250" s="24"/>
      <c r="O250" s="24"/>
      <c r="P250" s="124"/>
      <c r="Q250" s="24"/>
      <c r="R250" s="123"/>
      <c r="S250" s="24"/>
      <c r="T250" s="24"/>
      <c r="U250" s="24"/>
      <c r="V250" s="24"/>
      <c r="W250" s="24"/>
      <c r="X250" s="24"/>
      <c r="Y250" s="124"/>
      <c r="Z250" s="24"/>
      <c r="AA250" s="123"/>
      <c r="AB250" s="98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ht="12.75" customHeight="1">
      <c r="A251" s="69"/>
      <c r="B251" s="120"/>
      <c r="C251" s="69"/>
      <c r="D251" s="9"/>
      <c r="E251" s="121"/>
      <c r="F251" s="121"/>
      <c r="G251" s="20"/>
      <c r="H251" s="9"/>
      <c r="I251" s="20"/>
      <c r="J251" s="20"/>
      <c r="K251" s="122"/>
      <c r="L251" s="24"/>
      <c r="M251" s="123"/>
      <c r="N251" s="24"/>
      <c r="O251" s="24"/>
      <c r="P251" s="124"/>
      <c r="Q251" s="24"/>
      <c r="R251" s="123"/>
      <c r="S251" s="24"/>
      <c r="T251" s="24"/>
      <c r="U251" s="24"/>
      <c r="V251" s="24"/>
      <c r="W251" s="24"/>
      <c r="X251" s="24"/>
      <c r="Y251" s="124"/>
      <c r="Z251" s="24"/>
      <c r="AA251" s="123"/>
      <c r="AB251" s="98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ht="12.75" customHeight="1">
      <c r="A252" s="69"/>
      <c r="B252" s="120"/>
      <c r="C252" s="69"/>
      <c r="D252" s="9"/>
      <c r="E252" s="121"/>
      <c r="F252" s="121"/>
      <c r="G252" s="20"/>
      <c r="H252" s="9"/>
      <c r="I252" s="20"/>
      <c r="J252" s="20"/>
      <c r="K252" s="122"/>
      <c r="L252" s="24"/>
      <c r="M252" s="123"/>
      <c r="N252" s="24"/>
      <c r="O252" s="24"/>
      <c r="P252" s="124"/>
      <c r="Q252" s="24"/>
      <c r="R252" s="123"/>
      <c r="S252" s="24"/>
      <c r="T252" s="24"/>
      <c r="U252" s="24"/>
      <c r="V252" s="24"/>
      <c r="W252" s="24"/>
      <c r="X252" s="24"/>
      <c r="Y252" s="124"/>
      <c r="Z252" s="24"/>
      <c r="AA252" s="123"/>
      <c r="AB252" s="98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ht="12.75" customHeight="1">
      <c r="A253" s="69"/>
      <c r="B253" s="120"/>
      <c r="C253" s="69"/>
      <c r="D253" s="9"/>
      <c r="E253" s="121"/>
      <c r="F253" s="121"/>
      <c r="G253" s="20"/>
      <c r="H253" s="9"/>
      <c r="I253" s="20"/>
      <c r="J253" s="20"/>
      <c r="K253" s="122"/>
      <c r="L253" s="24"/>
      <c r="M253" s="123"/>
      <c r="N253" s="24"/>
      <c r="O253" s="24"/>
      <c r="P253" s="124"/>
      <c r="Q253" s="24"/>
      <c r="R253" s="123"/>
      <c r="S253" s="24"/>
      <c r="T253" s="24"/>
      <c r="U253" s="24"/>
      <c r="V253" s="24"/>
      <c r="W253" s="24"/>
      <c r="X253" s="24"/>
      <c r="Y253" s="124"/>
      <c r="Z253" s="24"/>
      <c r="AA253" s="123"/>
      <c r="AB253" s="98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ht="12.75" customHeight="1">
      <c r="A254" s="69"/>
      <c r="B254" s="120"/>
      <c r="C254" s="69"/>
      <c r="D254" s="9"/>
      <c r="E254" s="121"/>
      <c r="F254" s="121"/>
      <c r="G254" s="20"/>
      <c r="H254" s="9"/>
      <c r="I254" s="20"/>
      <c r="J254" s="20"/>
      <c r="K254" s="122"/>
      <c r="L254" s="24"/>
      <c r="M254" s="123"/>
      <c r="N254" s="24"/>
      <c r="O254" s="24"/>
      <c r="P254" s="124"/>
      <c r="Q254" s="24"/>
      <c r="R254" s="123"/>
      <c r="S254" s="24"/>
      <c r="T254" s="24"/>
      <c r="U254" s="24"/>
      <c r="V254" s="24"/>
      <c r="W254" s="24"/>
      <c r="X254" s="24"/>
      <c r="Y254" s="124"/>
      <c r="Z254" s="24"/>
      <c r="AA254" s="123"/>
      <c r="AB254" s="98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ht="12.75" customHeight="1">
      <c r="A255" s="69"/>
      <c r="B255" s="120"/>
      <c r="C255" s="69"/>
      <c r="D255" s="9"/>
      <c r="E255" s="121"/>
      <c r="F255" s="121"/>
      <c r="G255" s="20"/>
      <c r="H255" s="9"/>
      <c r="I255" s="20"/>
      <c r="J255" s="20"/>
      <c r="K255" s="122"/>
      <c r="L255" s="24"/>
      <c r="M255" s="123"/>
      <c r="N255" s="24"/>
      <c r="O255" s="24"/>
      <c r="P255" s="124"/>
      <c r="Q255" s="24"/>
      <c r="R255" s="123"/>
      <c r="S255" s="24"/>
      <c r="T255" s="24"/>
      <c r="U255" s="24"/>
      <c r="V255" s="24"/>
      <c r="W255" s="24"/>
      <c r="X255" s="24"/>
      <c r="Y255" s="124"/>
      <c r="Z255" s="24"/>
      <c r="AA255" s="123"/>
      <c r="AB255" s="98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ht="12.75" customHeight="1">
      <c r="A256" s="69"/>
      <c r="B256" s="120"/>
      <c r="C256" s="69"/>
      <c r="D256" s="9"/>
      <c r="E256" s="121"/>
      <c r="F256" s="121"/>
      <c r="G256" s="20"/>
      <c r="H256" s="9"/>
      <c r="I256" s="20"/>
      <c r="J256" s="20"/>
      <c r="K256" s="122"/>
      <c r="L256" s="24"/>
      <c r="M256" s="123"/>
      <c r="N256" s="24"/>
      <c r="O256" s="24"/>
      <c r="P256" s="124"/>
      <c r="Q256" s="24"/>
      <c r="R256" s="123"/>
      <c r="S256" s="24"/>
      <c r="T256" s="24"/>
      <c r="U256" s="24"/>
      <c r="V256" s="24"/>
      <c r="W256" s="24"/>
      <c r="X256" s="24"/>
      <c r="Y256" s="124"/>
      <c r="Z256" s="24"/>
      <c r="AA256" s="123"/>
      <c r="AB256" s="98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ht="12.75" customHeight="1">
      <c r="A257" s="69"/>
      <c r="B257" s="120"/>
      <c r="C257" s="69"/>
      <c r="D257" s="9"/>
      <c r="E257" s="121"/>
      <c r="F257" s="121"/>
      <c r="G257" s="20"/>
      <c r="H257" s="9"/>
      <c r="I257" s="20"/>
      <c r="J257" s="20"/>
      <c r="K257" s="122"/>
      <c r="L257" s="24"/>
      <c r="M257" s="123"/>
      <c r="N257" s="24"/>
      <c r="O257" s="24"/>
      <c r="P257" s="124"/>
      <c r="Q257" s="24"/>
      <c r="R257" s="123"/>
      <c r="S257" s="24"/>
      <c r="T257" s="24"/>
      <c r="U257" s="24"/>
      <c r="V257" s="24"/>
      <c r="W257" s="24"/>
      <c r="X257" s="24"/>
      <c r="Y257" s="124"/>
      <c r="Z257" s="24"/>
      <c r="AA257" s="123"/>
      <c r="AB257" s="98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ht="12.75" customHeight="1">
      <c r="A258" s="69"/>
      <c r="B258" s="120"/>
      <c r="C258" s="69"/>
      <c r="D258" s="9"/>
      <c r="E258" s="121"/>
      <c r="F258" s="121"/>
      <c r="G258" s="20"/>
      <c r="H258" s="9"/>
      <c r="I258" s="20"/>
      <c r="J258" s="20"/>
      <c r="K258" s="122"/>
      <c r="L258" s="24"/>
      <c r="M258" s="123"/>
      <c r="N258" s="24"/>
      <c r="O258" s="24"/>
      <c r="P258" s="124"/>
      <c r="Q258" s="24"/>
      <c r="R258" s="123"/>
      <c r="S258" s="24"/>
      <c r="T258" s="24"/>
      <c r="U258" s="24"/>
      <c r="V258" s="24"/>
      <c r="W258" s="24"/>
      <c r="X258" s="24"/>
      <c r="Y258" s="124"/>
      <c r="Z258" s="24"/>
      <c r="AA258" s="123"/>
      <c r="AB258" s="98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ht="12.75" customHeight="1">
      <c r="A259" s="69"/>
      <c r="B259" s="120"/>
      <c r="C259" s="69"/>
      <c r="D259" s="9"/>
      <c r="E259" s="121"/>
      <c r="F259" s="121"/>
      <c r="G259" s="20"/>
      <c r="H259" s="9"/>
      <c r="I259" s="20"/>
      <c r="J259" s="20"/>
      <c r="K259" s="122"/>
      <c r="L259" s="24"/>
      <c r="M259" s="123"/>
      <c r="N259" s="24"/>
      <c r="O259" s="24"/>
      <c r="P259" s="124"/>
      <c r="Q259" s="24"/>
      <c r="R259" s="123"/>
      <c r="S259" s="24"/>
      <c r="T259" s="24"/>
      <c r="U259" s="24"/>
      <c r="V259" s="24"/>
      <c r="W259" s="24"/>
      <c r="X259" s="24"/>
      <c r="Y259" s="124"/>
      <c r="Z259" s="24"/>
      <c r="AA259" s="123"/>
      <c r="AB259" s="98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ht="12.75" customHeight="1">
      <c r="A260" s="69"/>
      <c r="B260" s="120"/>
      <c r="C260" s="69"/>
      <c r="D260" s="9"/>
      <c r="E260" s="121"/>
      <c r="F260" s="121"/>
      <c r="G260" s="20"/>
      <c r="H260" s="9"/>
      <c r="I260" s="20"/>
      <c r="J260" s="20"/>
      <c r="K260" s="122"/>
      <c r="L260" s="24"/>
      <c r="M260" s="123"/>
      <c r="N260" s="24"/>
      <c r="O260" s="24"/>
      <c r="P260" s="124"/>
      <c r="Q260" s="24"/>
      <c r="R260" s="123"/>
      <c r="S260" s="24"/>
      <c r="T260" s="24"/>
      <c r="U260" s="24"/>
      <c r="V260" s="24"/>
      <c r="W260" s="24"/>
      <c r="X260" s="24"/>
      <c r="Y260" s="124"/>
      <c r="Z260" s="24"/>
      <c r="AA260" s="123"/>
      <c r="AB260" s="98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ht="12.75" customHeight="1">
      <c r="A261" s="69"/>
      <c r="B261" s="120"/>
      <c r="C261" s="69"/>
      <c r="D261" s="9"/>
      <c r="E261" s="121"/>
      <c r="F261" s="121"/>
      <c r="G261" s="20"/>
      <c r="H261" s="9"/>
      <c r="I261" s="20"/>
      <c r="J261" s="20"/>
      <c r="K261" s="122"/>
      <c r="L261" s="24"/>
      <c r="M261" s="123"/>
      <c r="N261" s="24"/>
      <c r="O261" s="24"/>
      <c r="P261" s="124"/>
      <c r="Q261" s="24"/>
      <c r="R261" s="123"/>
      <c r="S261" s="24"/>
      <c r="T261" s="24"/>
      <c r="U261" s="24"/>
      <c r="V261" s="24"/>
      <c r="W261" s="24"/>
      <c r="X261" s="24"/>
      <c r="Y261" s="124"/>
      <c r="Z261" s="24"/>
      <c r="AA261" s="123"/>
      <c r="AB261" s="98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ht="12.75" customHeight="1">
      <c r="A262" s="69"/>
      <c r="B262" s="120"/>
      <c r="C262" s="69"/>
      <c r="D262" s="9"/>
      <c r="E262" s="121"/>
      <c r="F262" s="121"/>
      <c r="G262" s="20"/>
      <c r="H262" s="9"/>
      <c r="I262" s="20"/>
      <c r="J262" s="20"/>
      <c r="K262" s="122"/>
      <c r="L262" s="24"/>
      <c r="M262" s="123"/>
      <c r="N262" s="24"/>
      <c r="O262" s="24"/>
      <c r="P262" s="124"/>
      <c r="Q262" s="24"/>
      <c r="R262" s="123"/>
      <c r="S262" s="24"/>
      <c r="T262" s="24"/>
      <c r="U262" s="24"/>
      <c r="V262" s="24"/>
      <c r="W262" s="24"/>
      <c r="X262" s="24"/>
      <c r="Y262" s="124"/>
      <c r="Z262" s="24"/>
      <c r="AA262" s="123"/>
      <c r="AB262" s="98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ht="12.75" customHeight="1">
      <c r="A263" s="69"/>
      <c r="B263" s="120"/>
      <c r="C263" s="69"/>
      <c r="D263" s="9"/>
      <c r="E263" s="121"/>
      <c r="F263" s="121"/>
      <c r="G263" s="20"/>
      <c r="H263" s="9"/>
      <c r="I263" s="20"/>
      <c r="J263" s="20"/>
      <c r="K263" s="122"/>
      <c r="L263" s="24"/>
      <c r="M263" s="123"/>
      <c r="N263" s="24"/>
      <c r="O263" s="24"/>
      <c r="P263" s="124"/>
      <c r="Q263" s="24"/>
      <c r="R263" s="123"/>
      <c r="S263" s="24"/>
      <c r="T263" s="24"/>
      <c r="U263" s="24"/>
      <c r="V263" s="24"/>
      <c r="W263" s="24"/>
      <c r="X263" s="24"/>
      <c r="Y263" s="124"/>
      <c r="Z263" s="24"/>
      <c r="AA263" s="123"/>
      <c r="AB263" s="98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ht="12.75" customHeight="1">
      <c r="A264" s="69"/>
      <c r="B264" s="120"/>
      <c r="C264" s="69"/>
      <c r="D264" s="9"/>
      <c r="E264" s="121"/>
      <c r="F264" s="121"/>
      <c r="G264" s="20"/>
      <c r="H264" s="9"/>
      <c r="I264" s="20"/>
      <c r="J264" s="20"/>
      <c r="K264" s="122"/>
      <c r="L264" s="24"/>
      <c r="M264" s="123"/>
      <c r="N264" s="24"/>
      <c r="O264" s="24"/>
      <c r="P264" s="124"/>
      <c r="Q264" s="24"/>
      <c r="R264" s="123"/>
      <c r="S264" s="24"/>
      <c r="T264" s="24"/>
      <c r="U264" s="24"/>
      <c r="V264" s="24"/>
      <c r="W264" s="24"/>
      <c r="X264" s="24"/>
      <c r="Y264" s="124"/>
      <c r="Z264" s="24"/>
      <c r="AA264" s="123"/>
      <c r="AB264" s="98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ht="12.75" customHeight="1">
      <c r="A265" s="69"/>
      <c r="B265" s="120"/>
      <c r="C265" s="69"/>
      <c r="D265" s="9"/>
      <c r="E265" s="121"/>
      <c r="F265" s="121"/>
      <c r="G265" s="20"/>
      <c r="H265" s="9"/>
      <c r="I265" s="20"/>
      <c r="J265" s="20"/>
      <c r="K265" s="122"/>
      <c r="L265" s="24"/>
      <c r="M265" s="123"/>
      <c r="N265" s="24"/>
      <c r="O265" s="24"/>
      <c r="P265" s="124"/>
      <c r="Q265" s="24"/>
      <c r="R265" s="123"/>
      <c r="S265" s="24"/>
      <c r="T265" s="24"/>
      <c r="U265" s="24"/>
      <c r="V265" s="24"/>
      <c r="W265" s="24"/>
      <c r="X265" s="24"/>
      <c r="Y265" s="124"/>
      <c r="Z265" s="24"/>
      <c r="AA265" s="123"/>
      <c r="AB265" s="98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ht="12.75" customHeight="1">
      <c r="A266" s="69"/>
      <c r="B266" s="120"/>
      <c r="C266" s="69"/>
      <c r="D266" s="9"/>
      <c r="E266" s="121"/>
      <c r="F266" s="121"/>
      <c r="G266" s="20"/>
      <c r="H266" s="9"/>
      <c r="I266" s="20"/>
      <c r="J266" s="20"/>
      <c r="K266" s="122"/>
      <c r="L266" s="24"/>
      <c r="M266" s="123"/>
      <c r="N266" s="24"/>
      <c r="O266" s="24"/>
      <c r="P266" s="124"/>
      <c r="Q266" s="24"/>
      <c r="R266" s="123"/>
      <c r="S266" s="24"/>
      <c r="T266" s="24"/>
      <c r="U266" s="24"/>
      <c r="V266" s="24"/>
      <c r="W266" s="24"/>
      <c r="X266" s="24"/>
      <c r="Y266" s="124"/>
      <c r="Z266" s="24"/>
      <c r="AA266" s="123"/>
      <c r="AB266" s="98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ht="12.75" customHeight="1">
      <c r="A267" s="69"/>
      <c r="B267" s="120"/>
      <c r="C267" s="69"/>
      <c r="D267" s="9"/>
      <c r="E267" s="121"/>
      <c r="F267" s="121"/>
      <c r="G267" s="20"/>
      <c r="H267" s="9"/>
      <c r="I267" s="20"/>
      <c r="J267" s="20"/>
      <c r="K267" s="122"/>
      <c r="L267" s="24"/>
      <c r="M267" s="123"/>
      <c r="N267" s="24"/>
      <c r="O267" s="24"/>
      <c r="P267" s="124"/>
      <c r="Q267" s="24"/>
      <c r="R267" s="123"/>
      <c r="S267" s="24"/>
      <c r="T267" s="24"/>
      <c r="U267" s="24"/>
      <c r="V267" s="24"/>
      <c r="W267" s="24"/>
      <c r="X267" s="24"/>
      <c r="Y267" s="124"/>
      <c r="Z267" s="24"/>
      <c r="AA267" s="123"/>
      <c r="AB267" s="98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ht="12.75" customHeight="1">
      <c r="A268" s="69"/>
      <c r="B268" s="120"/>
      <c r="C268" s="69"/>
      <c r="D268" s="9"/>
      <c r="E268" s="121"/>
      <c r="F268" s="121"/>
      <c r="G268" s="20"/>
      <c r="H268" s="9"/>
      <c r="I268" s="20"/>
      <c r="J268" s="20"/>
      <c r="K268" s="122"/>
      <c r="L268" s="24"/>
      <c r="M268" s="123"/>
      <c r="N268" s="24"/>
      <c r="O268" s="24"/>
      <c r="P268" s="124"/>
      <c r="Q268" s="24"/>
      <c r="R268" s="123"/>
      <c r="S268" s="24"/>
      <c r="T268" s="24"/>
      <c r="U268" s="24"/>
      <c r="V268" s="24"/>
      <c r="W268" s="24"/>
      <c r="X268" s="24"/>
      <c r="Y268" s="124"/>
      <c r="Z268" s="24"/>
      <c r="AA268" s="123"/>
      <c r="AB268" s="98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ht="12.75" customHeight="1">
      <c r="A269" s="69"/>
      <c r="B269" s="120"/>
      <c r="C269" s="69"/>
      <c r="D269" s="9"/>
      <c r="E269" s="121"/>
      <c r="F269" s="121"/>
      <c r="G269" s="20"/>
      <c r="H269" s="9"/>
      <c r="I269" s="20"/>
      <c r="J269" s="20"/>
      <c r="K269" s="122"/>
      <c r="L269" s="24"/>
      <c r="M269" s="123"/>
      <c r="N269" s="24"/>
      <c r="O269" s="24"/>
      <c r="P269" s="124"/>
      <c r="Q269" s="24"/>
      <c r="R269" s="123"/>
      <c r="S269" s="24"/>
      <c r="T269" s="24"/>
      <c r="U269" s="24"/>
      <c r="V269" s="24"/>
      <c r="W269" s="24"/>
      <c r="X269" s="24"/>
      <c r="Y269" s="124"/>
      <c r="Z269" s="24"/>
      <c r="AA269" s="123"/>
      <c r="AB269" s="98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ht="12.75" customHeight="1">
      <c r="A270" s="69"/>
      <c r="B270" s="120"/>
      <c r="C270" s="69"/>
      <c r="D270" s="9"/>
      <c r="E270" s="121"/>
      <c r="F270" s="121"/>
      <c r="G270" s="20"/>
      <c r="H270" s="9"/>
      <c r="I270" s="20"/>
      <c r="J270" s="20"/>
      <c r="K270" s="122"/>
      <c r="L270" s="24"/>
      <c r="M270" s="123"/>
      <c r="N270" s="24"/>
      <c r="O270" s="24"/>
      <c r="P270" s="124"/>
      <c r="Q270" s="24"/>
      <c r="R270" s="123"/>
      <c r="S270" s="24"/>
      <c r="T270" s="24"/>
      <c r="U270" s="24"/>
      <c r="V270" s="24"/>
      <c r="W270" s="24"/>
      <c r="X270" s="24"/>
      <c r="Y270" s="124"/>
      <c r="Z270" s="24"/>
      <c r="AA270" s="123"/>
      <c r="AB270" s="98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ht="12.75" customHeight="1">
      <c r="A271" s="69"/>
      <c r="B271" s="120"/>
      <c r="C271" s="69"/>
      <c r="D271" s="9"/>
      <c r="E271" s="121"/>
      <c r="F271" s="121"/>
      <c r="G271" s="20"/>
      <c r="H271" s="9"/>
      <c r="I271" s="20"/>
      <c r="J271" s="20"/>
      <c r="K271" s="122"/>
      <c r="L271" s="24"/>
      <c r="M271" s="123"/>
      <c r="N271" s="24"/>
      <c r="O271" s="24"/>
      <c r="P271" s="124"/>
      <c r="Q271" s="24"/>
      <c r="R271" s="123"/>
      <c r="S271" s="24"/>
      <c r="T271" s="24"/>
      <c r="U271" s="24"/>
      <c r="V271" s="24"/>
      <c r="W271" s="24"/>
      <c r="X271" s="24"/>
      <c r="Y271" s="124"/>
      <c r="Z271" s="24"/>
      <c r="AA271" s="123"/>
      <c r="AB271" s="98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ht="12.75" customHeight="1">
      <c r="A272" s="69"/>
      <c r="B272" s="120"/>
      <c r="C272" s="69"/>
      <c r="D272" s="9"/>
      <c r="E272" s="121"/>
      <c r="F272" s="121"/>
      <c r="G272" s="20"/>
      <c r="H272" s="9"/>
      <c r="I272" s="20"/>
      <c r="J272" s="20"/>
      <c r="K272" s="122"/>
      <c r="L272" s="24"/>
      <c r="M272" s="123"/>
      <c r="N272" s="24"/>
      <c r="O272" s="24"/>
      <c r="P272" s="124"/>
      <c r="Q272" s="24"/>
      <c r="R272" s="123"/>
      <c r="S272" s="24"/>
      <c r="T272" s="24"/>
      <c r="U272" s="24"/>
      <c r="V272" s="24"/>
      <c r="W272" s="24"/>
      <c r="X272" s="24"/>
      <c r="Y272" s="124"/>
      <c r="Z272" s="24"/>
      <c r="AA272" s="123"/>
      <c r="AB272" s="98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ht="12.75" customHeight="1">
      <c r="A273" s="69"/>
      <c r="B273" s="120"/>
      <c r="C273" s="69"/>
      <c r="D273" s="9"/>
      <c r="E273" s="121"/>
      <c r="F273" s="121"/>
      <c r="G273" s="20"/>
      <c r="H273" s="9"/>
      <c r="I273" s="20"/>
      <c r="J273" s="20"/>
      <c r="K273" s="122"/>
      <c r="L273" s="24"/>
      <c r="M273" s="123"/>
      <c r="N273" s="24"/>
      <c r="O273" s="24"/>
      <c r="P273" s="124"/>
      <c r="Q273" s="24"/>
      <c r="R273" s="123"/>
      <c r="S273" s="24"/>
      <c r="T273" s="24"/>
      <c r="U273" s="24"/>
      <c r="V273" s="24"/>
      <c r="W273" s="24"/>
      <c r="X273" s="24"/>
      <c r="Y273" s="124"/>
      <c r="Z273" s="24"/>
      <c r="AA273" s="123"/>
      <c r="AB273" s="98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ht="12.75" customHeight="1">
      <c r="A274" s="69"/>
      <c r="B274" s="120"/>
      <c r="C274" s="69"/>
      <c r="D274" s="9"/>
      <c r="E274" s="121"/>
      <c r="F274" s="121"/>
      <c r="G274" s="20"/>
      <c r="H274" s="9"/>
      <c r="I274" s="20"/>
      <c r="J274" s="20"/>
      <c r="K274" s="122"/>
      <c r="L274" s="24"/>
      <c r="M274" s="123"/>
      <c r="N274" s="24"/>
      <c r="O274" s="24"/>
      <c r="P274" s="124"/>
      <c r="Q274" s="24"/>
      <c r="R274" s="123"/>
      <c r="S274" s="24"/>
      <c r="T274" s="24"/>
      <c r="U274" s="24"/>
      <c r="V274" s="24"/>
      <c r="W274" s="24"/>
      <c r="X274" s="24"/>
      <c r="Y274" s="124"/>
      <c r="Z274" s="24"/>
      <c r="AA274" s="123"/>
      <c r="AB274" s="98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ht="12.75" customHeight="1">
      <c r="A275" s="69"/>
      <c r="B275" s="120"/>
      <c r="C275" s="69"/>
      <c r="D275" s="9"/>
      <c r="E275" s="121"/>
      <c r="F275" s="121"/>
      <c r="G275" s="20"/>
      <c r="H275" s="9"/>
      <c r="I275" s="20"/>
      <c r="J275" s="20"/>
      <c r="K275" s="122"/>
      <c r="L275" s="24"/>
      <c r="M275" s="123"/>
      <c r="N275" s="24"/>
      <c r="O275" s="24"/>
      <c r="P275" s="124"/>
      <c r="Q275" s="24"/>
      <c r="R275" s="123"/>
      <c r="S275" s="24"/>
      <c r="T275" s="24"/>
      <c r="U275" s="24"/>
      <c r="V275" s="24"/>
      <c r="W275" s="24"/>
      <c r="X275" s="24"/>
      <c r="Y275" s="124"/>
      <c r="Z275" s="24"/>
      <c r="AA275" s="123"/>
      <c r="AB275" s="98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ht="12.75" customHeight="1">
      <c r="A276" s="69"/>
      <c r="B276" s="120"/>
      <c r="C276" s="69"/>
      <c r="D276" s="9"/>
      <c r="E276" s="121"/>
      <c r="F276" s="121"/>
      <c r="G276" s="20"/>
      <c r="H276" s="9"/>
      <c r="I276" s="20"/>
      <c r="J276" s="20"/>
      <c r="K276" s="122"/>
      <c r="L276" s="24"/>
      <c r="M276" s="123"/>
      <c r="N276" s="24"/>
      <c r="O276" s="24"/>
      <c r="P276" s="124"/>
      <c r="Q276" s="24"/>
      <c r="R276" s="123"/>
      <c r="S276" s="24"/>
      <c r="T276" s="24"/>
      <c r="U276" s="24"/>
      <c r="V276" s="24"/>
      <c r="W276" s="24"/>
      <c r="X276" s="24"/>
      <c r="Y276" s="124"/>
      <c r="Z276" s="24"/>
      <c r="AA276" s="123"/>
      <c r="AB276" s="98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ht="12.75" customHeight="1">
      <c r="A277" s="69"/>
      <c r="B277" s="120"/>
      <c r="C277" s="69"/>
      <c r="D277" s="9"/>
      <c r="E277" s="121"/>
      <c r="F277" s="121"/>
      <c r="G277" s="20"/>
      <c r="H277" s="9"/>
      <c r="I277" s="20"/>
      <c r="J277" s="20"/>
      <c r="K277" s="122"/>
      <c r="L277" s="24"/>
      <c r="M277" s="123"/>
      <c r="N277" s="24"/>
      <c r="O277" s="24"/>
      <c r="P277" s="124"/>
      <c r="Q277" s="24"/>
      <c r="R277" s="123"/>
      <c r="S277" s="24"/>
      <c r="T277" s="24"/>
      <c r="U277" s="24"/>
      <c r="V277" s="24"/>
      <c r="W277" s="24"/>
      <c r="X277" s="24"/>
      <c r="Y277" s="124"/>
      <c r="Z277" s="24"/>
      <c r="AA277" s="123"/>
      <c r="AB277" s="98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ht="12.75" customHeight="1">
      <c r="A278" s="69"/>
      <c r="B278" s="120"/>
      <c r="C278" s="69"/>
      <c r="D278" s="9"/>
      <c r="E278" s="121"/>
      <c r="F278" s="121"/>
      <c r="G278" s="20"/>
      <c r="H278" s="9"/>
      <c r="I278" s="20"/>
      <c r="J278" s="20"/>
      <c r="K278" s="122"/>
      <c r="L278" s="24"/>
      <c r="M278" s="123"/>
      <c r="N278" s="24"/>
      <c r="O278" s="24"/>
      <c r="P278" s="124"/>
      <c r="Q278" s="24"/>
      <c r="R278" s="123"/>
      <c r="S278" s="24"/>
      <c r="T278" s="24"/>
      <c r="U278" s="24"/>
      <c r="V278" s="24"/>
      <c r="W278" s="24"/>
      <c r="X278" s="24"/>
      <c r="Y278" s="124"/>
      <c r="Z278" s="24"/>
      <c r="AA278" s="123"/>
      <c r="AB278" s="98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ht="12.75" customHeight="1">
      <c r="A279" s="69"/>
      <c r="B279" s="120"/>
      <c r="C279" s="69"/>
      <c r="D279" s="9"/>
      <c r="E279" s="121"/>
      <c r="F279" s="121"/>
      <c r="G279" s="20"/>
      <c r="H279" s="9"/>
      <c r="I279" s="20"/>
      <c r="J279" s="20"/>
      <c r="K279" s="122"/>
      <c r="L279" s="24"/>
      <c r="M279" s="123"/>
      <c r="N279" s="24"/>
      <c r="O279" s="24"/>
      <c r="P279" s="124"/>
      <c r="Q279" s="24"/>
      <c r="R279" s="123"/>
      <c r="S279" s="24"/>
      <c r="T279" s="24"/>
      <c r="U279" s="24"/>
      <c r="V279" s="24"/>
      <c r="W279" s="24"/>
      <c r="X279" s="24"/>
      <c r="Y279" s="124"/>
      <c r="Z279" s="24"/>
      <c r="AA279" s="123"/>
      <c r="AB279" s="98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ht="12.75" customHeight="1">
      <c r="A280" s="69"/>
      <c r="B280" s="120"/>
      <c r="C280" s="69"/>
      <c r="D280" s="9"/>
      <c r="E280" s="121"/>
      <c r="F280" s="121"/>
      <c r="G280" s="20"/>
      <c r="H280" s="9"/>
      <c r="I280" s="20"/>
      <c r="J280" s="20"/>
      <c r="K280" s="122"/>
      <c r="L280" s="24"/>
      <c r="M280" s="123"/>
      <c r="N280" s="24"/>
      <c r="O280" s="24"/>
      <c r="P280" s="124"/>
      <c r="Q280" s="24"/>
      <c r="R280" s="123"/>
      <c r="S280" s="24"/>
      <c r="T280" s="24"/>
      <c r="U280" s="24"/>
      <c r="V280" s="24"/>
      <c r="W280" s="24"/>
      <c r="X280" s="24"/>
      <c r="Y280" s="124"/>
      <c r="Z280" s="24"/>
      <c r="AA280" s="123"/>
      <c r="AB280" s="98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ht="12.75" customHeight="1">
      <c r="A281" s="69"/>
      <c r="B281" s="120"/>
      <c r="C281" s="69"/>
      <c r="D281" s="9"/>
      <c r="E281" s="121"/>
      <c r="F281" s="121"/>
      <c r="G281" s="20"/>
      <c r="H281" s="9"/>
      <c r="I281" s="20"/>
      <c r="J281" s="20"/>
      <c r="K281" s="122"/>
      <c r="L281" s="24"/>
      <c r="M281" s="123"/>
      <c r="N281" s="24"/>
      <c r="O281" s="24"/>
      <c r="P281" s="124"/>
      <c r="Q281" s="24"/>
      <c r="R281" s="123"/>
      <c r="S281" s="24"/>
      <c r="T281" s="24"/>
      <c r="U281" s="24"/>
      <c r="V281" s="24"/>
      <c r="W281" s="24"/>
      <c r="X281" s="24"/>
      <c r="Y281" s="124"/>
      <c r="Z281" s="24"/>
      <c r="AA281" s="123"/>
      <c r="AB281" s="98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ht="12.75" customHeight="1">
      <c r="A282" s="69"/>
      <c r="B282" s="120"/>
      <c r="C282" s="69"/>
      <c r="D282" s="9"/>
      <c r="E282" s="121"/>
      <c r="F282" s="121"/>
      <c r="G282" s="20"/>
      <c r="H282" s="9"/>
      <c r="I282" s="20"/>
      <c r="J282" s="20"/>
      <c r="K282" s="122"/>
      <c r="L282" s="24"/>
      <c r="M282" s="123"/>
      <c r="N282" s="24"/>
      <c r="O282" s="24"/>
      <c r="P282" s="124"/>
      <c r="Q282" s="24"/>
      <c r="R282" s="123"/>
      <c r="S282" s="24"/>
      <c r="T282" s="24"/>
      <c r="U282" s="24"/>
      <c r="V282" s="24"/>
      <c r="W282" s="24"/>
      <c r="X282" s="24"/>
      <c r="Y282" s="124"/>
      <c r="Z282" s="24"/>
      <c r="AA282" s="123"/>
      <c r="AB282" s="98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ht="12.75" customHeight="1">
      <c r="A283" s="69"/>
      <c r="B283" s="120"/>
      <c r="C283" s="69"/>
      <c r="D283" s="9"/>
      <c r="E283" s="121"/>
      <c r="F283" s="121"/>
      <c r="G283" s="20"/>
      <c r="H283" s="9"/>
      <c r="I283" s="20"/>
      <c r="J283" s="20"/>
      <c r="K283" s="122"/>
      <c r="L283" s="24"/>
      <c r="M283" s="123"/>
      <c r="N283" s="24"/>
      <c r="O283" s="24"/>
      <c r="P283" s="124"/>
      <c r="Q283" s="24"/>
      <c r="R283" s="123"/>
      <c r="S283" s="24"/>
      <c r="T283" s="24"/>
      <c r="U283" s="24"/>
      <c r="V283" s="24"/>
      <c r="W283" s="24"/>
      <c r="X283" s="24"/>
      <c r="Y283" s="124"/>
      <c r="Z283" s="24"/>
      <c r="AA283" s="123"/>
      <c r="AB283" s="98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ht="12.75" customHeight="1">
      <c r="A284" s="69"/>
      <c r="B284" s="120"/>
      <c r="C284" s="69"/>
      <c r="D284" s="9"/>
      <c r="E284" s="121"/>
      <c r="F284" s="121"/>
      <c r="G284" s="20"/>
      <c r="H284" s="9"/>
      <c r="I284" s="20"/>
      <c r="J284" s="20"/>
      <c r="K284" s="122"/>
      <c r="L284" s="24"/>
      <c r="M284" s="123"/>
      <c r="N284" s="24"/>
      <c r="O284" s="24"/>
      <c r="P284" s="124"/>
      <c r="Q284" s="24"/>
      <c r="R284" s="123"/>
      <c r="S284" s="24"/>
      <c r="T284" s="24"/>
      <c r="U284" s="24"/>
      <c r="V284" s="24"/>
      <c r="W284" s="24"/>
      <c r="X284" s="24"/>
      <c r="Y284" s="124"/>
      <c r="Z284" s="24"/>
      <c r="AA284" s="123"/>
      <c r="AB284" s="98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ht="12.75" customHeight="1">
      <c r="A285" s="69"/>
      <c r="B285" s="120"/>
      <c r="C285" s="69"/>
      <c r="D285" s="9"/>
      <c r="E285" s="121"/>
      <c r="F285" s="121"/>
      <c r="G285" s="20"/>
      <c r="H285" s="9"/>
      <c r="I285" s="20"/>
      <c r="J285" s="20"/>
      <c r="K285" s="122"/>
      <c r="L285" s="24"/>
      <c r="M285" s="123"/>
      <c r="N285" s="24"/>
      <c r="O285" s="24"/>
      <c r="P285" s="124"/>
      <c r="Q285" s="24"/>
      <c r="R285" s="123"/>
      <c r="S285" s="24"/>
      <c r="T285" s="24"/>
      <c r="U285" s="24"/>
      <c r="V285" s="24"/>
      <c r="W285" s="24"/>
      <c r="X285" s="24"/>
      <c r="Y285" s="124"/>
      <c r="Z285" s="24"/>
      <c r="AA285" s="123"/>
      <c r="AB285" s="98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ht="12.75" customHeight="1">
      <c r="A286" s="69"/>
      <c r="B286" s="120"/>
      <c r="C286" s="69"/>
      <c r="D286" s="9"/>
      <c r="E286" s="121"/>
      <c r="F286" s="121"/>
      <c r="G286" s="20"/>
      <c r="H286" s="9"/>
      <c r="I286" s="20"/>
      <c r="J286" s="20"/>
      <c r="K286" s="122"/>
      <c r="L286" s="24"/>
      <c r="M286" s="123"/>
      <c r="N286" s="24"/>
      <c r="O286" s="24"/>
      <c r="P286" s="124"/>
      <c r="Q286" s="24"/>
      <c r="R286" s="123"/>
      <c r="S286" s="24"/>
      <c r="T286" s="24"/>
      <c r="U286" s="24"/>
      <c r="V286" s="24"/>
      <c r="W286" s="24"/>
      <c r="X286" s="24"/>
      <c r="Y286" s="124"/>
      <c r="Z286" s="24"/>
      <c r="AA286" s="123"/>
      <c r="AB286" s="98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ht="12.75" customHeight="1">
      <c r="A287" s="69"/>
      <c r="B287" s="120"/>
      <c r="C287" s="69"/>
      <c r="D287" s="9"/>
      <c r="E287" s="121"/>
      <c r="F287" s="121"/>
      <c r="G287" s="20"/>
      <c r="H287" s="9"/>
      <c r="I287" s="20"/>
      <c r="J287" s="20"/>
      <c r="K287" s="122"/>
      <c r="L287" s="24"/>
      <c r="M287" s="123"/>
      <c r="N287" s="24"/>
      <c r="O287" s="24"/>
      <c r="P287" s="124"/>
      <c r="Q287" s="24"/>
      <c r="R287" s="123"/>
      <c r="S287" s="24"/>
      <c r="T287" s="24"/>
      <c r="U287" s="24"/>
      <c r="V287" s="24"/>
      <c r="W287" s="24"/>
      <c r="X287" s="24"/>
      <c r="Y287" s="124"/>
      <c r="Z287" s="24"/>
      <c r="AA287" s="123"/>
      <c r="AB287" s="98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ht="12.75" customHeight="1">
      <c r="A288" s="69"/>
      <c r="B288" s="120"/>
      <c r="C288" s="69"/>
      <c r="D288" s="9"/>
      <c r="E288" s="121"/>
      <c r="F288" s="121"/>
      <c r="G288" s="20"/>
      <c r="H288" s="9"/>
      <c r="I288" s="20"/>
      <c r="J288" s="20"/>
      <c r="K288" s="122"/>
      <c r="L288" s="24"/>
      <c r="M288" s="123"/>
      <c r="N288" s="24"/>
      <c r="O288" s="24"/>
      <c r="P288" s="124"/>
      <c r="Q288" s="24"/>
      <c r="R288" s="123"/>
      <c r="S288" s="24"/>
      <c r="T288" s="24"/>
      <c r="U288" s="24"/>
      <c r="V288" s="24"/>
      <c r="W288" s="24"/>
      <c r="X288" s="24"/>
      <c r="Y288" s="124"/>
      <c r="Z288" s="24"/>
      <c r="AA288" s="123"/>
      <c r="AB288" s="98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ht="12.75" customHeight="1">
      <c r="A289" s="69"/>
      <c r="B289" s="120"/>
      <c r="C289" s="69"/>
      <c r="D289" s="9"/>
      <c r="E289" s="121"/>
      <c r="F289" s="121"/>
      <c r="G289" s="20"/>
      <c r="H289" s="9"/>
      <c r="I289" s="20"/>
      <c r="J289" s="20"/>
      <c r="K289" s="122"/>
      <c r="L289" s="24"/>
      <c r="M289" s="123"/>
      <c r="N289" s="24"/>
      <c r="O289" s="24"/>
      <c r="P289" s="124"/>
      <c r="Q289" s="24"/>
      <c r="R289" s="123"/>
      <c r="S289" s="24"/>
      <c r="T289" s="24"/>
      <c r="U289" s="24"/>
      <c r="V289" s="24"/>
      <c r="W289" s="24"/>
      <c r="X289" s="24"/>
      <c r="Y289" s="124"/>
      <c r="Z289" s="24"/>
      <c r="AA289" s="123"/>
      <c r="AB289" s="98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ht="12.75" customHeight="1">
      <c r="A290" s="69"/>
      <c r="B290" s="120"/>
      <c r="C290" s="69"/>
      <c r="D290" s="9"/>
      <c r="E290" s="121"/>
      <c r="F290" s="121"/>
      <c r="G290" s="20"/>
      <c r="H290" s="9"/>
      <c r="I290" s="20"/>
      <c r="J290" s="20"/>
      <c r="K290" s="122"/>
      <c r="L290" s="24"/>
      <c r="M290" s="123"/>
      <c r="N290" s="24"/>
      <c r="O290" s="24"/>
      <c r="P290" s="124"/>
      <c r="Q290" s="24"/>
      <c r="R290" s="123"/>
      <c r="S290" s="24"/>
      <c r="T290" s="24"/>
      <c r="U290" s="24"/>
      <c r="V290" s="24"/>
      <c r="W290" s="24"/>
      <c r="X290" s="24"/>
      <c r="Y290" s="124"/>
      <c r="Z290" s="24"/>
      <c r="AA290" s="123"/>
      <c r="AB290" s="98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ht="12.75" customHeight="1">
      <c r="A291" s="69"/>
      <c r="B291" s="120"/>
      <c r="C291" s="69"/>
      <c r="D291" s="9"/>
      <c r="E291" s="121"/>
      <c r="F291" s="121"/>
      <c r="G291" s="20"/>
      <c r="H291" s="9"/>
      <c r="I291" s="20"/>
      <c r="J291" s="20"/>
      <c r="K291" s="122"/>
      <c r="L291" s="24"/>
      <c r="M291" s="123"/>
      <c r="N291" s="24"/>
      <c r="O291" s="24"/>
      <c r="P291" s="124"/>
      <c r="Q291" s="24"/>
      <c r="R291" s="123"/>
      <c r="S291" s="24"/>
      <c r="T291" s="24"/>
      <c r="U291" s="24"/>
      <c r="V291" s="24"/>
      <c r="W291" s="24"/>
      <c r="X291" s="24"/>
      <c r="Y291" s="124"/>
      <c r="Z291" s="24"/>
      <c r="AA291" s="123"/>
      <c r="AB291" s="98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ht="12.75" customHeight="1">
      <c r="A292" s="69"/>
      <c r="B292" s="120"/>
      <c r="C292" s="69"/>
      <c r="D292" s="9"/>
      <c r="E292" s="121"/>
      <c r="F292" s="121"/>
      <c r="G292" s="20"/>
      <c r="H292" s="9"/>
      <c r="I292" s="20"/>
      <c r="J292" s="20"/>
      <c r="K292" s="122"/>
      <c r="L292" s="24"/>
      <c r="M292" s="123"/>
      <c r="N292" s="24"/>
      <c r="O292" s="24"/>
      <c r="P292" s="124"/>
      <c r="Q292" s="24"/>
      <c r="R292" s="123"/>
      <c r="S292" s="24"/>
      <c r="T292" s="24"/>
      <c r="U292" s="24"/>
      <c r="V292" s="24"/>
      <c r="W292" s="24"/>
      <c r="X292" s="24"/>
      <c r="Y292" s="124"/>
      <c r="Z292" s="24"/>
      <c r="AA292" s="123"/>
      <c r="AB292" s="98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ht="12.75" customHeight="1">
      <c r="A293" s="69"/>
      <c r="B293" s="120"/>
      <c r="C293" s="69"/>
      <c r="D293" s="9"/>
      <c r="E293" s="121"/>
      <c r="F293" s="121"/>
      <c r="G293" s="20"/>
      <c r="H293" s="9"/>
      <c r="I293" s="20"/>
      <c r="J293" s="20"/>
      <c r="K293" s="122"/>
      <c r="L293" s="24"/>
      <c r="M293" s="123"/>
      <c r="N293" s="24"/>
      <c r="O293" s="24"/>
      <c r="P293" s="124"/>
      <c r="Q293" s="24"/>
      <c r="R293" s="123"/>
      <c r="S293" s="24"/>
      <c r="T293" s="24"/>
      <c r="U293" s="24"/>
      <c r="V293" s="24"/>
      <c r="W293" s="24"/>
      <c r="X293" s="24"/>
      <c r="Y293" s="124"/>
      <c r="Z293" s="24"/>
      <c r="AA293" s="123"/>
      <c r="AB293" s="98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ht="12.75" customHeight="1">
      <c r="A294" s="69"/>
      <c r="B294" s="120"/>
      <c r="C294" s="69"/>
      <c r="D294" s="9"/>
      <c r="E294" s="121"/>
      <c r="F294" s="121"/>
      <c r="G294" s="20"/>
      <c r="H294" s="9"/>
      <c r="I294" s="20"/>
      <c r="J294" s="20"/>
      <c r="K294" s="122"/>
      <c r="L294" s="24"/>
      <c r="M294" s="123"/>
      <c r="N294" s="24"/>
      <c r="O294" s="24"/>
      <c r="P294" s="124"/>
      <c r="Q294" s="24"/>
      <c r="R294" s="123"/>
      <c r="S294" s="24"/>
      <c r="T294" s="24"/>
      <c r="U294" s="24"/>
      <c r="V294" s="24"/>
      <c r="W294" s="24"/>
      <c r="X294" s="24"/>
      <c r="Y294" s="124"/>
      <c r="Z294" s="24"/>
      <c r="AA294" s="123"/>
      <c r="AB294" s="98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ht="12.75" customHeight="1">
      <c r="A295" s="69"/>
      <c r="B295" s="120"/>
      <c r="C295" s="69"/>
      <c r="D295" s="9"/>
      <c r="E295" s="121"/>
      <c r="F295" s="121"/>
      <c r="G295" s="20"/>
      <c r="H295" s="9"/>
      <c r="I295" s="20"/>
      <c r="J295" s="20"/>
      <c r="K295" s="122"/>
      <c r="L295" s="24"/>
      <c r="M295" s="123"/>
      <c r="N295" s="24"/>
      <c r="O295" s="24"/>
      <c r="P295" s="124"/>
      <c r="Q295" s="24"/>
      <c r="R295" s="123"/>
      <c r="S295" s="24"/>
      <c r="T295" s="24"/>
      <c r="U295" s="24"/>
      <c r="V295" s="24"/>
      <c r="W295" s="24"/>
      <c r="X295" s="24"/>
      <c r="Y295" s="124"/>
      <c r="Z295" s="24"/>
      <c r="AA295" s="123"/>
      <c r="AB295" s="98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ht="12.75" customHeight="1">
      <c r="A296" s="69"/>
      <c r="B296" s="120"/>
      <c r="C296" s="69"/>
      <c r="D296" s="9"/>
      <c r="E296" s="121"/>
      <c r="F296" s="121"/>
      <c r="G296" s="20"/>
      <c r="H296" s="9"/>
      <c r="I296" s="20"/>
      <c r="J296" s="20"/>
      <c r="K296" s="122"/>
      <c r="L296" s="24"/>
      <c r="M296" s="123"/>
      <c r="N296" s="24"/>
      <c r="O296" s="24"/>
      <c r="P296" s="124"/>
      <c r="Q296" s="24"/>
      <c r="R296" s="123"/>
      <c r="S296" s="24"/>
      <c r="T296" s="24"/>
      <c r="U296" s="24"/>
      <c r="V296" s="24"/>
      <c r="W296" s="24"/>
      <c r="X296" s="24"/>
      <c r="Y296" s="124"/>
      <c r="Z296" s="24"/>
      <c r="AA296" s="123"/>
      <c r="AB296" s="98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ht="12.75" customHeight="1">
      <c r="A297" s="69"/>
      <c r="B297" s="120"/>
      <c r="C297" s="69"/>
      <c r="D297" s="9"/>
      <c r="E297" s="121"/>
      <c r="F297" s="121"/>
      <c r="G297" s="20"/>
      <c r="H297" s="9"/>
      <c r="I297" s="20"/>
      <c r="J297" s="20"/>
      <c r="K297" s="122"/>
      <c r="L297" s="24"/>
      <c r="M297" s="123"/>
      <c r="N297" s="24"/>
      <c r="O297" s="24"/>
      <c r="P297" s="124"/>
      <c r="Q297" s="24"/>
      <c r="R297" s="123"/>
      <c r="S297" s="24"/>
      <c r="T297" s="24"/>
      <c r="U297" s="24"/>
      <c r="V297" s="24"/>
      <c r="W297" s="24"/>
      <c r="X297" s="24"/>
      <c r="Y297" s="124"/>
      <c r="Z297" s="24"/>
      <c r="AA297" s="123"/>
      <c r="AB297" s="98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ht="12.75" customHeight="1">
      <c r="A298" s="69"/>
      <c r="B298" s="120"/>
      <c r="C298" s="69"/>
      <c r="D298" s="9"/>
      <c r="E298" s="121"/>
      <c r="F298" s="121"/>
      <c r="G298" s="20"/>
      <c r="H298" s="9"/>
      <c r="I298" s="20"/>
      <c r="J298" s="20"/>
      <c r="K298" s="122"/>
      <c r="L298" s="24"/>
      <c r="M298" s="123"/>
      <c r="N298" s="24"/>
      <c r="O298" s="24"/>
      <c r="P298" s="124"/>
      <c r="Q298" s="24"/>
      <c r="R298" s="123"/>
      <c r="S298" s="24"/>
      <c r="T298" s="24"/>
      <c r="U298" s="24"/>
      <c r="V298" s="24"/>
      <c r="W298" s="24"/>
      <c r="X298" s="24"/>
      <c r="Y298" s="124"/>
      <c r="Z298" s="24"/>
      <c r="AA298" s="123"/>
      <c r="AB298" s="98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ht="12.75" customHeight="1">
      <c r="A299" s="69"/>
      <c r="B299" s="120"/>
      <c r="C299" s="69"/>
      <c r="D299" s="9"/>
      <c r="E299" s="121"/>
      <c r="F299" s="121"/>
      <c r="G299" s="20"/>
      <c r="H299" s="9"/>
      <c r="I299" s="20"/>
      <c r="J299" s="20"/>
      <c r="K299" s="122"/>
      <c r="L299" s="24"/>
      <c r="M299" s="123"/>
      <c r="N299" s="24"/>
      <c r="O299" s="24"/>
      <c r="P299" s="124"/>
      <c r="Q299" s="24"/>
      <c r="R299" s="123"/>
      <c r="S299" s="24"/>
      <c r="T299" s="24"/>
      <c r="U299" s="24"/>
      <c r="V299" s="24"/>
      <c r="W299" s="24"/>
      <c r="X299" s="24"/>
      <c r="Y299" s="124"/>
      <c r="Z299" s="24"/>
      <c r="AA299" s="123"/>
      <c r="AB299" s="98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ht="12.75" customHeight="1">
      <c r="A300" s="69"/>
      <c r="B300" s="120"/>
      <c r="C300" s="69"/>
      <c r="D300" s="9"/>
      <c r="E300" s="121"/>
      <c r="F300" s="121"/>
      <c r="G300" s="20"/>
      <c r="H300" s="9"/>
      <c r="I300" s="20"/>
      <c r="J300" s="20"/>
      <c r="K300" s="122"/>
      <c r="L300" s="24"/>
      <c r="M300" s="123"/>
      <c r="N300" s="24"/>
      <c r="O300" s="24"/>
      <c r="P300" s="124"/>
      <c r="Q300" s="24"/>
      <c r="R300" s="123"/>
      <c r="S300" s="24"/>
      <c r="T300" s="24"/>
      <c r="U300" s="24"/>
      <c r="V300" s="24"/>
      <c r="W300" s="24"/>
      <c r="X300" s="24"/>
      <c r="Y300" s="124"/>
      <c r="Z300" s="24"/>
      <c r="AA300" s="123"/>
      <c r="AB300" s="98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ht="12.75" customHeight="1">
      <c r="A301" s="69"/>
      <c r="B301" s="120"/>
      <c r="C301" s="69"/>
      <c r="D301" s="9"/>
      <c r="E301" s="121"/>
      <c r="F301" s="121"/>
      <c r="G301" s="20"/>
      <c r="H301" s="9"/>
      <c r="I301" s="20"/>
      <c r="J301" s="20"/>
      <c r="K301" s="122"/>
      <c r="L301" s="24"/>
      <c r="M301" s="123"/>
      <c r="N301" s="24"/>
      <c r="O301" s="24"/>
      <c r="P301" s="124"/>
      <c r="Q301" s="24"/>
      <c r="R301" s="123"/>
      <c r="S301" s="24"/>
      <c r="T301" s="24"/>
      <c r="U301" s="24"/>
      <c r="V301" s="24"/>
      <c r="W301" s="24"/>
      <c r="X301" s="24"/>
      <c r="Y301" s="124"/>
      <c r="Z301" s="24"/>
      <c r="AA301" s="123"/>
      <c r="AB301" s="98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ht="12.75" customHeight="1">
      <c r="A302" s="69"/>
      <c r="B302" s="120"/>
      <c r="C302" s="69"/>
      <c r="D302" s="9"/>
      <c r="E302" s="121"/>
      <c r="F302" s="121"/>
      <c r="G302" s="20"/>
      <c r="H302" s="9"/>
      <c r="I302" s="20"/>
      <c r="J302" s="20"/>
      <c r="K302" s="122"/>
      <c r="L302" s="24"/>
      <c r="M302" s="123"/>
      <c r="N302" s="24"/>
      <c r="O302" s="24"/>
      <c r="P302" s="124"/>
      <c r="Q302" s="24"/>
      <c r="R302" s="123"/>
      <c r="S302" s="24"/>
      <c r="T302" s="24"/>
      <c r="U302" s="24"/>
      <c r="V302" s="24"/>
      <c r="W302" s="24"/>
      <c r="X302" s="24"/>
      <c r="Y302" s="124"/>
      <c r="Z302" s="24"/>
      <c r="AA302" s="123"/>
      <c r="AB302" s="98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ht="12.75" customHeight="1">
      <c r="A303" s="69"/>
      <c r="B303" s="120"/>
      <c r="C303" s="69"/>
      <c r="D303" s="9"/>
      <c r="E303" s="121"/>
      <c r="F303" s="121"/>
      <c r="G303" s="20"/>
      <c r="H303" s="9"/>
      <c r="I303" s="20"/>
      <c r="J303" s="20"/>
      <c r="K303" s="122"/>
      <c r="L303" s="24"/>
      <c r="M303" s="123"/>
      <c r="N303" s="24"/>
      <c r="O303" s="24"/>
      <c r="P303" s="124"/>
      <c r="Q303" s="24"/>
      <c r="R303" s="123"/>
      <c r="S303" s="24"/>
      <c r="T303" s="24"/>
      <c r="U303" s="24"/>
      <c r="V303" s="24"/>
      <c r="W303" s="24"/>
      <c r="X303" s="24"/>
      <c r="Y303" s="124"/>
      <c r="Z303" s="24"/>
      <c r="AA303" s="123"/>
      <c r="AB303" s="98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ht="12.75" customHeight="1">
      <c r="A304" s="69"/>
      <c r="B304" s="120"/>
      <c r="C304" s="69"/>
      <c r="D304" s="9"/>
      <c r="E304" s="121"/>
      <c r="F304" s="121"/>
      <c r="G304" s="20"/>
      <c r="H304" s="9"/>
      <c r="I304" s="20"/>
      <c r="J304" s="20"/>
      <c r="K304" s="122"/>
      <c r="L304" s="24"/>
      <c r="M304" s="123"/>
      <c r="N304" s="24"/>
      <c r="O304" s="24"/>
      <c r="P304" s="124"/>
      <c r="Q304" s="24"/>
      <c r="R304" s="123"/>
      <c r="S304" s="24"/>
      <c r="T304" s="24"/>
      <c r="U304" s="24"/>
      <c r="V304" s="24"/>
      <c r="W304" s="24"/>
      <c r="X304" s="24"/>
      <c r="Y304" s="124"/>
      <c r="Z304" s="24"/>
      <c r="AA304" s="123"/>
      <c r="AB304" s="98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ht="12.75" customHeight="1">
      <c r="A305" s="69"/>
      <c r="B305" s="120"/>
      <c r="C305" s="69"/>
      <c r="D305" s="9"/>
      <c r="E305" s="121"/>
      <c r="F305" s="121"/>
      <c r="G305" s="20"/>
      <c r="H305" s="9"/>
      <c r="I305" s="20"/>
      <c r="J305" s="20"/>
      <c r="K305" s="122"/>
      <c r="L305" s="24"/>
      <c r="M305" s="123"/>
      <c r="N305" s="24"/>
      <c r="O305" s="24"/>
      <c r="P305" s="124"/>
      <c r="Q305" s="24"/>
      <c r="R305" s="123"/>
      <c r="S305" s="24"/>
      <c r="T305" s="24"/>
      <c r="U305" s="24"/>
      <c r="V305" s="24"/>
      <c r="W305" s="24"/>
      <c r="X305" s="24"/>
      <c r="Y305" s="124"/>
      <c r="Z305" s="24"/>
      <c r="AA305" s="123"/>
      <c r="AB305" s="98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ht="12.75" customHeight="1">
      <c r="A306" s="69"/>
      <c r="B306" s="120"/>
      <c r="C306" s="69"/>
      <c r="D306" s="9"/>
      <c r="E306" s="121"/>
      <c r="F306" s="121"/>
      <c r="G306" s="20"/>
      <c r="H306" s="9"/>
      <c r="I306" s="20"/>
      <c r="J306" s="20"/>
      <c r="K306" s="122"/>
      <c r="L306" s="24"/>
      <c r="M306" s="123"/>
      <c r="N306" s="24"/>
      <c r="O306" s="24"/>
      <c r="P306" s="124"/>
      <c r="Q306" s="24"/>
      <c r="R306" s="123"/>
      <c r="S306" s="24"/>
      <c r="T306" s="24"/>
      <c r="U306" s="24"/>
      <c r="V306" s="24"/>
      <c r="W306" s="24"/>
      <c r="X306" s="24"/>
      <c r="Y306" s="124"/>
      <c r="Z306" s="24"/>
      <c r="AA306" s="123"/>
      <c r="AB306" s="98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ht="12.75" customHeight="1">
      <c r="A307" s="69"/>
      <c r="B307" s="120"/>
      <c r="C307" s="69"/>
      <c r="D307" s="9"/>
      <c r="E307" s="121"/>
      <c r="F307" s="121"/>
      <c r="G307" s="20"/>
      <c r="H307" s="9"/>
      <c r="I307" s="20"/>
      <c r="J307" s="20"/>
      <c r="K307" s="122"/>
      <c r="L307" s="24"/>
      <c r="M307" s="123"/>
      <c r="N307" s="24"/>
      <c r="O307" s="24"/>
      <c r="P307" s="124"/>
      <c r="Q307" s="24"/>
      <c r="R307" s="123"/>
      <c r="S307" s="24"/>
      <c r="T307" s="24"/>
      <c r="U307" s="24"/>
      <c r="V307" s="24"/>
      <c r="W307" s="24"/>
      <c r="X307" s="24"/>
      <c r="Y307" s="124"/>
      <c r="Z307" s="24"/>
      <c r="AA307" s="123"/>
      <c r="AB307" s="98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ht="12.75" customHeight="1">
      <c r="A308" s="69"/>
      <c r="B308" s="120"/>
      <c r="C308" s="69"/>
      <c r="D308" s="9"/>
      <c r="E308" s="121"/>
      <c r="F308" s="121"/>
      <c r="G308" s="20"/>
      <c r="H308" s="9"/>
      <c r="I308" s="20"/>
      <c r="J308" s="20"/>
      <c r="K308" s="122"/>
      <c r="L308" s="24"/>
      <c r="M308" s="123"/>
      <c r="N308" s="24"/>
      <c r="O308" s="24"/>
      <c r="P308" s="124"/>
      <c r="Q308" s="24"/>
      <c r="R308" s="123"/>
      <c r="S308" s="24"/>
      <c r="T308" s="24"/>
      <c r="U308" s="24"/>
      <c r="V308" s="24"/>
      <c r="W308" s="24"/>
      <c r="X308" s="24"/>
      <c r="Y308" s="124"/>
      <c r="Z308" s="24"/>
      <c r="AA308" s="123"/>
      <c r="AB308" s="98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ht="12.75" customHeight="1">
      <c r="A309" s="69"/>
      <c r="B309" s="120"/>
      <c r="C309" s="69"/>
      <c r="D309" s="9"/>
      <c r="E309" s="121"/>
      <c r="F309" s="121"/>
      <c r="G309" s="20"/>
      <c r="H309" s="9"/>
      <c r="I309" s="20"/>
      <c r="J309" s="20"/>
      <c r="K309" s="122"/>
      <c r="L309" s="24"/>
      <c r="M309" s="123"/>
      <c r="N309" s="24"/>
      <c r="O309" s="24"/>
      <c r="P309" s="124"/>
      <c r="Q309" s="24"/>
      <c r="R309" s="123"/>
      <c r="S309" s="24"/>
      <c r="T309" s="24"/>
      <c r="U309" s="24"/>
      <c r="V309" s="24"/>
      <c r="W309" s="24"/>
      <c r="X309" s="24"/>
      <c r="Y309" s="124"/>
      <c r="Z309" s="24"/>
      <c r="AA309" s="123"/>
      <c r="AB309" s="98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ht="12.75" customHeight="1">
      <c r="A310" s="69"/>
      <c r="B310" s="120"/>
      <c r="C310" s="69"/>
      <c r="D310" s="9"/>
      <c r="E310" s="121"/>
      <c r="F310" s="121"/>
      <c r="G310" s="20"/>
      <c r="H310" s="9"/>
      <c r="I310" s="20"/>
      <c r="J310" s="20"/>
      <c r="K310" s="122"/>
      <c r="L310" s="24"/>
      <c r="M310" s="123"/>
      <c r="N310" s="24"/>
      <c r="O310" s="24"/>
      <c r="P310" s="124"/>
      <c r="Q310" s="24"/>
      <c r="R310" s="123"/>
      <c r="S310" s="24"/>
      <c r="T310" s="24"/>
      <c r="U310" s="24"/>
      <c r="V310" s="24"/>
      <c r="W310" s="24"/>
      <c r="X310" s="24"/>
      <c r="Y310" s="124"/>
      <c r="Z310" s="24"/>
      <c r="AA310" s="123"/>
      <c r="AB310" s="98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ht="12.75" customHeight="1">
      <c r="A311" s="69"/>
      <c r="B311" s="120"/>
      <c r="C311" s="69"/>
      <c r="D311" s="9"/>
      <c r="E311" s="121"/>
      <c r="F311" s="121"/>
      <c r="G311" s="20"/>
      <c r="H311" s="9"/>
      <c r="I311" s="20"/>
      <c r="J311" s="20"/>
      <c r="K311" s="122"/>
      <c r="L311" s="24"/>
      <c r="M311" s="123"/>
      <c r="N311" s="24"/>
      <c r="O311" s="24"/>
      <c r="P311" s="124"/>
      <c r="Q311" s="24"/>
      <c r="R311" s="123"/>
      <c r="S311" s="24"/>
      <c r="T311" s="24"/>
      <c r="U311" s="24"/>
      <c r="V311" s="24"/>
      <c r="W311" s="24"/>
      <c r="X311" s="24"/>
      <c r="Y311" s="124"/>
      <c r="Z311" s="24"/>
      <c r="AA311" s="123"/>
      <c r="AB311" s="98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ht="12.75" customHeight="1">
      <c r="A312" s="69"/>
      <c r="B312" s="120"/>
      <c r="C312" s="69"/>
      <c r="D312" s="9"/>
      <c r="E312" s="121"/>
      <c r="F312" s="121"/>
      <c r="G312" s="20"/>
      <c r="H312" s="9"/>
      <c r="I312" s="20"/>
      <c r="J312" s="20"/>
      <c r="K312" s="122"/>
      <c r="L312" s="24"/>
      <c r="M312" s="123"/>
      <c r="N312" s="24"/>
      <c r="O312" s="24"/>
      <c r="P312" s="124"/>
      <c r="Q312" s="24"/>
      <c r="R312" s="123"/>
      <c r="S312" s="24"/>
      <c r="T312" s="24"/>
      <c r="U312" s="24"/>
      <c r="V312" s="24"/>
      <c r="W312" s="24"/>
      <c r="X312" s="24"/>
      <c r="Y312" s="124"/>
      <c r="Z312" s="24"/>
      <c r="AA312" s="123"/>
      <c r="AB312" s="98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ht="12.75" customHeight="1">
      <c r="A313" s="69"/>
      <c r="B313" s="120"/>
      <c r="C313" s="69"/>
      <c r="D313" s="9"/>
      <c r="E313" s="121"/>
      <c r="F313" s="121"/>
      <c r="G313" s="20"/>
      <c r="H313" s="9"/>
      <c r="I313" s="20"/>
      <c r="J313" s="20"/>
      <c r="K313" s="122"/>
      <c r="L313" s="24"/>
      <c r="M313" s="123"/>
      <c r="N313" s="24"/>
      <c r="O313" s="24"/>
      <c r="P313" s="124"/>
      <c r="Q313" s="24"/>
      <c r="R313" s="123"/>
      <c r="S313" s="24"/>
      <c r="T313" s="24"/>
      <c r="U313" s="24"/>
      <c r="V313" s="24"/>
      <c r="W313" s="24"/>
      <c r="X313" s="24"/>
      <c r="Y313" s="124"/>
      <c r="Z313" s="24"/>
      <c r="AA313" s="123"/>
      <c r="AB313" s="98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ht="12.75" customHeight="1">
      <c r="A314" s="69"/>
      <c r="B314" s="120"/>
      <c r="C314" s="69"/>
      <c r="D314" s="9"/>
      <c r="E314" s="121"/>
      <c r="F314" s="121"/>
      <c r="G314" s="20"/>
      <c r="H314" s="9"/>
      <c r="I314" s="20"/>
      <c r="J314" s="20"/>
      <c r="K314" s="122"/>
      <c r="L314" s="24"/>
      <c r="M314" s="123"/>
      <c r="N314" s="24"/>
      <c r="O314" s="24"/>
      <c r="P314" s="124"/>
      <c r="Q314" s="24"/>
      <c r="R314" s="123"/>
      <c r="S314" s="24"/>
      <c r="T314" s="24"/>
      <c r="U314" s="24"/>
      <c r="V314" s="24"/>
      <c r="W314" s="24"/>
      <c r="X314" s="24"/>
      <c r="Y314" s="124"/>
      <c r="Z314" s="24"/>
      <c r="AA314" s="123"/>
      <c r="AB314" s="98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ht="12.75" customHeight="1">
      <c r="A315" s="69"/>
      <c r="B315" s="120"/>
      <c r="C315" s="69"/>
      <c r="D315" s="9"/>
      <c r="E315" s="121"/>
      <c r="F315" s="121"/>
      <c r="G315" s="20"/>
      <c r="H315" s="9"/>
      <c r="I315" s="20"/>
      <c r="J315" s="20"/>
      <c r="K315" s="122"/>
      <c r="L315" s="24"/>
      <c r="M315" s="123"/>
      <c r="N315" s="24"/>
      <c r="O315" s="24"/>
      <c r="P315" s="124"/>
      <c r="Q315" s="24"/>
      <c r="R315" s="123"/>
      <c r="S315" s="24"/>
      <c r="T315" s="24"/>
      <c r="U315" s="24"/>
      <c r="V315" s="24"/>
      <c r="W315" s="24"/>
      <c r="X315" s="24"/>
      <c r="Y315" s="124"/>
      <c r="Z315" s="24"/>
      <c r="AA315" s="123"/>
      <c r="AB315" s="98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ht="12.75" customHeight="1">
      <c r="A316" s="69"/>
      <c r="B316" s="120"/>
      <c r="C316" s="69"/>
      <c r="D316" s="9"/>
      <c r="E316" s="121"/>
      <c r="F316" s="121"/>
      <c r="G316" s="20"/>
      <c r="H316" s="9"/>
      <c r="I316" s="20"/>
      <c r="J316" s="20"/>
      <c r="K316" s="122"/>
      <c r="L316" s="24"/>
      <c r="M316" s="123"/>
      <c r="N316" s="24"/>
      <c r="O316" s="24"/>
      <c r="P316" s="124"/>
      <c r="Q316" s="24"/>
      <c r="R316" s="123"/>
      <c r="S316" s="24"/>
      <c r="T316" s="24"/>
      <c r="U316" s="24"/>
      <c r="V316" s="24"/>
      <c r="W316" s="24"/>
      <c r="X316" s="24"/>
      <c r="Y316" s="124"/>
      <c r="Z316" s="24"/>
      <c r="AA316" s="123"/>
      <c r="AB316" s="98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ht="12.75" customHeight="1">
      <c r="A317" s="69"/>
      <c r="B317" s="120"/>
      <c r="C317" s="69"/>
      <c r="D317" s="9"/>
      <c r="E317" s="121"/>
      <c r="F317" s="121"/>
      <c r="G317" s="20"/>
      <c r="H317" s="9"/>
      <c r="I317" s="20"/>
      <c r="J317" s="20"/>
      <c r="K317" s="122"/>
      <c r="L317" s="24"/>
      <c r="M317" s="123"/>
      <c r="N317" s="24"/>
      <c r="O317" s="24"/>
      <c r="P317" s="124"/>
      <c r="Q317" s="24"/>
      <c r="R317" s="123"/>
      <c r="S317" s="24"/>
      <c r="T317" s="24"/>
      <c r="U317" s="24"/>
      <c r="V317" s="24"/>
      <c r="W317" s="24"/>
      <c r="X317" s="24"/>
      <c r="Y317" s="124"/>
      <c r="Z317" s="24"/>
      <c r="AA317" s="123"/>
      <c r="AB317" s="98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ht="12.75" customHeight="1">
      <c r="A318" s="69"/>
      <c r="B318" s="120"/>
      <c r="C318" s="69"/>
      <c r="D318" s="9"/>
      <c r="E318" s="121"/>
      <c r="F318" s="121"/>
      <c r="G318" s="20"/>
      <c r="H318" s="9"/>
      <c r="I318" s="20"/>
      <c r="J318" s="20"/>
      <c r="K318" s="122"/>
      <c r="L318" s="24"/>
      <c r="M318" s="123"/>
      <c r="N318" s="24"/>
      <c r="O318" s="24"/>
      <c r="P318" s="124"/>
      <c r="Q318" s="24"/>
      <c r="R318" s="123"/>
      <c r="S318" s="24"/>
      <c r="T318" s="24"/>
      <c r="U318" s="24"/>
      <c r="V318" s="24"/>
      <c r="W318" s="24"/>
      <c r="X318" s="24"/>
      <c r="Y318" s="124"/>
      <c r="Z318" s="24"/>
      <c r="AA318" s="123"/>
      <c r="AB318" s="98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ht="12.75" customHeight="1">
      <c r="A319" s="69"/>
      <c r="B319" s="120"/>
      <c r="C319" s="69"/>
      <c r="D319" s="9"/>
      <c r="E319" s="121"/>
      <c r="F319" s="121"/>
      <c r="G319" s="20"/>
      <c r="H319" s="9"/>
      <c r="I319" s="20"/>
      <c r="J319" s="20"/>
      <c r="K319" s="122"/>
      <c r="L319" s="24"/>
      <c r="M319" s="123"/>
      <c r="N319" s="24"/>
      <c r="O319" s="24"/>
      <c r="P319" s="124"/>
      <c r="Q319" s="24"/>
      <c r="R319" s="123"/>
      <c r="S319" s="24"/>
      <c r="T319" s="24"/>
      <c r="U319" s="24"/>
      <c r="V319" s="24"/>
      <c r="W319" s="24"/>
      <c r="X319" s="24"/>
      <c r="Y319" s="124"/>
      <c r="Z319" s="24"/>
      <c r="AA319" s="123"/>
      <c r="AB319" s="98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ht="12.75" customHeight="1">
      <c r="A320" s="69"/>
      <c r="B320" s="120"/>
      <c r="C320" s="69"/>
      <c r="D320" s="9"/>
      <c r="E320" s="121"/>
      <c r="F320" s="121"/>
      <c r="G320" s="20"/>
      <c r="H320" s="9"/>
      <c r="I320" s="20"/>
      <c r="J320" s="20"/>
      <c r="K320" s="122"/>
      <c r="L320" s="24"/>
      <c r="M320" s="123"/>
      <c r="N320" s="24"/>
      <c r="O320" s="24"/>
      <c r="P320" s="124"/>
      <c r="Q320" s="24"/>
      <c r="R320" s="123"/>
      <c r="S320" s="24"/>
      <c r="T320" s="24"/>
      <c r="U320" s="24"/>
      <c r="V320" s="24"/>
      <c r="W320" s="24"/>
      <c r="X320" s="24"/>
      <c r="Y320" s="124"/>
      <c r="Z320" s="24"/>
      <c r="AA320" s="123"/>
      <c r="AB320" s="98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ht="12.75" customHeight="1">
      <c r="A321" s="69"/>
      <c r="B321" s="120"/>
      <c r="C321" s="69"/>
      <c r="D321" s="9"/>
      <c r="E321" s="121"/>
      <c r="F321" s="121"/>
      <c r="G321" s="20"/>
      <c r="H321" s="9"/>
      <c r="I321" s="20"/>
      <c r="J321" s="20"/>
      <c r="K321" s="122"/>
      <c r="L321" s="24"/>
      <c r="M321" s="123"/>
      <c r="N321" s="24"/>
      <c r="O321" s="24"/>
      <c r="P321" s="124"/>
      <c r="Q321" s="24"/>
      <c r="R321" s="123"/>
      <c r="S321" s="24"/>
      <c r="T321" s="24"/>
      <c r="U321" s="24"/>
      <c r="V321" s="24"/>
      <c r="W321" s="24"/>
      <c r="X321" s="24"/>
      <c r="Y321" s="124"/>
      <c r="Z321" s="24"/>
      <c r="AA321" s="123"/>
      <c r="AB321" s="98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ht="12.75" customHeight="1">
      <c r="A322" s="69"/>
      <c r="B322" s="120"/>
      <c r="C322" s="69"/>
      <c r="D322" s="9"/>
      <c r="E322" s="121"/>
      <c r="F322" s="121"/>
      <c r="G322" s="20"/>
      <c r="H322" s="9"/>
      <c r="I322" s="20"/>
      <c r="J322" s="20"/>
      <c r="K322" s="122"/>
      <c r="L322" s="24"/>
      <c r="M322" s="123"/>
      <c r="N322" s="24"/>
      <c r="O322" s="24"/>
      <c r="P322" s="124"/>
      <c r="Q322" s="24"/>
      <c r="R322" s="123"/>
      <c r="S322" s="24"/>
      <c r="T322" s="24"/>
      <c r="U322" s="24"/>
      <c r="V322" s="24"/>
      <c r="W322" s="24"/>
      <c r="X322" s="24"/>
      <c r="Y322" s="124"/>
      <c r="Z322" s="24"/>
      <c r="AA322" s="123"/>
      <c r="AB322" s="98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ht="12.75" customHeight="1">
      <c r="A323" s="69"/>
      <c r="B323" s="120"/>
      <c r="C323" s="69"/>
      <c r="D323" s="9"/>
      <c r="E323" s="121"/>
      <c r="F323" s="121"/>
      <c r="G323" s="20"/>
      <c r="H323" s="9"/>
      <c r="I323" s="20"/>
      <c r="J323" s="20"/>
      <c r="K323" s="122"/>
      <c r="L323" s="24"/>
      <c r="M323" s="123"/>
      <c r="N323" s="24"/>
      <c r="O323" s="24"/>
      <c r="P323" s="124"/>
      <c r="Q323" s="24"/>
      <c r="R323" s="123"/>
      <c r="S323" s="24"/>
      <c r="T323" s="24"/>
      <c r="U323" s="24"/>
      <c r="V323" s="24"/>
      <c r="W323" s="24"/>
      <c r="X323" s="24"/>
      <c r="Y323" s="124"/>
      <c r="Z323" s="24"/>
      <c r="AA323" s="123"/>
      <c r="AB323" s="98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ht="12.75" customHeight="1">
      <c r="A324" s="69"/>
      <c r="B324" s="120"/>
      <c r="C324" s="69"/>
      <c r="D324" s="9"/>
      <c r="E324" s="121"/>
      <c r="F324" s="121"/>
      <c r="G324" s="20"/>
      <c r="H324" s="9"/>
      <c r="I324" s="20"/>
      <c r="J324" s="20"/>
      <c r="K324" s="122"/>
      <c r="L324" s="24"/>
      <c r="M324" s="123"/>
      <c r="N324" s="24"/>
      <c r="O324" s="24"/>
      <c r="P324" s="124"/>
      <c r="Q324" s="24"/>
      <c r="R324" s="123"/>
      <c r="S324" s="24"/>
      <c r="T324" s="24"/>
      <c r="U324" s="24"/>
      <c r="V324" s="24"/>
      <c r="W324" s="24"/>
      <c r="X324" s="24"/>
      <c r="Y324" s="124"/>
      <c r="Z324" s="24"/>
      <c r="AA324" s="123"/>
      <c r="AB324" s="98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ht="12.75" customHeight="1">
      <c r="A325" s="69"/>
      <c r="B325" s="120"/>
      <c r="C325" s="69"/>
      <c r="D325" s="9"/>
      <c r="E325" s="121"/>
      <c r="F325" s="121"/>
      <c r="G325" s="20"/>
      <c r="H325" s="9"/>
      <c r="I325" s="20"/>
      <c r="J325" s="20"/>
      <c r="K325" s="122"/>
      <c r="L325" s="24"/>
      <c r="M325" s="123"/>
      <c r="N325" s="24"/>
      <c r="O325" s="24"/>
      <c r="P325" s="124"/>
      <c r="Q325" s="24"/>
      <c r="R325" s="123"/>
      <c r="S325" s="24"/>
      <c r="T325" s="24"/>
      <c r="U325" s="24"/>
      <c r="V325" s="24"/>
      <c r="W325" s="24"/>
      <c r="X325" s="24"/>
      <c r="Y325" s="124"/>
      <c r="Z325" s="24"/>
      <c r="AA325" s="123"/>
      <c r="AB325" s="98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ht="12.75" customHeight="1">
      <c r="A326" s="69"/>
      <c r="B326" s="120"/>
      <c r="C326" s="69"/>
      <c r="D326" s="9"/>
      <c r="E326" s="121"/>
      <c r="F326" s="121"/>
      <c r="G326" s="20"/>
      <c r="H326" s="9"/>
      <c r="I326" s="20"/>
      <c r="J326" s="20"/>
      <c r="K326" s="122"/>
      <c r="L326" s="24"/>
      <c r="M326" s="123"/>
      <c r="N326" s="24"/>
      <c r="O326" s="24"/>
      <c r="P326" s="124"/>
      <c r="Q326" s="24"/>
      <c r="R326" s="123"/>
      <c r="S326" s="24"/>
      <c r="T326" s="24"/>
      <c r="U326" s="24"/>
      <c r="V326" s="24"/>
      <c r="W326" s="24"/>
      <c r="X326" s="24"/>
      <c r="Y326" s="124"/>
      <c r="Z326" s="24"/>
      <c r="AA326" s="123"/>
      <c r="AB326" s="98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ht="12.75" customHeight="1">
      <c r="A327" s="69"/>
      <c r="B327" s="120"/>
      <c r="C327" s="69"/>
      <c r="D327" s="9"/>
      <c r="E327" s="121"/>
      <c r="F327" s="121"/>
      <c r="G327" s="20"/>
      <c r="H327" s="9"/>
      <c r="I327" s="20"/>
      <c r="J327" s="20"/>
      <c r="K327" s="122"/>
      <c r="L327" s="24"/>
      <c r="M327" s="123"/>
      <c r="N327" s="24"/>
      <c r="O327" s="24"/>
      <c r="P327" s="124"/>
      <c r="Q327" s="24"/>
      <c r="R327" s="123"/>
      <c r="S327" s="24"/>
      <c r="T327" s="24"/>
      <c r="U327" s="24"/>
      <c r="V327" s="24"/>
      <c r="W327" s="24"/>
      <c r="X327" s="24"/>
      <c r="Y327" s="124"/>
      <c r="Z327" s="24"/>
      <c r="AA327" s="123"/>
      <c r="AB327" s="98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ht="12.75" customHeight="1">
      <c r="A328" s="69"/>
      <c r="B328" s="120"/>
      <c r="C328" s="69"/>
      <c r="D328" s="9"/>
      <c r="E328" s="121"/>
      <c r="F328" s="121"/>
      <c r="G328" s="20"/>
      <c r="H328" s="9"/>
      <c r="I328" s="20"/>
      <c r="J328" s="20"/>
      <c r="K328" s="122"/>
      <c r="L328" s="24"/>
      <c r="M328" s="123"/>
      <c r="N328" s="24"/>
      <c r="O328" s="24"/>
      <c r="P328" s="124"/>
      <c r="Q328" s="24"/>
      <c r="R328" s="123"/>
      <c r="S328" s="24"/>
      <c r="T328" s="24"/>
      <c r="U328" s="24"/>
      <c r="V328" s="24"/>
      <c r="W328" s="24"/>
      <c r="X328" s="24"/>
      <c r="Y328" s="124"/>
      <c r="Z328" s="24"/>
      <c r="AA328" s="123"/>
      <c r="AB328" s="98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ht="12.75" customHeight="1">
      <c r="A329" s="69"/>
      <c r="B329" s="120"/>
      <c r="C329" s="69"/>
      <c r="D329" s="9"/>
      <c r="E329" s="121"/>
      <c r="F329" s="121"/>
      <c r="G329" s="20"/>
      <c r="H329" s="9"/>
      <c r="I329" s="20"/>
      <c r="J329" s="20"/>
      <c r="K329" s="122"/>
      <c r="L329" s="24"/>
      <c r="M329" s="123"/>
      <c r="N329" s="24"/>
      <c r="O329" s="24"/>
      <c r="P329" s="124"/>
      <c r="Q329" s="24"/>
      <c r="R329" s="123"/>
      <c r="S329" s="24"/>
      <c r="T329" s="24"/>
      <c r="U329" s="24"/>
      <c r="V329" s="24"/>
      <c r="W329" s="24"/>
      <c r="X329" s="24"/>
      <c r="Y329" s="124"/>
      <c r="Z329" s="24"/>
      <c r="AA329" s="123"/>
      <c r="AB329" s="98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ht="12.75" customHeight="1">
      <c r="A330" s="69"/>
      <c r="B330" s="120"/>
      <c r="C330" s="69"/>
      <c r="D330" s="9"/>
      <c r="E330" s="121"/>
      <c r="F330" s="121"/>
      <c r="G330" s="20"/>
      <c r="H330" s="9"/>
      <c r="I330" s="20"/>
      <c r="J330" s="20"/>
      <c r="K330" s="122"/>
      <c r="L330" s="24"/>
      <c r="M330" s="123"/>
      <c r="N330" s="24"/>
      <c r="O330" s="24"/>
      <c r="P330" s="124"/>
      <c r="Q330" s="24"/>
      <c r="R330" s="123"/>
      <c r="S330" s="24"/>
      <c r="T330" s="24"/>
      <c r="U330" s="24"/>
      <c r="V330" s="24"/>
      <c r="W330" s="24"/>
      <c r="X330" s="24"/>
      <c r="Y330" s="124"/>
      <c r="Z330" s="24"/>
      <c r="AA330" s="123"/>
      <c r="AB330" s="98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ht="12.75" customHeight="1">
      <c r="A331" s="69"/>
      <c r="B331" s="120"/>
      <c r="C331" s="69"/>
      <c r="D331" s="9"/>
      <c r="E331" s="121"/>
      <c r="F331" s="121"/>
      <c r="G331" s="20"/>
      <c r="H331" s="9"/>
      <c r="I331" s="20"/>
      <c r="J331" s="20"/>
      <c r="K331" s="122"/>
      <c r="L331" s="24"/>
      <c r="M331" s="123"/>
      <c r="N331" s="24"/>
      <c r="O331" s="24"/>
      <c r="P331" s="124"/>
      <c r="Q331" s="24"/>
      <c r="R331" s="123"/>
      <c r="S331" s="24"/>
      <c r="T331" s="24"/>
      <c r="U331" s="24"/>
      <c r="V331" s="24"/>
      <c r="W331" s="24"/>
      <c r="X331" s="24"/>
      <c r="Y331" s="124"/>
      <c r="Z331" s="24"/>
      <c r="AA331" s="123"/>
      <c r="AB331" s="98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ht="12.75" customHeight="1">
      <c r="A332" s="69"/>
      <c r="B332" s="120"/>
      <c r="C332" s="69"/>
      <c r="D332" s="9"/>
      <c r="E332" s="121"/>
      <c r="F332" s="121"/>
      <c r="G332" s="20"/>
      <c r="H332" s="9"/>
      <c r="I332" s="20"/>
      <c r="J332" s="20"/>
      <c r="K332" s="122"/>
      <c r="L332" s="24"/>
      <c r="M332" s="123"/>
      <c r="N332" s="24"/>
      <c r="O332" s="24"/>
      <c r="P332" s="124"/>
      <c r="Q332" s="24"/>
      <c r="R332" s="123"/>
      <c r="S332" s="24"/>
      <c r="T332" s="24"/>
      <c r="U332" s="24"/>
      <c r="V332" s="24"/>
      <c r="W332" s="24"/>
      <c r="X332" s="24"/>
      <c r="Y332" s="124"/>
      <c r="Z332" s="24"/>
      <c r="AA332" s="123"/>
      <c r="AB332" s="98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ht="12.75" customHeight="1">
      <c r="A333" s="69"/>
      <c r="B333" s="120"/>
      <c r="C333" s="69"/>
      <c r="D333" s="9"/>
      <c r="E333" s="121"/>
      <c r="F333" s="121"/>
      <c r="G333" s="20"/>
      <c r="H333" s="9"/>
      <c r="I333" s="20"/>
      <c r="J333" s="20"/>
      <c r="K333" s="122"/>
      <c r="L333" s="24"/>
      <c r="M333" s="123"/>
      <c r="N333" s="24"/>
      <c r="O333" s="24"/>
      <c r="P333" s="124"/>
      <c r="Q333" s="24"/>
      <c r="R333" s="123"/>
      <c r="S333" s="24"/>
      <c r="T333" s="24"/>
      <c r="U333" s="24"/>
      <c r="V333" s="24"/>
      <c r="W333" s="24"/>
      <c r="X333" s="24"/>
      <c r="Y333" s="124"/>
      <c r="Z333" s="24"/>
      <c r="AA333" s="123"/>
      <c r="AB333" s="98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ht="12.75" customHeight="1">
      <c r="A334" s="69"/>
      <c r="B334" s="120"/>
      <c r="C334" s="69"/>
      <c r="D334" s="9"/>
      <c r="E334" s="121"/>
      <c r="F334" s="121"/>
      <c r="G334" s="20"/>
      <c r="H334" s="9"/>
      <c r="I334" s="20"/>
      <c r="J334" s="20"/>
      <c r="K334" s="122"/>
      <c r="L334" s="24"/>
      <c r="M334" s="123"/>
      <c r="N334" s="24"/>
      <c r="O334" s="24"/>
      <c r="P334" s="124"/>
      <c r="Q334" s="24"/>
      <c r="R334" s="123"/>
      <c r="S334" s="24"/>
      <c r="T334" s="24"/>
      <c r="U334" s="24"/>
      <c r="V334" s="24"/>
      <c r="W334" s="24"/>
      <c r="X334" s="24"/>
      <c r="Y334" s="124"/>
      <c r="Z334" s="24"/>
      <c r="AA334" s="123"/>
      <c r="AB334" s="98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ht="12.75" customHeight="1">
      <c r="A335" s="69"/>
      <c r="B335" s="120"/>
      <c r="C335" s="69"/>
      <c r="D335" s="9"/>
      <c r="E335" s="121"/>
      <c r="F335" s="121"/>
      <c r="G335" s="20"/>
      <c r="H335" s="9"/>
      <c r="I335" s="20"/>
      <c r="J335" s="20"/>
      <c r="K335" s="122"/>
      <c r="L335" s="24"/>
      <c r="M335" s="123"/>
      <c r="N335" s="24"/>
      <c r="O335" s="24"/>
      <c r="P335" s="124"/>
      <c r="Q335" s="24"/>
      <c r="R335" s="123"/>
      <c r="S335" s="24"/>
      <c r="T335" s="24"/>
      <c r="U335" s="24"/>
      <c r="V335" s="24"/>
      <c r="W335" s="24"/>
      <c r="X335" s="24"/>
      <c r="Y335" s="124"/>
      <c r="Z335" s="24"/>
      <c r="AA335" s="123"/>
      <c r="AB335" s="98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ht="12.75" customHeight="1">
      <c r="A336" s="69"/>
      <c r="B336" s="120"/>
      <c r="C336" s="69"/>
      <c r="D336" s="9"/>
      <c r="E336" s="121"/>
      <c r="F336" s="121"/>
      <c r="G336" s="20"/>
      <c r="H336" s="9"/>
      <c r="I336" s="20"/>
      <c r="J336" s="20"/>
      <c r="K336" s="122"/>
      <c r="L336" s="24"/>
      <c r="M336" s="123"/>
      <c r="N336" s="24"/>
      <c r="O336" s="24"/>
      <c r="P336" s="124"/>
      <c r="Q336" s="24"/>
      <c r="R336" s="123"/>
      <c r="S336" s="24"/>
      <c r="T336" s="24"/>
      <c r="U336" s="24"/>
      <c r="V336" s="24"/>
      <c r="W336" s="24"/>
      <c r="X336" s="24"/>
      <c r="Y336" s="124"/>
      <c r="Z336" s="24"/>
      <c r="AA336" s="123"/>
      <c r="AB336" s="98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ht="12.75" customHeight="1">
      <c r="A337" s="69"/>
      <c r="B337" s="120"/>
      <c r="C337" s="69"/>
      <c r="D337" s="9"/>
      <c r="E337" s="121"/>
      <c r="F337" s="121"/>
      <c r="G337" s="20"/>
      <c r="H337" s="9"/>
      <c r="I337" s="20"/>
      <c r="J337" s="20"/>
      <c r="K337" s="122"/>
      <c r="L337" s="24"/>
      <c r="M337" s="123"/>
      <c r="N337" s="24"/>
      <c r="O337" s="24"/>
      <c r="P337" s="124"/>
      <c r="Q337" s="24"/>
      <c r="R337" s="123"/>
      <c r="S337" s="24"/>
      <c r="T337" s="24"/>
      <c r="U337" s="24"/>
      <c r="V337" s="24"/>
      <c r="W337" s="24"/>
      <c r="X337" s="24"/>
      <c r="Y337" s="124"/>
      <c r="Z337" s="24"/>
      <c r="AA337" s="123"/>
      <c r="AB337" s="98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ht="12.75" customHeight="1">
      <c r="A338" s="69"/>
      <c r="B338" s="120"/>
      <c r="C338" s="69"/>
      <c r="D338" s="9"/>
      <c r="E338" s="121"/>
      <c r="F338" s="121"/>
      <c r="G338" s="20"/>
      <c r="H338" s="9"/>
      <c r="I338" s="20"/>
      <c r="J338" s="20"/>
      <c r="K338" s="122"/>
      <c r="L338" s="24"/>
      <c r="M338" s="123"/>
      <c r="N338" s="24"/>
      <c r="O338" s="24"/>
      <c r="P338" s="124"/>
      <c r="Q338" s="24"/>
      <c r="R338" s="123"/>
      <c r="S338" s="24"/>
      <c r="T338" s="24"/>
      <c r="U338" s="24"/>
      <c r="V338" s="24"/>
      <c r="W338" s="24"/>
      <c r="X338" s="24"/>
      <c r="Y338" s="124"/>
      <c r="Z338" s="24"/>
      <c r="AA338" s="123"/>
      <c r="AB338" s="98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ht="12.75" customHeight="1">
      <c r="A339" s="69"/>
      <c r="B339" s="120"/>
      <c r="C339" s="69"/>
      <c r="D339" s="9"/>
      <c r="E339" s="121"/>
      <c r="F339" s="121"/>
      <c r="G339" s="20"/>
      <c r="H339" s="9"/>
      <c r="I339" s="20"/>
      <c r="J339" s="20"/>
      <c r="K339" s="122"/>
      <c r="L339" s="24"/>
      <c r="M339" s="123"/>
      <c r="N339" s="24"/>
      <c r="O339" s="24"/>
      <c r="P339" s="124"/>
      <c r="Q339" s="24"/>
      <c r="R339" s="123"/>
      <c r="S339" s="24"/>
      <c r="T339" s="24"/>
      <c r="U339" s="24"/>
      <c r="V339" s="24"/>
      <c r="W339" s="24"/>
      <c r="X339" s="24"/>
      <c r="Y339" s="124"/>
      <c r="Z339" s="24"/>
      <c r="AA339" s="123"/>
      <c r="AB339" s="98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ht="12.75" customHeight="1">
      <c r="A340" s="69"/>
      <c r="B340" s="120"/>
      <c r="C340" s="69"/>
      <c r="D340" s="9"/>
      <c r="E340" s="121"/>
      <c r="F340" s="121"/>
      <c r="G340" s="20"/>
      <c r="H340" s="9"/>
      <c r="I340" s="20"/>
      <c r="J340" s="20"/>
      <c r="K340" s="122"/>
      <c r="L340" s="24"/>
      <c r="M340" s="123"/>
      <c r="N340" s="24"/>
      <c r="O340" s="24"/>
      <c r="P340" s="124"/>
      <c r="Q340" s="24"/>
      <c r="R340" s="123"/>
      <c r="S340" s="24"/>
      <c r="T340" s="24"/>
      <c r="U340" s="24"/>
      <c r="V340" s="24"/>
      <c r="W340" s="24"/>
      <c r="X340" s="24"/>
      <c r="Y340" s="124"/>
      <c r="Z340" s="24"/>
      <c r="AA340" s="123"/>
      <c r="AB340" s="98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ht="12.75" customHeight="1">
      <c r="A341" s="69"/>
      <c r="B341" s="120"/>
      <c r="C341" s="69"/>
      <c r="D341" s="9"/>
      <c r="E341" s="121"/>
      <c r="F341" s="121"/>
      <c r="G341" s="20"/>
      <c r="H341" s="9"/>
      <c r="I341" s="20"/>
      <c r="J341" s="20"/>
      <c r="K341" s="122"/>
      <c r="L341" s="24"/>
      <c r="M341" s="123"/>
      <c r="N341" s="24"/>
      <c r="O341" s="24"/>
      <c r="P341" s="124"/>
      <c r="Q341" s="24"/>
      <c r="R341" s="123"/>
      <c r="S341" s="24"/>
      <c r="T341" s="24"/>
      <c r="U341" s="24"/>
      <c r="V341" s="24"/>
      <c r="W341" s="24"/>
      <c r="X341" s="24"/>
      <c r="Y341" s="124"/>
      <c r="Z341" s="24"/>
      <c r="AA341" s="123"/>
      <c r="AB341" s="98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ht="12.75" customHeight="1">
      <c r="A342" s="69"/>
      <c r="B342" s="120"/>
      <c r="C342" s="69"/>
      <c r="D342" s="9"/>
      <c r="E342" s="121"/>
      <c r="F342" s="121"/>
      <c r="G342" s="20"/>
      <c r="H342" s="9"/>
      <c r="I342" s="20"/>
      <c r="J342" s="20"/>
      <c r="K342" s="122"/>
      <c r="L342" s="24"/>
      <c r="M342" s="123"/>
      <c r="N342" s="24"/>
      <c r="O342" s="24"/>
      <c r="P342" s="124"/>
      <c r="Q342" s="24"/>
      <c r="R342" s="123"/>
      <c r="S342" s="24"/>
      <c r="T342" s="24"/>
      <c r="U342" s="24"/>
      <c r="V342" s="24"/>
      <c r="W342" s="24"/>
      <c r="X342" s="24"/>
      <c r="Y342" s="124"/>
      <c r="Z342" s="24"/>
      <c r="AA342" s="123"/>
      <c r="AB342" s="98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ht="12.75" customHeight="1">
      <c r="A343" s="69"/>
      <c r="B343" s="120"/>
      <c r="C343" s="69"/>
      <c r="D343" s="9"/>
      <c r="E343" s="121"/>
      <c r="F343" s="121"/>
      <c r="G343" s="20"/>
      <c r="H343" s="9"/>
      <c r="I343" s="20"/>
      <c r="J343" s="20"/>
      <c r="K343" s="122"/>
      <c r="L343" s="24"/>
      <c r="M343" s="123"/>
      <c r="N343" s="24"/>
      <c r="O343" s="24"/>
      <c r="P343" s="124"/>
      <c r="Q343" s="24"/>
      <c r="R343" s="123"/>
      <c r="S343" s="24"/>
      <c r="T343" s="24"/>
      <c r="U343" s="24"/>
      <c r="V343" s="24"/>
      <c r="W343" s="24"/>
      <c r="X343" s="24"/>
      <c r="Y343" s="124"/>
      <c r="Z343" s="24"/>
      <c r="AA343" s="123"/>
      <c r="AB343" s="98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ht="12.75" customHeight="1">
      <c r="A344" s="69"/>
      <c r="B344" s="120"/>
      <c r="C344" s="69"/>
      <c r="D344" s="9"/>
      <c r="E344" s="121"/>
      <c r="F344" s="121"/>
      <c r="G344" s="20"/>
      <c r="H344" s="9"/>
      <c r="I344" s="20"/>
      <c r="J344" s="20"/>
      <c r="K344" s="122"/>
      <c r="L344" s="24"/>
      <c r="M344" s="123"/>
      <c r="N344" s="24"/>
      <c r="O344" s="24"/>
      <c r="P344" s="124"/>
      <c r="Q344" s="24"/>
      <c r="R344" s="123"/>
      <c r="S344" s="24"/>
      <c r="T344" s="24"/>
      <c r="U344" s="24"/>
      <c r="V344" s="24"/>
      <c r="W344" s="24"/>
      <c r="X344" s="24"/>
      <c r="Y344" s="124"/>
      <c r="Z344" s="24"/>
      <c r="AA344" s="123"/>
      <c r="AB344" s="98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S4:Y4"/>
    <mergeCell ref="Z4:AA4"/>
    <mergeCell ref="W1:AA1"/>
    <mergeCell ref="AF2:AJ2"/>
    <mergeCell ref="A4:B4"/>
    <mergeCell ref="C4:K4"/>
    <mergeCell ref="L4:M4"/>
    <mergeCell ref="N4:P4"/>
    <mergeCell ref="Q4:R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36.71"/>
    <col customWidth="1" min="2" max="3" width="13.29"/>
    <col customWidth="1" min="4" max="4" width="20.29"/>
    <col customWidth="1" min="5" max="5" width="14.57"/>
    <col customWidth="1" min="6" max="7" width="13.86"/>
    <col customWidth="1" min="8" max="10" width="14.71"/>
    <col customWidth="1" min="11" max="11" width="10.57"/>
    <col customWidth="1" min="12" max="12" width="10.43"/>
    <col customWidth="1" min="13" max="14" width="9.29"/>
    <col customWidth="1" min="15" max="15" width="11.14"/>
    <col customWidth="1" min="16" max="16" width="10.57"/>
    <col customWidth="1" min="17" max="17" width="11.43"/>
    <col customWidth="1" min="18" max="27" width="9.29"/>
    <col customWidth="1" min="28" max="28" width="11.0"/>
  </cols>
  <sheetData>
    <row r="1" ht="101.25" customHeight="1">
      <c r="A1" s="84"/>
      <c r="B1" s="138"/>
      <c r="C1" s="138"/>
      <c r="D1" s="88"/>
      <c r="E1" s="88"/>
      <c r="F1" s="88"/>
      <c r="G1" s="139"/>
      <c r="H1" s="139"/>
      <c r="I1" s="139"/>
      <c r="J1" s="139"/>
      <c r="K1" s="88"/>
      <c r="L1" s="88"/>
      <c r="M1" s="88"/>
      <c r="N1" s="88"/>
      <c r="O1" s="88"/>
      <c r="P1" s="88"/>
      <c r="Q1" s="88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1">
        <f>TODAY()-WEEKDAY(TODAY(),2)</f>
        <v>45613</v>
      </c>
    </row>
    <row r="2" ht="14.25" customHeight="1">
      <c r="A2" s="69"/>
      <c r="B2" s="142"/>
      <c r="C2" s="142"/>
      <c r="D2" s="121"/>
      <c r="E2" s="121"/>
      <c r="F2" s="121"/>
      <c r="G2" s="143"/>
      <c r="H2" s="143"/>
      <c r="I2" s="143"/>
      <c r="J2" s="143"/>
      <c r="K2" s="121"/>
      <c r="L2" s="121"/>
      <c r="M2" s="121"/>
      <c r="N2" s="121"/>
      <c r="O2" s="144"/>
      <c r="P2" s="144"/>
      <c r="Q2" s="144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</row>
    <row r="3" ht="14.25" customHeight="1">
      <c r="A3" s="145" t="s">
        <v>122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</row>
    <row r="4" ht="43.5" customHeight="1">
      <c r="A4" s="147" t="s">
        <v>1</v>
      </c>
      <c r="B4" s="147" t="s">
        <v>123</v>
      </c>
      <c r="C4" s="147" t="s">
        <v>91</v>
      </c>
      <c r="D4" s="147" t="s">
        <v>124</v>
      </c>
      <c r="E4" s="147" t="s">
        <v>8</v>
      </c>
      <c r="F4" s="147" t="s">
        <v>9</v>
      </c>
      <c r="G4" s="148" t="s">
        <v>125</v>
      </c>
      <c r="H4" s="148" t="s">
        <v>126</v>
      </c>
      <c r="I4" s="148" t="s">
        <v>127</v>
      </c>
      <c r="J4" s="148" t="s">
        <v>128</v>
      </c>
      <c r="K4" s="147" t="s">
        <v>12</v>
      </c>
      <c r="L4" s="147" t="s">
        <v>13</v>
      </c>
      <c r="M4" s="147" t="s">
        <v>129</v>
      </c>
      <c r="N4" s="147" t="s">
        <v>48</v>
      </c>
      <c r="O4" s="147" t="s">
        <v>130</v>
      </c>
      <c r="P4" s="147" t="s">
        <v>131</v>
      </c>
      <c r="Q4" s="147" t="s">
        <v>132</v>
      </c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</row>
    <row r="5" ht="14.25" customHeight="1">
      <c r="A5" s="140"/>
      <c r="B5" s="144"/>
      <c r="C5" s="144"/>
      <c r="D5" s="140"/>
      <c r="E5" s="144"/>
      <c r="F5" s="144"/>
      <c r="G5" s="149"/>
      <c r="H5" s="149"/>
      <c r="I5" s="149"/>
      <c r="J5" s="149"/>
      <c r="K5" s="144"/>
      <c r="L5" s="144"/>
      <c r="M5" s="144"/>
      <c r="N5" s="144"/>
      <c r="O5" s="144"/>
      <c r="P5" s="144"/>
      <c r="Q5" s="144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</row>
    <row r="6" ht="14.25" customHeight="1">
      <c r="A6" s="140"/>
      <c r="B6" s="144"/>
      <c r="C6" s="144"/>
      <c r="D6" s="140"/>
      <c r="E6" s="144"/>
      <c r="F6" s="144"/>
      <c r="G6" s="149"/>
      <c r="H6" s="149"/>
      <c r="I6" s="149"/>
      <c r="J6" s="149"/>
      <c r="K6" s="144"/>
      <c r="L6" s="144"/>
      <c r="M6" s="144"/>
      <c r="N6" s="144"/>
      <c r="O6" s="144"/>
      <c r="P6" s="144"/>
      <c r="Q6" s="144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</row>
    <row r="7" ht="14.25" customHeight="1">
      <c r="A7" s="140"/>
      <c r="B7" s="144"/>
      <c r="C7" s="144"/>
      <c r="D7" s="140"/>
      <c r="E7" s="144"/>
      <c r="F7" s="144"/>
      <c r="G7" s="149"/>
      <c r="H7" s="149"/>
      <c r="I7" s="149"/>
      <c r="J7" s="149"/>
      <c r="K7" s="144"/>
      <c r="L7" s="144"/>
      <c r="M7" s="144"/>
      <c r="N7" s="144"/>
      <c r="O7" s="144"/>
      <c r="P7" s="144"/>
      <c r="Q7" s="144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</row>
    <row r="8" ht="14.25" customHeight="1">
      <c r="A8" s="140"/>
      <c r="B8" s="144"/>
      <c r="C8" s="144"/>
      <c r="D8" s="140"/>
      <c r="E8" s="144"/>
      <c r="F8" s="144"/>
      <c r="G8" s="149"/>
      <c r="H8" s="149"/>
      <c r="I8" s="149"/>
      <c r="J8" s="149"/>
      <c r="K8" s="144"/>
      <c r="L8" s="144"/>
      <c r="M8" s="144"/>
      <c r="N8" s="144"/>
      <c r="O8" s="144"/>
      <c r="P8" s="144"/>
      <c r="Q8" s="144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</row>
    <row r="9" ht="14.25" customHeight="1">
      <c r="A9" s="140"/>
      <c r="B9" s="144"/>
      <c r="C9" s="144"/>
      <c r="D9" s="140"/>
      <c r="E9" s="144"/>
      <c r="F9" s="144"/>
      <c r="G9" s="149"/>
      <c r="H9" s="149"/>
      <c r="I9" s="149"/>
      <c r="J9" s="149"/>
      <c r="K9" s="144"/>
      <c r="L9" s="144"/>
      <c r="M9" s="144"/>
      <c r="N9" s="144"/>
      <c r="O9" s="144"/>
      <c r="P9" s="144"/>
      <c r="Q9" s="144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</row>
    <row r="10" ht="14.25" customHeight="1">
      <c r="A10" s="140"/>
      <c r="B10" s="144"/>
      <c r="C10" s="144"/>
      <c r="D10" s="140"/>
      <c r="E10" s="144"/>
      <c r="F10" s="144"/>
      <c r="G10" s="149"/>
      <c r="H10" s="149"/>
      <c r="I10" s="149"/>
      <c r="J10" s="149"/>
      <c r="K10" s="144"/>
      <c r="L10" s="144"/>
      <c r="M10" s="144"/>
      <c r="N10" s="144"/>
      <c r="O10" s="144"/>
      <c r="P10" s="144"/>
      <c r="Q10" s="144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</row>
    <row r="11" ht="14.25" customHeight="1">
      <c r="A11" s="140"/>
      <c r="B11" s="144"/>
      <c r="C11" s="144"/>
      <c r="D11" s="140"/>
      <c r="E11" s="144"/>
      <c r="F11" s="144"/>
      <c r="G11" s="149"/>
      <c r="H11" s="149"/>
      <c r="I11" s="149"/>
      <c r="J11" s="149"/>
      <c r="K11" s="144"/>
      <c r="L11" s="144"/>
      <c r="M11" s="144"/>
      <c r="N11" s="144"/>
      <c r="O11" s="144"/>
      <c r="P11" s="144"/>
      <c r="Q11" s="144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ht="14.25" customHeight="1">
      <c r="A12" s="140"/>
      <c r="B12" s="144"/>
      <c r="C12" s="144"/>
      <c r="D12" s="140"/>
      <c r="E12" s="144"/>
      <c r="F12" s="144"/>
      <c r="G12" s="149"/>
      <c r="H12" s="149"/>
      <c r="I12" s="149"/>
      <c r="J12" s="149"/>
      <c r="K12" s="144"/>
      <c r="L12" s="144"/>
      <c r="M12" s="144"/>
      <c r="N12" s="144"/>
      <c r="O12" s="144"/>
      <c r="P12" s="144"/>
      <c r="Q12" s="144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</row>
    <row r="13" ht="14.25" customHeight="1">
      <c r="A13" s="140"/>
      <c r="B13" s="144"/>
      <c r="C13" s="144"/>
      <c r="D13" s="140"/>
      <c r="E13" s="144"/>
      <c r="F13" s="144"/>
      <c r="G13" s="149"/>
      <c r="H13" s="149"/>
      <c r="I13" s="149"/>
      <c r="J13" s="149"/>
      <c r="K13" s="144"/>
      <c r="L13" s="144"/>
      <c r="M13" s="144"/>
      <c r="N13" s="144"/>
      <c r="O13" s="144"/>
      <c r="P13" s="144"/>
      <c r="Q13" s="144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</row>
    <row r="14" ht="14.25" customHeight="1">
      <c r="A14" s="140"/>
      <c r="B14" s="144"/>
      <c r="C14" s="144"/>
      <c r="D14" s="140"/>
      <c r="E14" s="144"/>
      <c r="F14" s="144"/>
      <c r="G14" s="149"/>
      <c r="H14" s="149"/>
      <c r="I14" s="149"/>
      <c r="J14" s="149"/>
      <c r="K14" s="144"/>
      <c r="L14" s="144"/>
      <c r="M14" s="144"/>
      <c r="N14" s="144"/>
      <c r="O14" s="144"/>
      <c r="P14" s="144"/>
      <c r="Q14" s="144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</row>
    <row r="15" ht="14.25" customHeight="1">
      <c r="A15" s="140"/>
      <c r="B15" s="144"/>
      <c r="C15" s="144"/>
      <c r="D15" s="140"/>
      <c r="E15" s="144"/>
      <c r="F15" s="144"/>
      <c r="G15" s="149"/>
      <c r="H15" s="149"/>
      <c r="I15" s="149"/>
      <c r="J15" s="149"/>
      <c r="K15" s="144"/>
      <c r="L15" s="144"/>
      <c r="M15" s="144"/>
      <c r="N15" s="144"/>
      <c r="O15" s="144"/>
      <c r="P15" s="144"/>
      <c r="Q15" s="144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</row>
    <row r="16" ht="14.25" customHeight="1">
      <c r="A16" s="140"/>
      <c r="B16" s="144"/>
      <c r="C16" s="144"/>
      <c r="D16" s="140"/>
      <c r="E16" s="144"/>
      <c r="F16" s="144"/>
      <c r="G16" s="149"/>
      <c r="H16" s="149"/>
      <c r="I16" s="149"/>
      <c r="J16" s="149"/>
      <c r="K16" s="144"/>
      <c r="L16" s="144"/>
      <c r="M16" s="144"/>
      <c r="N16" s="144"/>
      <c r="O16" s="144"/>
      <c r="P16" s="144"/>
      <c r="Q16" s="144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</row>
    <row r="17" ht="14.25" customHeight="1">
      <c r="A17" s="140"/>
      <c r="B17" s="144"/>
      <c r="C17" s="144"/>
      <c r="D17" s="140"/>
      <c r="E17" s="144"/>
      <c r="F17" s="144"/>
      <c r="G17" s="149"/>
      <c r="H17" s="149"/>
      <c r="I17" s="149"/>
      <c r="J17" s="149"/>
      <c r="K17" s="144"/>
      <c r="L17" s="144"/>
      <c r="M17" s="144"/>
      <c r="N17" s="144"/>
      <c r="O17" s="144"/>
      <c r="P17" s="144"/>
      <c r="Q17" s="144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</row>
    <row r="18" ht="14.25" customHeight="1">
      <c r="A18" s="140"/>
      <c r="B18" s="144"/>
      <c r="C18" s="144"/>
      <c r="D18" s="140"/>
      <c r="E18" s="144"/>
      <c r="F18" s="144"/>
      <c r="G18" s="149"/>
      <c r="H18" s="149"/>
      <c r="I18" s="149"/>
      <c r="J18" s="149"/>
      <c r="K18" s="144"/>
      <c r="L18" s="144"/>
      <c r="M18" s="144"/>
      <c r="N18" s="144"/>
      <c r="O18" s="144"/>
      <c r="P18" s="144"/>
      <c r="Q18" s="144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</row>
    <row r="19" ht="14.25" customHeight="1">
      <c r="A19" s="140"/>
      <c r="B19" s="144"/>
      <c r="C19" s="144"/>
      <c r="D19" s="140"/>
      <c r="E19" s="144"/>
      <c r="F19" s="144"/>
      <c r="G19" s="149"/>
      <c r="H19" s="149"/>
      <c r="I19" s="149"/>
      <c r="J19" s="149"/>
      <c r="K19" s="144"/>
      <c r="L19" s="144"/>
      <c r="M19" s="144"/>
      <c r="N19" s="144"/>
      <c r="O19" s="144"/>
      <c r="P19" s="144"/>
      <c r="Q19" s="144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</row>
    <row r="20" ht="14.25" customHeight="1">
      <c r="A20" s="140"/>
      <c r="B20" s="144"/>
      <c r="C20" s="144"/>
      <c r="D20" s="140"/>
      <c r="E20" s="144"/>
      <c r="F20" s="144"/>
      <c r="G20" s="149"/>
      <c r="H20" s="149"/>
      <c r="I20" s="149"/>
      <c r="J20" s="149"/>
      <c r="K20" s="144"/>
      <c r="L20" s="144"/>
      <c r="M20" s="144"/>
      <c r="N20" s="144"/>
      <c r="O20" s="144"/>
      <c r="P20" s="144"/>
      <c r="Q20" s="144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</row>
    <row r="21" ht="14.25" customHeight="1">
      <c r="A21" s="140"/>
      <c r="B21" s="144"/>
      <c r="C21" s="144"/>
      <c r="D21" s="140"/>
      <c r="E21" s="144"/>
      <c r="F21" s="144"/>
      <c r="G21" s="149"/>
      <c r="H21" s="149"/>
      <c r="I21" s="149"/>
      <c r="J21" s="149"/>
      <c r="K21" s="144"/>
      <c r="L21" s="144"/>
      <c r="M21" s="144"/>
      <c r="N21" s="144"/>
      <c r="O21" s="144"/>
      <c r="P21" s="144"/>
      <c r="Q21" s="144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</row>
    <row r="22" ht="14.25" customHeight="1">
      <c r="A22" s="140"/>
      <c r="B22" s="144"/>
      <c r="C22" s="144"/>
      <c r="D22" s="140"/>
      <c r="E22" s="144"/>
      <c r="F22" s="144"/>
      <c r="G22" s="149"/>
      <c r="H22" s="149"/>
      <c r="I22" s="149"/>
      <c r="J22" s="149"/>
      <c r="K22" s="144"/>
      <c r="L22" s="144"/>
      <c r="M22" s="144"/>
      <c r="N22" s="144"/>
      <c r="O22" s="144"/>
      <c r="P22" s="144"/>
      <c r="Q22" s="144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</row>
    <row r="23" ht="14.25" customHeight="1">
      <c r="A23" s="140"/>
      <c r="B23" s="144"/>
      <c r="C23" s="144"/>
      <c r="D23" s="140"/>
      <c r="E23" s="144"/>
      <c r="F23" s="144"/>
      <c r="G23" s="149"/>
      <c r="H23" s="149"/>
      <c r="I23" s="149"/>
      <c r="J23" s="149"/>
      <c r="K23" s="144"/>
      <c r="L23" s="144"/>
      <c r="M23" s="144"/>
      <c r="N23" s="144"/>
      <c r="O23" s="144"/>
      <c r="P23" s="144"/>
      <c r="Q23" s="144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</row>
    <row r="24" ht="14.25" customHeight="1">
      <c r="A24" s="140"/>
      <c r="B24" s="144"/>
      <c r="C24" s="144"/>
      <c r="D24" s="140"/>
      <c r="E24" s="144"/>
      <c r="F24" s="144"/>
      <c r="G24" s="149"/>
      <c r="H24" s="149"/>
      <c r="I24" s="149"/>
      <c r="J24" s="149"/>
      <c r="K24" s="144"/>
      <c r="L24" s="144"/>
      <c r="M24" s="144"/>
      <c r="N24" s="144"/>
      <c r="O24" s="144"/>
      <c r="P24" s="144"/>
      <c r="Q24" s="144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</row>
    <row r="25" ht="14.25" customHeight="1">
      <c r="A25" s="140"/>
      <c r="B25" s="144"/>
      <c r="C25" s="144"/>
      <c r="D25" s="140"/>
      <c r="E25" s="144"/>
      <c r="F25" s="144"/>
      <c r="G25" s="149"/>
      <c r="H25" s="149"/>
      <c r="I25" s="149"/>
      <c r="J25" s="149"/>
      <c r="K25" s="144"/>
      <c r="L25" s="144"/>
      <c r="M25" s="144"/>
      <c r="N25" s="144"/>
      <c r="O25" s="144"/>
      <c r="P25" s="144"/>
      <c r="Q25" s="144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</row>
    <row r="26" ht="14.25" customHeight="1">
      <c r="A26" s="140"/>
      <c r="B26" s="144"/>
      <c r="C26" s="144"/>
      <c r="D26" s="140"/>
      <c r="E26" s="144"/>
      <c r="F26" s="144"/>
      <c r="G26" s="149"/>
      <c r="H26" s="149"/>
      <c r="I26" s="149"/>
      <c r="J26" s="149"/>
      <c r="K26" s="144"/>
      <c r="L26" s="144"/>
      <c r="M26" s="144"/>
      <c r="N26" s="144"/>
      <c r="O26" s="144"/>
      <c r="P26" s="144"/>
      <c r="Q26" s="144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</row>
    <row r="27" ht="14.25" customHeight="1">
      <c r="A27" s="140"/>
      <c r="B27" s="144"/>
      <c r="C27" s="144"/>
      <c r="D27" s="140"/>
      <c r="E27" s="144"/>
      <c r="F27" s="144"/>
      <c r="G27" s="149"/>
      <c r="H27" s="149"/>
      <c r="I27" s="149"/>
      <c r="J27" s="149"/>
      <c r="K27" s="144"/>
      <c r="L27" s="144"/>
      <c r="M27" s="144"/>
      <c r="N27" s="144"/>
      <c r="O27" s="144"/>
      <c r="P27" s="144"/>
      <c r="Q27" s="144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</row>
    <row r="28" ht="14.25" customHeight="1">
      <c r="A28" s="140"/>
      <c r="B28" s="144"/>
      <c r="C28" s="144"/>
      <c r="D28" s="140"/>
      <c r="E28" s="144"/>
      <c r="F28" s="144"/>
      <c r="G28" s="149"/>
      <c r="H28" s="149"/>
      <c r="I28" s="149"/>
      <c r="J28" s="149"/>
      <c r="K28" s="144"/>
      <c r="L28" s="144"/>
      <c r="M28" s="144"/>
      <c r="N28" s="144"/>
      <c r="O28" s="144"/>
      <c r="P28" s="144"/>
      <c r="Q28" s="144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</row>
    <row r="29" ht="14.25" customHeight="1">
      <c r="A29" s="140"/>
      <c r="B29" s="144"/>
      <c r="C29" s="144"/>
      <c r="D29" s="140"/>
      <c r="E29" s="144"/>
      <c r="F29" s="144"/>
      <c r="G29" s="149"/>
      <c r="H29" s="149"/>
      <c r="I29" s="149"/>
      <c r="J29" s="149"/>
      <c r="K29" s="144"/>
      <c r="L29" s="144"/>
      <c r="M29" s="144"/>
      <c r="N29" s="144"/>
      <c r="O29" s="144"/>
      <c r="P29" s="144"/>
      <c r="Q29" s="144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</row>
    <row r="30" ht="14.25" customHeight="1">
      <c r="A30" s="140"/>
      <c r="B30" s="144"/>
      <c r="C30" s="144"/>
      <c r="D30" s="140"/>
      <c r="E30" s="144"/>
      <c r="F30" s="144"/>
      <c r="G30" s="149"/>
      <c r="H30" s="149"/>
      <c r="I30" s="149"/>
      <c r="J30" s="149"/>
      <c r="K30" s="144"/>
      <c r="L30" s="144"/>
      <c r="M30" s="144"/>
      <c r="N30" s="144"/>
      <c r="O30" s="144"/>
      <c r="P30" s="144"/>
      <c r="Q30" s="144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</row>
    <row r="31" ht="14.25" customHeight="1">
      <c r="A31" s="140"/>
      <c r="B31" s="144"/>
      <c r="C31" s="144"/>
      <c r="D31" s="140"/>
      <c r="E31" s="144"/>
      <c r="F31" s="144"/>
      <c r="G31" s="149"/>
      <c r="H31" s="149"/>
      <c r="I31" s="149"/>
      <c r="J31" s="149"/>
      <c r="K31" s="144"/>
      <c r="L31" s="144"/>
      <c r="M31" s="144"/>
      <c r="N31" s="144"/>
      <c r="O31" s="144"/>
      <c r="P31" s="144"/>
      <c r="Q31" s="144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</row>
    <row r="32" ht="14.25" customHeight="1">
      <c r="A32" s="140"/>
      <c r="B32" s="144"/>
      <c r="C32" s="144"/>
      <c r="D32" s="140"/>
      <c r="E32" s="144"/>
      <c r="F32" s="144"/>
      <c r="G32" s="149"/>
      <c r="H32" s="149"/>
      <c r="I32" s="149"/>
      <c r="J32" s="149"/>
      <c r="K32" s="144"/>
      <c r="L32" s="144"/>
      <c r="M32" s="144"/>
      <c r="N32" s="144"/>
      <c r="O32" s="144"/>
      <c r="P32" s="144"/>
      <c r="Q32" s="144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</row>
    <row r="33" ht="14.25" customHeight="1">
      <c r="A33" s="140"/>
      <c r="B33" s="144"/>
      <c r="C33" s="144"/>
      <c r="D33" s="140"/>
      <c r="E33" s="144"/>
      <c r="F33" s="144"/>
      <c r="G33" s="149"/>
      <c r="H33" s="149"/>
      <c r="I33" s="149"/>
      <c r="J33" s="149"/>
      <c r="K33" s="144"/>
      <c r="L33" s="144"/>
      <c r="M33" s="144"/>
      <c r="N33" s="144"/>
      <c r="O33" s="144"/>
      <c r="P33" s="144"/>
      <c r="Q33" s="144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</row>
    <row r="34" ht="14.25" customHeight="1">
      <c r="A34" s="140"/>
      <c r="B34" s="144"/>
      <c r="C34" s="144"/>
      <c r="D34" s="140"/>
      <c r="E34" s="144"/>
      <c r="F34" s="144"/>
      <c r="G34" s="149"/>
      <c r="H34" s="149"/>
      <c r="I34" s="149"/>
      <c r="J34" s="149"/>
      <c r="K34" s="144"/>
      <c r="L34" s="144"/>
      <c r="M34" s="144"/>
      <c r="N34" s="144"/>
      <c r="O34" s="144"/>
      <c r="P34" s="144"/>
      <c r="Q34" s="144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</row>
    <row r="35" ht="14.25" customHeight="1">
      <c r="A35" s="140"/>
      <c r="B35" s="144"/>
      <c r="C35" s="144"/>
      <c r="D35" s="140"/>
      <c r="E35" s="144"/>
      <c r="F35" s="144"/>
      <c r="G35" s="149"/>
      <c r="H35" s="149"/>
      <c r="I35" s="149"/>
      <c r="J35" s="149"/>
      <c r="K35" s="144"/>
      <c r="L35" s="144"/>
      <c r="M35" s="144"/>
      <c r="N35" s="144"/>
      <c r="O35" s="144"/>
      <c r="P35" s="144"/>
      <c r="Q35" s="144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</row>
    <row r="36" ht="14.25" customHeight="1">
      <c r="A36" s="140"/>
      <c r="B36" s="144"/>
      <c r="C36" s="144"/>
      <c r="D36" s="140"/>
      <c r="E36" s="144"/>
      <c r="F36" s="144"/>
      <c r="G36" s="149"/>
      <c r="H36" s="149"/>
      <c r="I36" s="149"/>
      <c r="J36" s="149"/>
      <c r="K36" s="144"/>
      <c r="L36" s="144"/>
      <c r="M36" s="144"/>
      <c r="N36" s="144"/>
      <c r="O36" s="144"/>
      <c r="P36" s="144"/>
      <c r="Q36" s="144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</row>
    <row r="37" ht="14.25" customHeight="1">
      <c r="A37" s="140"/>
      <c r="B37" s="144"/>
      <c r="C37" s="144"/>
      <c r="D37" s="140"/>
      <c r="E37" s="144"/>
      <c r="F37" s="144"/>
      <c r="G37" s="149"/>
      <c r="H37" s="149"/>
      <c r="I37" s="149"/>
      <c r="J37" s="149"/>
      <c r="K37" s="144"/>
      <c r="L37" s="144"/>
      <c r="M37" s="144"/>
      <c r="N37" s="144"/>
      <c r="O37" s="144"/>
      <c r="P37" s="144"/>
      <c r="Q37" s="144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</row>
    <row r="38" ht="14.25" customHeight="1">
      <c r="A38" s="140"/>
      <c r="B38" s="144"/>
      <c r="C38" s="144"/>
      <c r="D38" s="140"/>
      <c r="E38" s="144"/>
      <c r="F38" s="144"/>
      <c r="G38" s="149"/>
      <c r="H38" s="149"/>
      <c r="I38" s="149"/>
      <c r="J38" s="149"/>
      <c r="K38" s="144"/>
      <c r="L38" s="144"/>
      <c r="M38" s="144"/>
      <c r="N38" s="144"/>
      <c r="O38" s="144"/>
      <c r="P38" s="144"/>
      <c r="Q38" s="144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</row>
    <row r="39" ht="14.25" customHeight="1">
      <c r="A39" s="140"/>
      <c r="B39" s="144"/>
      <c r="C39" s="144"/>
      <c r="D39" s="140"/>
      <c r="E39" s="144"/>
      <c r="F39" s="144"/>
      <c r="G39" s="149"/>
      <c r="H39" s="149"/>
      <c r="I39" s="149"/>
      <c r="J39" s="149"/>
      <c r="K39" s="144"/>
      <c r="L39" s="144"/>
      <c r="M39" s="144"/>
      <c r="N39" s="144"/>
      <c r="O39" s="144"/>
      <c r="P39" s="144"/>
      <c r="Q39" s="144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</row>
    <row r="40" ht="14.25" customHeight="1">
      <c r="A40" s="140"/>
      <c r="B40" s="144"/>
      <c r="C40" s="144"/>
      <c r="D40" s="140"/>
      <c r="E40" s="144"/>
      <c r="F40" s="144"/>
      <c r="G40" s="149"/>
      <c r="H40" s="149"/>
      <c r="I40" s="149"/>
      <c r="J40" s="149"/>
      <c r="K40" s="144"/>
      <c r="L40" s="144"/>
      <c r="M40" s="144"/>
      <c r="N40" s="144"/>
      <c r="O40" s="144"/>
      <c r="P40" s="144"/>
      <c r="Q40" s="144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</row>
    <row r="41" ht="14.25" customHeight="1">
      <c r="A41" s="140"/>
      <c r="B41" s="144"/>
      <c r="C41" s="144"/>
      <c r="D41" s="140"/>
      <c r="E41" s="144"/>
      <c r="F41" s="144"/>
      <c r="G41" s="149"/>
      <c r="H41" s="149"/>
      <c r="I41" s="149"/>
      <c r="J41" s="149"/>
      <c r="K41" s="144"/>
      <c r="L41" s="144"/>
      <c r="M41" s="144"/>
      <c r="N41" s="144"/>
      <c r="O41" s="144"/>
      <c r="P41" s="144"/>
      <c r="Q41" s="144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</row>
    <row r="42" ht="14.25" customHeight="1">
      <c r="A42" s="140"/>
      <c r="B42" s="144"/>
      <c r="C42" s="144"/>
      <c r="D42" s="140"/>
      <c r="E42" s="144"/>
      <c r="F42" s="144"/>
      <c r="G42" s="149"/>
      <c r="H42" s="149"/>
      <c r="I42" s="149"/>
      <c r="J42" s="149"/>
      <c r="K42" s="144"/>
      <c r="L42" s="144"/>
      <c r="M42" s="144"/>
      <c r="N42" s="144"/>
      <c r="O42" s="144"/>
      <c r="P42" s="144"/>
      <c r="Q42" s="144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</row>
    <row r="43" ht="14.25" customHeight="1">
      <c r="A43" s="140"/>
      <c r="B43" s="144"/>
      <c r="C43" s="144"/>
      <c r="D43" s="140"/>
      <c r="E43" s="144"/>
      <c r="F43" s="144"/>
      <c r="G43" s="149"/>
      <c r="H43" s="149"/>
      <c r="I43" s="149"/>
      <c r="J43" s="149"/>
      <c r="K43" s="144"/>
      <c r="L43" s="144"/>
      <c r="M43" s="144"/>
      <c r="N43" s="144"/>
      <c r="O43" s="144"/>
      <c r="P43" s="144"/>
      <c r="Q43" s="144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</row>
    <row r="44" ht="14.25" customHeight="1">
      <c r="A44" s="140"/>
      <c r="B44" s="144"/>
      <c r="C44" s="144"/>
      <c r="D44" s="140"/>
      <c r="E44" s="144"/>
      <c r="F44" s="144"/>
      <c r="G44" s="149"/>
      <c r="H44" s="149"/>
      <c r="I44" s="149"/>
      <c r="J44" s="149"/>
      <c r="K44" s="144"/>
      <c r="L44" s="144"/>
      <c r="M44" s="144"/>
      <c r="N44" s="144"/>
      <c r="O44" s="144"/>
      <c r="P44" s="144"/>
      <c r="Q44" s="144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</row>
    <row r="45" ht="14.25" customHeight="1">
      <c r="A45" s="140"/>
      <c r="B45" s="144"/>
      <c r="C45" s="144"/>
      <c r="D45" s="140"/>
      <c r="E45" s="144"/>
      <c r="F45" s="144"/>
      <c r="G45" s="149"/>
      <c r="H45" s="149"/>
      <c r="I45" s="149"/>
      <c r="J45" s="149"/>
      <c r="K45" s="144"/>
      <c r="L45" s="144"/>
      <c r="M45" s="144"/>
      <c r="N45" s="144"/>
      <c r="O45" s="144"/>
      <c r="P45" s="144"/>
      <c r="Q45" s="144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</row>
    <row r="46" ht="14.25" customHeight="1">
      <c r="A46" s="140"/>
      <c r="B46" s="144"/>
      <c r="C46" s="144"/>
      <c r="D46" s="140"/>
      <c r="E46" s="144"/>
      <c r="F46" s="144"/>
      <c r="G46" s="149"/>
      <c r="H46" s="149"/>
      <c r="I46" s="149"/>
      <c r="J46" s="149"/>
      <c r="K46" s="144"/>
      <c r="L46" s="144"/>
      <c r="M46" s="144"/>
      <c r="N46" s="144"/>
      <c r="O46" s="144"/>
      <c r="P46" s="144"/>
      <c r="Q46" s="144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</row>
    <row r="47" ht="14.25" customHeight="1">
      <c r="A47" s="140"/>
      <c r="B47" s="144"/>
      <c r="C47" s="144"/>
      <c r="D47" s="140"/>
      <c r="E47" s="144"/>
      <c r="F47" s="144"/>
      <c r="G47" s="149"/>
      <c r="H47" s="149"/>
      <c r="I47" s="149"/>
      <c r="J47" s="149"/>
      <c r="K47" s="144"/>
      <c r="L47" s="144"/>
      <c r="M47" s="144"/>
      <c r="N47" s="144"/>
      <c r="O47" s="144"/>
      <c r="P47" s="144"/>
      <c r="Q47" s="144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</row>
    <row r="48" ht="14.25" customHeight="1">
      <c r="A48" s="140"/>
      <c r="B48" s="144"/>
      <c r="C48" s="144"/>
      <c r="D48" s="140"/>
      <c r="E48" s="144"/>
      <c r="F48" s="144"/>
      <c r="G48" s="149"/>
      <c r="H48" s="149"/>
      <c r="I48" s="149"/>
      <c r="J48" s="149"/>
      <c r="K48" s="144"/>
      <c r="L48" s="144"/>
      <c r="M48" s="144"/>
      <c r="N48" s="144"/>
      <c r="O48" s="144"/>
      <c r="P48" s="144"/>
      <c r="Q48" s="144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</row>
    <row r="49" ht="14.25" customHeight="1">
      <c r="A49" s="140"/>
      <c r="B49" s="144"/>
      <c r="C49" s="144"/>
      <c r="D49" s="140"/>
      <c r="E49" s="144"/>
      <c r="F49" s="144"/>
      <c r="G49" s="149"/>
      <c r="H49" s="149"/>
      <c r="I49" s="149"/>
      <c r="J49" s="149"/>
      <c r="K49" s="144"/>
      <c r="L49" s="144"/>
      <c r="M49" s="144"/>
      <c r="N49" s="144"/>
      <c r="O49" s="144"/>
      <c r="P49" s="144"/>
      <c r="Q49" s="144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</row>
    <row r="50" ht="14.25" customHeight="1">
      <c r="A50" s="140"/>
      <c r="B50" s="144"/>
      <c r="C50" s="144"/>
      <c r="D50" s="140"/>
      <c r="E50" s="144"/>
      <c r="F50" s="144"/>
      <c r="G50" s="149"/>
      <c r="H50" s="149"/>
      <c r="I50" s="149"/>
      <c r="J50" s="149"/>
      <c r="K50" s="144"/>
      <c r="L50" s="144"/>
      <c r="M50" s="144"/>
      <c r="N50" s="144"/>
      <c r="O50" s="144"/>
      <c r="P50" s="144"/>
      <c r="Q50" s="144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</row>
    <row r="51" ht="14.25" customHeight="1">
      <c r="A51" s="140"/>
      <c r="B51" s="144"/>
      <c r="C51" s="144"/>
      <c r="D51" s="140"/>
      <c r="E51" s="144"/>
      <c r="F51" s="144"/>
      <c r="G51" s="149"/>
      <c r="H51" s="149"/>
      <c r="I51" s="149"/>
      <c r="J51" s="149"/>
      <c r="K51" s="144"/>
      <c r="L51" s="144"/>
      <c r="M51" s="144"/>
      <c r="N51" s="144"/>
      <c r="O51" s="144"/>
      <c r="P51" s="144"/>
      <c r="Q51" s="144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</row>
    <row r="52" ht="14.25" customHeight="1">
      <c r="A52" s="140"/>
      <c r="B52" s="144"/>
      <c r="C52" s="144"/>
      <c r="D52" s="140"/>
      <c r="E52" s="144"/>
      <c r="F52" s="144"/>
      <c r="G52" s="149"/>
      <c r="H52" s="149"/>
      <c r="I52" s="149"/>
      <c r="J52" s="149"/>
      <c r="K52" s="144"/>
      <c r="L52" s="144"/>
      <c r="M52" s="144"/>
      <c r="N52" s="144"/>
      <c r="O52" s="144"/>
      <c r="P52" s="144"/>
      <c r="Q52" s="144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</row>
    <row r="53" ht="14.25" customHeight="1">
      <c r="A53" s="140"/>
      <c r="B53" s="144"/>
      <c r="C53" s="144"/>
      <c r="D53" s="140"/>
      <c r="E53" s="144"/>
      <c r="F53" s="144"/>
      <c r="G53" s="149"/>
      <c r="H53" s="149"/>
      <c r="I53" s="149"/>
      <c r="J53" s="149"/>
      <c r="K53" s="144"/>
      <c r="L53" s="144"/>
      <c r="M53" s="144"/>
      <c r="N53" s="144"/>
      <c r="O53" s="144"/>
      <c r="P53" s="144"/>
      <c r="Q53" s="144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</row>
    <row r="54" ht="14.25" customHeight="1">
      <c r="A54" s="140"/>
      <c r="B54" s="144"/>
      <c r="C54" s="144"/>
      <c r="D54" s="140"/>
      <c r="E54" s="144"/>
      <c r="F54" s="144"/>
      <c r="G54" s="149"/>
      <c r="H54" s="149"/>
      <c r="I54" s="149"/>
      <c r="J54" s="149"/>
      <c r="K54" s="144"/>
      <c r="L54" s="144"/>
      <c r="M54" s="144"/>
      <c r="N54" s="144"/>
      <c r="O54" s="144"/>
      <c r="P54" s="144"/>
      <c r="Q54" s="144"/>
      <c r="R54" s="140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</row>
    <row r="55" ht="14.25" customHeight="1">
      <c r="A55" s="140"/>
      <c r="B55" s="144"/>
      <c r="C55" s="144"/>
      <c r="D55" s="140"/>
      <c r="E55" s="144"/>
      <c r="F55" s="144"/>
      <c r="G55" s="149"/>
      <c r="H55" s="149"/>
      <c r="I55" s="149"/>
      <c r="J55" s="149"/>
      <c r="K55" s="144"/>
      <c r="L55" s="144"/>
      <c r="M55" s="144"/>
      <c r="N55" s="144"/>
      <c r="O55" s="144"/>
      <c r="P55" s="144"/>
      <c r="Q55" s="144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</row>
    <row r="56" ht="14.25" customHeight="1">
      <c r="A56" s="140"/>
      <c r="B56" s="144"/>
      <c r="C56" s="144"/>
      <c r="D56" s="140"/>
      <c r="E56" s="144"/>
      <c r="F56" s="144"/>
      <c r="G56" s="149"/>
      <c r="H56" s="149"/>
      <c r="I56" s="149"/>
      <c r="J56" s="149"/>
      <c r="K56" s="144"/>
      <c r="L56" s="144"/>
      <c r="M56" s="144"/>
      <c r="N56" s="144"/>
      <c r="O56" s="144"/>
      <c r="P56" s="144"/>
      <c r="Q56" s="144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</row>
    <row r="57" ht="14.25" customHeight="1">
      <c r="A57" s="140"/>
      <c r="B57" s="144"/>
      <c r="C57" s="144"/>
      <c r="D57" s="140"/>
      <c r="E57" s="144"/>
      <c r="F57" s="144"/>
      <c r="G57" s="149"/>
      <c r="H57" s="149"/>
      <c r="I57" s="149"/>
      <c r="J57" s="149"/>
      <c r="K57" s="144"/>
      <c r="L57" s="144"/>
      <c r="M57" s="144"/>
      <c r="N57" s="144"/>
      <c r="O57" s="144"/>
      <c r="P57" s="144"/>
      <c r="Q57" s="144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</row>
    <row r="58" ht="14.25" customHeight="1">
      <c r="A58" s="140"/>
      <c r="B58" s="144"/>
      <c r="C58" s="144"/>
      <c r="D58" s="140"/>
      <c r="E58" s="144"/>
      <c r="F58" s="144"/>
      <c r="G58" s="149"/>
      <c r="H58" s="149"/>
      <c r="I58" s="149"/>
      <c r="J58" s="149"/>
      <c r="K58" s="144"/>
      <c r="L58" s="144"/>
      <c r="M58" s="144"/>
      <c r="N58" s="144"/>
      <c r="O58" s="144"/>
      <c r="P58" s="144"/>
      <c r="Q58" s="144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</row>
    <row r="59" ht="14.25" customHeight="1">
      <c r="A59" s="140"/>
      <c r="B59" s="144"/>
      <c r="C59" s="144"/>
      <c r="D59" s="140"/>
      <c r="E59" s="144"/>
      <c r="F59" s="144"/>
      <c r="G59" s="149"/>
      <c r="H59" s="149"/>
      <c r="I59" s="149"/>
      <c r="J59" s="149"/>
      <c r="K59" s="144"/>
      <c r="L59" s="144"/>
      <c r="M59" s="144"/>
      <c r="N59" s="144"/>
      <c r="O59" s="144"/>
      <c r="P59" s="144"/>
      <c r="Q59" s="144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</row>
    <row r="60" ht="14.25" customHeight="1">
      <c r="A60" s="140"/>
      <c r="B60" s="144"/>
      <c r="C60" s="144"/>
      <c r="D60" s="140"/>
      <c r="E60" s="144"/>
      <c r="F60" s="144"/>
      <c r="G60" s="149"/>
      <c r="H60" s="149"/>
      <c r="I60" s="149"/>
      <c r="J60" s="149"/>
      <c r="K60" s="144"/>
      <c r="L60" s="144"/>
      <c r="M60" s="144"/>
      <c r="N60" s="144"/>
      <c r="O60" s="144"/>
      <c r="P60" s="144"/>
      <c r="Q60" s="144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</row>
    <row r="61" ht="14.25" customHeight="1">
      <c r="A61" s="140"/>
      <c r="B61" s="144"/>
      <c r="C61" s="144"/>
      <c r="D61" s="140"/>
      <c r="E61" s="144"/>
      <c r="F61" s="144"/>
      <c r="G61" s="149"/>
      <c r="H61" s="149"/>
      <c r="I61" s="149"/>
      <c r="J61" s="149"/>
      <c r="K61" s="144"/>
      <c r="L61" s="144"/>
      <c r="M61" s="144"/>
      <c r="N61" s="144"/>
      <c r="O61" s="144"/>
      <c r="P61" s="144"/>
      <c r="Q61" s="144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</row>
    <row r="62" ht="14.25" customHeight="1">
      <c r="A62" s="140"/>
      <c r="B62" s="144"/>
      <c r="C62" s="144"/>
      <c r="D62" s="140"/>
      <c r="E62" s="144"/>
      <c r="F62" s="144"/>
      <c r="G62" s="149"/>
      <c r="H62" s="149"/>
      <c r="I62" s="149"/>
      <c r="J62" s="149"/>
      <c r="K62" s="144"/>
      <c r="L62" s="144"/>
      <c r="M62" s="144"/>
      <c r="N62" s="144"/>
      <c r="O62" s="144"/>
      <c r="P62" s="144"/>
      <c r="Q62" s="144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</row>
    <row r="63" ht="14.25" customHeight="1">
      <c r="A63" s="140"/>
      <c r="B63" s="144"/>
      <c r="C63" s="144"/>
      <c r="D63" s="140"/>
      <c r="E63" s="144"/>
      <c r="F63" s="144"/>
      <c r="G63" s="149"/>
      <c r="H63" s="149"/>
      <c r="I63" s="149"/>
      <c r="J63" s="149"/>
      <c r="K63" s="144"/>
      <c r="L63" s="144"/>
      <c r="M63" s="144"/>
      <c r="N63" s="144"/>
      <c r="O63" s="144"/>
      <c r="P63" s="144"/>
      <c r="Q63" s="144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</row>
    <row r="64" ht="14.25" customHeight="1">
      <c r="A64" s="140"/>
      <c r="B64" s="144"/>
      <c r="C64" s="144"/>
      <c r="D64" s="140"/>
      <c r="E64" s="144"/>
      <c r="F64" s="144"/>
      <c r="G64" s="149"/>
      <c r="H64" s="149"/>
      <c r="I64" s="149"/>
      <c r="J64" s="149"/>
      <c r="K64" s="144"/>
      <c r="L64" s="144"/>
      <c r="M64" s="144"/>
      <c r="N64" s="144"/>
      <c r="O64" s="144"/>
      <c r="P64" s="144"/>
      <c r="Q64" s="144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</row>
    <row r="65" ht="14.25" customHeight="1">
      <c r="A65" s="140"/>
      <c r="B65" s="144"/>
      <c r="C65" s="144"/>
      <c r="D65" s="140"/>
      <c r="E65" s="144"/>
      <c r="F65" s="144"/>
      <c r="G65" s="149"/>
      <c r="H65" s="149"/>
      <c r="I65" s="149"/>
      <c r="J65" s="149"/>
      <c r="K65" s="144"/>
      <c r="L65" s="144"/>
      <c r="M65" s="144"/>
      <c r="N65" s="144"/>
      <c r="O65" s="144"/>
      <c r="P65" s="144"/>
      <c r="Q65" s="144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</row>
    <row r="66" ht="14.25" customHeight="1">
      <c r="A66" s="140"/>
      <c r="B66" s="144"/>
      <c r="C66" s="144"/>
      <c r="D66" s="140"/>
      <c r="E66" s="144"/>
      <c r="F66" s="144"/>
      <c r="G66" s="149"/>
      <c r="H66" s="149"/>
      <c r="I66" s="149"/>
      <c r="J66" s="149"/>
      <c r="K66" s="144"/>
      <c r="L66" s="144"/>
      <c r="M66" s="144"/>
      <c r="N66" s="144"/>
      <c r="O66" s="144"/>
      <c r="P66" s="144"/>
      <c r="Q66" s="144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</row>
    <row r="67" ht="14.25" customHeight="1">
      <c r="A67" s="140"/>
      <c r="B67" s="144"/>
      <c r="C67" s="144"/>
      <c r="D67" s="140"/>
      <c r="E67" s="144"/>
      <c r="F67" s="144"/>
      <c r="G67" s="149"/>
      <c r="H67" s="149"/>
      <c r="I67" s="149"/>
      <c r="J67" s="149"/>
      <c r="K67" s="144"/>
      <c r="L67" s="144"/>
      <c r="M67" s="144"/>
      <c r="N67" s="144"/>
      <c r="O67" s="144"/>
      <c r="P67" s="144"/>
      <c r="Q67" s="144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</row>
    <row r="68" ht="14.25" customHeight="1">
      <c r="A68" s="140"/>
      <c r="B68" s="144"/>
      <c r="C68" s="144"/>
      <c r="D68" s="140"/>
      <c r="E68" s="144"/>
      <c r="F68" s="144"/>
      <c r="G68" s="149"/>
      <c r="H68" s="149"/>
      <c r="I68" s="149"/>
      <c r="J68" s="149"/>
      <c r="K68" s="144"/>
      <c r="L68" s="144"/>
      <c r="M68" s="144"/>
      <c r="N68" s="144"/>
      <c r="O68" s="144"/>
      <c r="P68" s="144"/>
      <c r="Q68" s="144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</row>
    <row r="69" ht="14.25" customHeight="1">
      <c r="A69" s="140"/>
      <c r="B69" s="144"/>
      <c r="C69" s="144"/>
      <c r="D69" s="140"/>
      <c r="E69" s="144"/>
      <c r="F69" s="144"/>
      <c r="G69" s="149"/>
      <c r="H69" s="149"/>
      <c r="I69" s="149"/>
      <c r="J69" s="149"/>
      <c r="K69" s="144"/>
      <c r="L69" s="144"/>
      <c r="M69" s="144"/>
      <c r="N69" s="144"/>
      <c r="O69" s="144"/>
      <c r="P69" s="144"/>
      <c r="Q69" s="144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</row>
    <row r="70" ht="14.25" customHeight="1">
      <c r="A70" s="140"/>
      <c r="B70" s="144"/>
      <c r="C70" s="144"/>
      <c r="D70" s="140"/>
      <c r="E70" s="144"/>
      <c r="F70" s="144"/>
      <c r="G70" s="149"/>
      <c r="H70" s="149"/>
      <c r="I70" s="149"/>
      <c r="J70" s="149"/>
      <c r="K70" s="144"/>
      <c r="L70" s="144"/>
      <c r="M70" s="144"/>
      <c r="N70" s="144"/>
      <c r="O70" s="144"/>
      <c r="P70" s="144"/>
      <c r="Q70" s="144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</row>
    <row r="71" ht="14.25" customHeight="1">
      <c r="A71" s="140"/>
      <c r="B71" s="144"/>
      <c r="C71" s="144"/>
      <c r="D71" s="140"/>
      <c r="E71" s="144"/>
      <c r="F71" s="144"/>
      <c r="G71" s="149"/>
      <c r="H71" s="149"/>
      <c r="I71" s="149"/>
      <c r="J71" s="149"/>
      <c r="K71" s="144"/>
      <c r="L71" s="144"/>
      <c r="M71" s="144"/>
      <c r="N71" s="144"/>
      <c r="O71" s="144"/>
      <c r="P71" s="144"/>
      <c r="Q71" s="144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</row>
    <row r="72" ht="14.25" customHeight="1">
      <c r="A72" s="140"/>
      <c r="B72" s="144"/>
      <c r="C72" s="144"/>
      <c r="D72" s="140"/>
      <c r="E72" s="144"/>
      <c r="F72" s="144"/>
      <c r="G72" s="149"/>
      <c r="H72" s="149"/>
      <c r="I72" s="149"/>
      <c r="J72" s="149"/>
      <c r="K72" s="144"/>
      <c r="L72" s="144"/>
      <c r="M72" s="144"/>
      <c r="N72" s="144"/>
      <c r="O72" s="144"/>
      <c r="P72" s="144"/>
      <c r="Q72" s="144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</row>
    <row r="73" ht="14.25" customHeight="1">
      <c r="A73" s="140"/>
      <c r="B73" s="144"/>
      <c r="C73" s="144"/>
      <c r="D73" s="140"/>
      <c r="E73" s="144"/>
      <c r="F73" s="144"/>
      <c r="G73" s="149"/>
      <c r="H73" s="149"/>
      <c r="I73" s="149"/>
      <c r="J73" s="149"/>
      <c r="K73" s="144"/>
      <c r="L73" s="144"/>
      <c r="M73" s="144"/>
      <c r="N73" s="144"/>
      <c r="O73" s="144"/>
      <c r="P73" s="144"/>
      <c r="Q73" s="144"/>
      <c r="R73" s="140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</row>
    <row r="74" ht="14.25" customHeight="1">
      <c r="A74" s="140"/>
      <c r="B74" s="144"/>
      <c r="C74" s="144"/>
      <c r="D74" s="140"/>
      <c r="E74" s="144"/>
      <c r="F74" s="144"/>
      <c r="G74" s="149"/>
      <c r="H74" s="149"/>
      <c r="I74" s="149"/>
      <c r="J74" s="149"/>
      <c r="K74" s="144"/>
      <c r="L74" s="144"/>
      <c r="M74" s="144"/>
      <c r="N74" s="144"/>
      <c r="O74" s="144"/>
      <c r="P74" s="144"/>
      <c r="Q74" s="144"/>
      <c r="R74" s="140"/>
      <c r="S74" s="140"/>
      <c r="T74" s="140"/>
      <c r="U74" s="140"/>
      <c r="V74" s="140"/>
      <c r="W74" s="140"/>
      <c r="X74" s="140"/>
      <c r="Y74" s="140"/>
      <c r="Z74" s="140"/>
      <c r="AA74" s="140"/>
      <c r="AB74" s="140"/>
    </row>
    <row r="75" ht="14.25" customHeight="1">
      <c r="A75" s="140"/>
      <c r="B75" s="144"/>
      <c r="C75" s="144"/>
      <c r="D75" s="140"/>
      <c r="E75" s="144"/>
      <c r="F75" s="144"/>
      <c r="G75" s="149"/>
      <c r="H75" s="149"/>
      <c r="I75" s="149"/>
      <c r="J75" s="149"/>
      <c r="K75" s="144"/>
      <c r="L75" s="144"/>
      <c r="M75" s="144"/>
      <c r="N75" s="144"/>
      <c r="O75" s="144"/>
      <c r="P75" s="144"/>
      <c r="Q75" s="144"/>
      <c r="R75" s="140"/>
      <c r="S75" s="140"/>
      <c r="T75" s="140"/>
      <c r="U75" s="140"/>
      <c r="V75" s="140"/>
      <c r="W75" s="140"/>
      <c r="X75" s="140"/>
      <c r="Y75" s="140"/>
      <c r="Z75" s="140"/>
      <c r="AA75" s="140"/>
      <c r="AB75" s="140"/>
    </row>
    <row r="76" ht="14.25" customHeight="1">
      <c r="A76" s="140"/>
      <c r="B76" s="144"/>
      <c r="C76" s="144"/>
      <c r="D76" s="140"/>
      <c r="E76" s="144"/>
      <c r="F76" s="144"/>
      <c r="G76" s="149"/>
      <c r="H76" s="149"/>
      <c r="I76" s="149"/>
      <c r="J76" s="149"/>
      <c r="K76" s="144"/>
      <c r="L76" s="144"/>
      <c r="M76" s="144"/>
      <c r="N76" s="144"/>
      <c r="O76" s="144"/>
      <c r="P76" s="144"/>
      <c r="Q76" s="144"/>
      <c r="R76" s="140"/>
      <c r="S76" s="140"/>
      <c r="T76" s="140"/>
      <c r="U76" s="140"/>
      <c r="V76" s="140"/>
      <c r="W76" s="140"/>
      <c r="X76" s="140"/>
      <c r="Y76" s="140"/>
      <c r="Z76" s="140"/>
      <c r="AA76" s="140"/>
      <c r="AB76" s="140"/>
    </row>
    <row r="77" ht="14.25" customHeight="1">
      <c r="A77" s="140"/>
      <c r="B77" s="144"/>
      <c r="C77" s="144"/>
      <c r="D77" s="140"/>
      <c r="E77" s="144"/>
      <c r="F77" s="144"/>
      <c r="G77" s="149"/>
      <c r="H77" s="149"/>
      <c r="I77" s="149"/>
      <c r="J77" s="149"/>
      <c r="K77" s="144"/>
      <c r="L77" s="144"/>
      <c r="M77" s="144"/>
      <c r="N77" s="144"/>
      <c r="O77" s="144"/>
      <c r="P77" s="144"/>
      <c r="Q77" s="144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0"/>
    </row>
    <row r="78" ht="14.25" customHeight="1">
      <c r="A78" s="140"/>
      <c r="B78" s="144"/>
      <c r="C78" s="144"/>
      <c r="D78" s="140"/>
      <c r="E78" s="144"/>
      <c r="F78" s="144"/>
      <c r="G78" s="149"/>
      <c r="H78" s="149"/>
      <c r="I78" s="149"/>
      <c r="J78" s="149"/>
      <c r="K78" s="144"/>
      <c r="L78" s="144"/>
      <c r="M78" s="144"/>
      <c r="N78" s="144"/>
      <c r="O78" s="144"/>
      <c r="P78" s="144"/>
      <c r="Q78" s="144"/>
      <c r="R78" s="140"/>
      <c r="S78" s="140"/>
      <c r="T78" s="140"/>
      <c r="U78" s="140"/>
      <c r="V78" s="140"/>
      <c r="W78" s="140"/>
      <c r="X78" s="140"/>
      <c r="Y78" s="140"/>
      <c r="Z78" s="140"/>
      <c r="AA78" s="140"/>
      <c r="AB78" s="140"/>
    </row>
    <row r="79" ht="14.25" customHeight="1">
      <c r="A79" s="140"/>
      <c r="B79" s="144"/>
      <c r="C79" s="144"/>
      <c r="D79" s="140"/>
      <c r="E79" s="144"/>
      <c r="F79" s="144"/>
      <c r="G79" s="149"/>
      <c r="H79" s="149"/>
      <c r="I79" s="149"/>
      <c r="J79" s="149"/>
      <c r="K79" s="144"/>
      <c r="L79" s="144"/>
      <c r="M79" s="144"/>
      <c r="N79" s="144"/>
      <c r="O79" s="144"/>
      <c r="P79" s="144"/>
      <c r="Q79" s="144"/>
      <c r="R79" s="140"/>
      <c r="S79" s="140"/>
      <c r="T79" s="140"/>
      <c r="U79" s="140"/>
      <c r="V79" s="140"/>
      <c r="W79" s="140"/>
      <c r="X79" s="140"/>
      <c r="Y79" s="140"/>
      <c r="Z79" s="140"/>
      <c r="AA79" s="140"/>
      <c r="AB79" s="140"/>
    </row>
    <row r="80" ht="14.25" customHeight="1">
      <c r="A80" s="140"/>
      <c r="B80" s="144"/>
      <c r="C80" s="144"/>
      <c r="D80" s="140"/>
      <c r="E80" s="144"/>
      <c r="F80" s="144"/>
      <c r="G80" s="149"/>
      <c r="H80" s="149"/>
      <c r="I80" s="149"/>
      <c r="J80" s="149"/>
      <c r="K80" s="144"/>
      <c r="L80" s="144"/>
      <c r="M80" s="144"/>
      <c r="N80" s="144"/>
      <c r="O80" s="144"/>
      <c r="P80" s="144"/>
      <c r="Q80" s="144"/>
      <c r="R80" s="140"/>
      <c r="S80" s="140"/>
      <c r="T80" s="140"/>
      <c r="U80" s="140"/>
      <c r="V80" s="140"/>
      <c r="W80" s="140"/>
      <c r="X80" s="140"/>
      <c r="Y80" s="140"/>
      <c r="Z80" s="140"/>
      <c r="AA80" s="140"/>
      <c r="AB80" s="140"/>
    </row>
    <row r="81" ht="14.25" customHeight="1">
      <c r="A81" s="140"/>
      <c r="B81" s="144"/>
      <c r="C81" s="144"/>
      <c r="D81" s="140"/>
      <c r="E81" s="144"/>
      <c r="F81" s="144"/>
      <c r="G81" s="149"/>
      <c r="H81" s="149"/>
      <c r="I81" s="149"/>
      <c r="J81" s="149"/>
      <c r="K81" s="144"/>
      <c r="L81" s="144"/>
      <c r="M81" s="144"/>
      <c r="N81" s="144"/>
      <c r="O81" s="144"/>
      <c r="P81" s="144"/>
      <c r="Q81" s="144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</row>
    <row r="82" ht="14.25" customHeight="1">
      <c r="A82" s="140"/>
      <c r="B82" s="144"/>
      <c r="C82" s="144"/>
      <c r="D82" s="140"/>
      <c r="E82" s="144"/>
      <c r="F82" s="144"/>
      <c r="G82" s="149"/>
      <c r="H82" s="149"/>
      <c r="I82" s="149"/>
      <c r="J82" s="149"/>
      <c r="K82" s="144"/>
      <c r="L82" s="144"/>
      <c r="M82" s="144"/>
      <c r="N82" s="144"/>
      <c r="O82" s="144"/>
      <c r="P82" s="144"/>
      <c r="Q82" s="144"/>
      <c r="R82" s="140"/>
      <c r="S82" s="140"/>
      <c r="T82" s="140"/>
      <c r="U82" s="140"/>
      <c r="V82" s="140"/>
      <c r="W82" s="140"/>
      <c r="X82" s="140"/>
      <c r="Y82" s="140"/>
      <c r="Z82" s="140"/>
      <c r="AA82" s="140"/>
      <c r="AB82" s="140"/>
    </row>
    <row r="83" ht="14.25" customHeight="1">
      <c r="A83" s="140"/>
      <c r="B83" s="144"/>
      <c r="C83" s="144"/>
      <c r="D83" s="140"/>
      <c r="E83" s="144"/>
      <c r="F83" s="144"/>
      <c r="G83" s="149"/>
      <c r="H83" s="149"/>
      <c r="I83" s="149"/>
      <c r="J83" s="149"/>
      <c r="K83" s="144"/>
      <c r="L83" s="144"/>
      <c r="M83" s="144"/>
      <c r="N83" s="144"/>
      <c r="O83" s="144"/>
      <c r="P83" s="144"/>
      <c r="Q83" s="144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</row>
    <row r="84" ht="14.25" customHeight="1">
      <c r="A84" s="140"/>
      <c r="B84" s="144"/>
      <c r="C84" s="144"/>
      <c r="D84" s="140"/>
      <c r="E84" s="144"/>
      <c r="F84" s="144"/>
      <c r="G84" s="149"/>
      <c r="H84" s="149"/>
      <c r="I84" s="149"/>
      <c r="J84" s="149"/>
      <c r="K84" s="144"/>
      <c r="L84" s="144"/>
      <c r="M84" s="144"/>
      <c r="N84" s="144"/>
      <c r="O84" s="144"/>
      <c r="P84" s="144"/>
      <c r="Q84" s="144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</row>
    <row r="85" ht="14.25" customHeight="1">
      <c r="A85" s="140"/>
      <c r="B85" s="144"/>
      <c r="C85" s="144"/>
      <c r="D85" s="140"/>
      <c r="E85" s="144"/>
      <c r="F85" s="144"/>
      <c r="G85" s="149"/>
      <c r="H85" s="149"/>
      <c r="I85" s="149"/>
      <c r="J85" s="149"/>
      <c r="K85" s="144"/>
      <c r="L85" s="144"/>
      <c r="M85" s="144"/>
      <c r="N85" s="144"/>
      <c r="O85" s="144"/>
      <c r="P85" s="144"/>
      <c r="Q85" s="144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</row>
    <row r="86" ht="14.25" customHeight="1">
      <c r="A86" s="140"/>
      <c r="B86" s="144"/>
      <c r="C86" s="144"/>
      <c r="D86" s="140"/>
      <c r="E86" s="144"/>
      <c r="F86" s="144"/>
      <c r="G86" s="149"/>
      <c r="H86" s="149"/>
      <c r="I86" s="149"/>
      <c r="J86" s="149"/>
      <c r="K86" s="144"/>
      <c r="L86" s="144"/>
      <c r="M86" s="144"/>
      <c r="N86" s="144"/>
      <c r="O86" s="144"/>
      <c r="P86" s="144"/>
      <c r="Q86" s="144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</row>
    <row r="87" ht="14.25" customHeight="1">
      <c r="A87" s="140"/>
      <c r="B87" s="144"/>
      <c r="C87" s="144"/>
      <c r="D87" s="140"/>
      <c r="E87" s="144"/>
      <c r="F87" s="144"/>
      <c r="G87" s="149"/>
      <c r="H87" s="149"/>
      <c r="I87" s="149"/>
      <c r="J87" s="149"/>
      <c r="K87" s="144"/>
      <c r="L87" s="144"/>
      <c r="M87" s="144"/>
      <c r="N87" s="144"/>
      <c r="O87" s="144"/>
      <c r="P87" s="144"/>
      <c r="Q87" s="144"/>
      <c r="R87" s="140"/>
      <c r="S87" s="140"/>
      <c r="T87" s="140"/>
      <c r="U87" s="140"/>
      <c r="V87" s="140"/>
      <c r="W87" s="140"/>
      <c r="X87" s="140"/>
      <c r="Y87" s="140"/>
      <c r="Z87" s="140"/>
      <c r="AA87" s="140"/>
      <c r="AB87" s="140"/>
    </row>
    <row r="88" ht="14.25" customHeight="1">
      <c r="A88" s="140"/>
      <c r="B88" s="144"/>
      <c r="C88" s="144"/>
      <c r="D88" s="140"/>
      <c r="E88" s="144"/>
      <c r="F88" s="144"/>
      <c r="G88" s="149"/>
      <c r="H88" s="149"/>
      <c r="I88" s="149"/>
      <c r="J88" s="149"/>
      <c r="K88" s="144"/>
      <c r="L88" s="144"/>
      <c r="M88" s="144"/>
      <c r="N88" s="144"/>
      <c r="O88" s="144"/>
      <c r="P88" s="144"/>
      <c r="Q88" s="144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140"/>
    </row>
    <row r="89" ht="14.25" customHeight="1">
      <c r="A89" s="140"/>
      <c r="B89" s="144"/>
      <c r="C89" s="144"/>
      <c r="D89" s="140"/>
      <c r="E89" s="144"/>
      <c r="F89" s="144"/>
      <c r="G89" s="149"/>
      <c r="H89" s="149"/>
      <c r="I89" s="149"/>
      <c r="J89" s="149"/>
      <c r="K89" s="144"/>
      <c r="L89" s="144"/>
      <c r="M89" s="144"/>
      <c r="N89" s="144"/>
      <c r="O89" s="144"/>
      <c r="P89" s="144"/>
      <c r="Q89" s="144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</row>
    <row r="90" ht="14.25" customHeight="1">
      <c r="A90" s="140"/>
      <c r="B90" s="144"/>
      <c r="C90" s="144"/>
      <c r="D90" s="140"/>
      <c r="E90" s="144"/>
      <c r="F90" s="144"/>
      <c r="G90" s="149"/>
      <c r="H90" s="149"/>
      <c r="I90" s="149"/>
      <c r="J90" s="149"/>
      <c r="K90" s="144"/>
      <c r="L90" s="144"/>
      <c r="M90" s="144"/>
      <c r="N90" s="144"/>
      <c r="O90" s="144"/>
      <c r="P90" s="144"/>
      <c r="Q90" s="144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</row>
    <row r="91" ht="14.25" customHeight="1">
      <c r="A91" s="140"/>
      <c r="B91" s="144"/>
      <c r="C91" s="144"/>
      <c r="D91" s="140"/>
      <c r="E91" s="144"/>
      <c r="F91" s="144"/>
      <c r="G91" s="149"/>
      <c r="H91" s="149"/>
      <c r="I91" s="149"/>
      <c r="J91" s="149"/>
      <c r="K91" s="144"/>
      <c r="L91" s="144"/>
      <c r="M91" s="144"/>
      <c r="N91" s="144"/>
      <c r="O91" s="144"/>
      <c r="P91" s="144"/>
      <c r="Q91" s="144"/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0"/>
    </row>
    <row r="92" ht="14.25" customHeight="1">
      <c r="A92" s="140"/>
      <c r="B92" s="144"/>
      <c r="C92" s="144"/>
      <c r="D92" s="140"/>
      <c r="E92" s="144"/>
      <c r="F92" s="144"/>
      <c r="G92" s="149"/>
      <c r="H92" s="149"/>
      <c r="I92" s="149"/>
      <c r="J92" s="149"/>
      <c r="K92" s="144"/>
      <c r="L92" s="144"/>
      <c r="M92" s="144"/>
      <c r="N92" s="144"/>
      <c r="O92" s="144"/>
      <c r="P92" s="144"/>
      <c r="Q92" s="144"/>
      <c r="R92" s="140"/>
      <c r="S92" s="140"/>
      <c r="T92" s="140"/>
      <c r="U92" s="140"/>
      <c r="V92" s="140"/>
      <c r="W92" s="140"/>
      <c r="X92" s="140"/>
      <c r="Y92" s="140"/>
      <c r="Z92" s="140"/>
      <c r="AA92" s="140"/>
      <c r="AB92" s="140"/>
    </row>
    <row r="93" ht="14.25" customHeight="1">
      <c r="A93" s="140"/>
      <c r="B93" s="144"/>
      <c r="C93" s="144"/>
      <c r="D93" s="140"/>
      <c r="E93" s="144"/>
      <c r="F93" s="144"/>
      <c r="G93" s="149"/>
      <c r="H93" s="149"/>
      <c r="I93" s="149"/>
      <c r="J93" s="149"/>
      <c r="K93" s="144"/>
      <c r="L93" s="144"/>
      <c r="M93" s="144"/>
      <c r="N93" s="144"/>
      <c r="O93" s="144"/>
      <c r="P93" s="144"/>
      <c r="Q93" s="144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</row>
    <row r="94" ht="14.25" customHeight="1">
      <c r="A94" s="140"/>
      <c r="B94" s="144"/>
      <c r="C94" s="144"/>
      <c r="D94" s="140"/>
      <c r="E94" s="144"/>
      <c r="F94" s="144"/>
      <c r="G94" s="149"/>
      <c r="H94" s="149"/>
      <c r="I94" s="149"/>
      <c r="J94" s="149"/>
      <c r="K94" s="144"/>
      <c r="L94" s="144"/>
      <c r="M94" s="144"/>
      <c r="N94" s="144"/>
      <c r="O94" s="144"/>
      <c r="P94" s="144"/>
      <c r="Q94" s="144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</row>
    <row r="95" ht="14.25" customHeight="1">
      <c r="A95" s="140"/>
      <c r="B95" s="144"/>
      <c r="C95" s="144"/>
      <c r="D95" s="140"/>
      <c r="E95" s="144"/>
      <c r="F95" s="144"/>
      <c r="G95" s="149"/>
      <c r="H95" s="149"/>
      <c r="I95" s="149"/>
      <c r="J95" s="149"/>
      <c r="K95" s="144"/>
      <c r="L95" s="144"/>
      <c r="M95" s="144"/>
      <c r="N95" s="144"/>
      <c r="O95" s="144"/>
      <c r="P95" s="144"/>
      <c r="Q95" s="144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</row>
    <row r="96" ht="14.25" customHeight="1">
      <c r="A96" s="140"/>
      <c r="B96" s="144"/>
      <c r="C96" s="144"/>
      <c r="D96" s="140"/>
      <c r="E96" s="144"/>
      <c r="F96" s="144"/>
      <c r="G96" s="149"/>
      <c r="H96" s="149"/>
      <c r="I96" s="149"/>
      <c r="J96" s="149"/>
      <c r="K96" s="144"/>
      <c r="L96" s="144"/>
      <c r="M96" s="144"/>
      <c r="N96" s="144"/>
      <c r="O96" s="144"/>
      <c r="P96" s="144"/>
      <c r="Q96" s="144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</row>
    <row r="97" ht="14.25" customHeight="1">
      <c r="A97" s="140"/>
      <c r="B97" s="144"/>
      <c r="C97" s="144"/>
      <c r="D97" s="140"/>
      <c r="E97" s="144"/>
      <c r="F97" s="144"/>
      <c r="G97" s="149"/>
      <c r="H97" s="149"/>
      <c r="I97" s="149"/>
      <c r="J97" s="149"/>
      <c r="K97" s="144"/>
      <c r="L97" s="144"/>
      <c r="M97" s="144"/>
      <c r="N97" s="144"/>
      <c r="O97" s="144"/>
      <c r="P97" s="144"/>
      <c r="Q97" s="144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</row>
    <row r="98" ht="14.25" customHeight="1">
      <c r="A98" s="140"/>
      <c r="B98" s="144"/>
      <c r="C98" s="144"/>
      <c r="D98" s="140"/>
      <c r="E98" s="144"/>
      <c r="F98" s="144"/>
      <c r="G98" s="149"/>
      <c r="H98" s="149"/>
      <c r="I98" s="149"/>
      <c r="J98" s="149"/>
      <c r="K98" s="144"/>
      <c r="L98" s="144"/>
      <c r="M98" s="144"/>
      <c r="N98" s="144"/>
      <c r="O98" s="144"/>
      <c r="P98" s="144"/>
      <c r="Q98" s="144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</row>
    <row r="99" ht="14.25" customHeight="1">
      <c r="A99" s="140"/>
      <c r="B99" s="144"/>
      <c r="C99" s="144"/>
      <c r="D99" s="140"/>
      <c r="E99" s="144"/>
      <c r="F99" s="144"/>
      <c r="G99" s="149"/>
      <c r="H99" s="149"/>
      <c r="I99" s="149"/>
      <c r="J99" s="149"/>
      <c r="K99" s="144"/>
      <c r="L99" s="144"/>
      <c r="M99" s="144"/>
      <c r="N99" s="144"/>
      <c r="O99" s="144"/>
      <c r="P99" s="144"/>
      <c r="Q99" s="144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</row>
    <row r="100" ht="14.25" customHeight="1">
      <c r="A100" s="140"/>
      <c r="B100" s="144"/>
      <c r="C100" s="144"/>
      <c r="D100" s="140"/>
      <c r="E100" s="144"/>
      <c r="F100" s="144"/>
      <c r="G100" s="149"/>
      <c r="H100" s="149"/>
      <c r="I100" s="149"/>
      <c r="J100" s="149"/>
      <c r="K100" s="144"/>
      <c r="L100" s="144"/>
      <c r="M100" s="144"/>
      <c r="N100" s="144"/>
      <c r="O100" s="144"/>
      <c r="P100" s="144"/>
      <c r="Q100" s="144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</row>
    <row r="101" ht="14.25" customHeight="1">
      <c r="A101" s="140"/>
      <c r="B101" s="144"/>
      <c r="C101" s="144"/>
      <c r="D101" s="140"/>
      <c r="E101" s="144"/>
      <c r="F101" s="144"/>
      <c r="G101" s="149"/>
      <c r="H101" s="149"/>
      <c r="I101" s="149"/>
      <c r="J101" s="149"/>
      <c r="K101" s="144"/>
      <c r="L101" s="144"/>
      <c r="M101" s="144"/>
      <c r="N101" s="144"/>
      <c r="O101" s="144"/>
      <c r="P101" s="144"/>
      <c r="Q101" s="144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</row>
    <row r="102" ht="14.25" customHeight="1">
      <c r="A102" s="140"/>
      <c r="B102" s="144"/>
      <c r="C102" s="144"/>
      <c r="D102" s="140"/>
      <c r="E102" s="144"/>
      <c r="F102" s="144"/>
      <c r="G102" s="149"/>
      <c r="H102" s="149"/>
      <c r="I102" s="149"/>
      <c r="J102" s="149"/>
      <c r="K102" s="144"/>
      <c r="L102" s="144"/>
      <c r="M102" s="144"/>
      <c r="N102" s="144"/>
      <c r="O102" s="144"/>
      <c r="P102" s="144"/>
      <c r="Q102" s="144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</row>
    <row r="103" ht="14.25" customHeight="1">
      <c r="A103" s="140"/>
      <c r="B103" s="144"/>
      <c r="C103" s="144"/>
      <c r="D103" s="140"/>
      <c r="E103" s="144"/>
      <c r="F103" s="144"/>
      <c r="G103" s="149"/>
      <c r="H103" s="149"/>
      <c r="I103" s="149"/>
      <c r="J103" s="149"/>
      <c r="K103" s="144"/>
      <c r="L103" s="144"/>
      <c r="M103" s="144"/>
      <c r="N103" s="144"/>
      <c r="O103" s="144"/>
      <c r="P103" s="144"/>
      <c r="Q103" s="144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</row>
    <row r="104" ht="14.25" customHeight="1">
      <c r="A104" s="140"/>
      <c r="B104" s="144"/>
      <c r="C104" s="144"/>
      <c r="D104" s="140"/>
      <c r="E104" s="144"/>
      <c r="F104" s="144"/>
      <c r="G104" s="149"/>
      <c r="H104" s="149"/>
      <c r="I104" s="149"/>
      <c r="J104" s="149"/>
      <c r="K104" s="144"/>
      <c r="L104" s="144"/>
      <c r="M104" s="144"/>
      <c r="N104" s="144"/>
      <c r="O104" s="144"/>
      <c r="P104" s="144"/>
      <c r="Q104" s="144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</row>
    <row r="105" ht="14.25" customHeight="1">
      <c r="A105" s="140"/>
      <c r="B105" s="144"/>
      <c r="C105" s="144"/>
      <c r="D105" s="140"/>
      <c r="E105" s="144"/>
      <c r="F105" s="144"/>
      <c r="G105" s="149"/>
      <c r="H105" s="149"/>
      <c r="I105" s="149"/>
      <c r="J105" s="149"/>
      <c r="K105" s="144"/>
      <c r="L105" s="144"/>
      <c r="M105" s="144"/>
      <c r="N105" s="144"/>
      <c r="O105" s="144"/>
      <c r="P105" s="144"/>
      <c r="Q105" s="144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</row>
    <row r="106" ht="14.25" customHeight="1">
      <c r="A106" s="140"/>
      <c r="B106" s="144"/>
      <c r="C106" s="144"/>
      <c r="D106" s="140"/>
      <c r="E106" s="144"/>
      <c r="F106" s="144"/>
      <c r="G106" s="149"/>
      <c r="H106" s="149"/>
      <c r="I106" s="149"/>
      <c r="J106" s="149"/>
      <c r="K106" s="144"/>
      <c r="L106" s="144"/>
      <c r="M106" s="144"/>
      <c r="N106" s="144"/>
      <c r="O106" s="144"/>
      <c r="P106" s="144"/>
      <c r="Q106" s="144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</row>
    <row r="107" ht="14.25" customHeight="1">
      <c r="A107" s="140"/>
      <c r="B107" s="144"/>
      <c r="C107" s="144"/>
      <c r="D107" s="140"/>
      <c r="E107" s="144"/>
      <c r="F107" s="144"/>
      <c r="G107" s="149"/>
      <c r="H107" s="149"/>
      <c r="I107" s="149"/>
      <c r="J107" s="149"/>
      <c r="K107" s="144"/>
      <c r="L107" s="144"/>
      <c r="M107" s="144"/>
      <c r="N107" s="144"/>
      <c r="O107" s="144"/>
      <c r="P107" s="144"/>
      <c r="Q107" s="144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</row>
    <row r="108" ht="14.25" customHeight="1">
      <c r="A108" s="140"/>
      <c r="B108" s="144"/>
      <c r="C108" s="144"/>
      <c r="D108" s="140"/>
      <c r="E108" s="144"/>
      <c r="F108" s="144"/>
      <c r="G108" s="149"/>
      <c r="H108" s="149"/>
      <c r="I108" s="149"/>
      <c r="J108" s="149"/>
      <c r="K108" s="144"/>
      <c r="L108" s="144"/>
      <c r="M108" s="144"/>
      <c r="N108" s="144"/>
      <c r="O108" s="144"/>
      <c r="P108" s="144"/>
      <c r="Q108" s="144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</row>
    <row r="109" ht="14.25" customHeight="1">
      <c r="A109" s="140"/>
      <c r="B109" s="144"/>
      <c r="C109" s="144"/>
      <c r="D109" s="140"/>
      <c r="E109" s="144"/>
      <c r="F109" s="144"/>
      <c r="G109" s="149"/>
      <c r="H109" s="149"/>
      <c r="I109" s="149"/>
      <c r="J109" s="149"/>
      <c r="K109" s="144"/>
      <c r="L109" s="144"/>
      <c r="M109" s="144"/>
      <c r="N109" s="144"/>
      <c r="O109" s="144"/>
      <c r="P109" s="144"/>
      <c r="Q109" s="144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</row>
    <row r="110" ht="14.25" customHeight="1">
      <c r="A110" s="140"/>
      <c r="B110" s="144"/>
      <c r="C110" s="144"/>
      <c r="D110" s="140"/>
      <c r="E110" s="144"/>
      <c r="F110" s="144"/>
      <c r="G110" s="149"/>
      <c r="H110" s="149"/>
      <c r="I110" s="149"/>
      <c r="J110" s="149"/>
      <c r="K110" s="144"/>
      <c r="L110" s="144"/>
      <c r="M110" s="144"/>
      <c r="N110" s="144"/>
      <c r="O110" s="144"/>
      <c r="P110" s="144"/>
      <c r="Q110" s="144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</row>
    <row r="111" ht="14.25" customHeight="1">
      <c r="A111" s="140"/>
      <c r="B111" s="144"/>
      <c r="C111" s="144"/>
      <c r="D111" s="140"/>
      <c r="E111" s="144"/>
      <c r="F111" s="144"/>
      <c r="G111" s="149"/>
      <c r="H111" s="149"/>
      <c r="I111" s="149"/>
      <c r="J111" s="149"/>
      <c r="K111" s="144"/>
      <c r="L111" s="144"/>
      <c r="M111" s="144"/>
      <c r="N111" s="144"/>
      <c r="O111" s="144"/>
      <c r="P111" s="144"/>
      <c r="Q111" s="144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</row>
    <row r="112" ht="14.25" customHeight="1">
      <c r="A112" s="140"/>
      <c r="B112" s="144"/>
      <c r="C112" s="144"/>
      <c r="D112" s="140"/>
      <c r="E112" s="144"/>
      <c r="F112" s="144"/>
      <c r="G112" s="149"/>
      <c r="H112" s="149"/>
      <c r="I112" s="149"/>
      <c r="J112" s="149"/>
      <c r="K112" s="144"/>
      <c r="L112" s="144"/>
      <c r="M112" s="144"/>
      <c r="N112" s="144"/>
      <c r="O112" s="144"/>
      <c r="P112" s="144"/>
      <c r="Q112" s="144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</row>
    <row r="113" ht="14.25" customHeight="1">
      <c r="A113" s="140"/>
      <c r="B113" s="144"/>
      <c r="C113" s="144"/>
      <c r="D113" s="140"/>
      <c r="E113" s="144"/>
      <c r="F113" s="144"/>
      <c r="G113" s="149"/>
      <c r="H113" s="149"/>
      <c r="I113" s="149"/>
      <c r="J113" s="149"/>
      <c r="K113" s="144"/>
      <c r="L113" s="144"/>
      <c r="M113" s="144"/>
      <c r="N113" s="144"/>
      <c r="O113" s="144"/>
      <c r="P113" s="144"/>
      <c r="Q113" s="144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</row>
    <row r="114" ht="14.25" customHeight="1">
      <c r="A114" s="140"/>
      <c r="B114" s="144"/>
      <c r="C114" s="144"/>
      <c r="D114" s="140"/>
      <c r="E114" s="144"/>
      <c r="F114" s="144"/>
      <c r="G114" s="149"/>
      <c r="H114" s="149"/>
      <c r="I114" s="149"/>
      <c r="J114" s="149"/>
      <c r="K114" s="144"/>
      <c r="L114" s="144"/>
      <c r="M114" s="144"/>
      <c r="N114" s="144"/>
      <c r="O114" s="144"/>
      <c r="P114" s="144"/>
      <c r="Q114" s="144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</row>
    <row r="115" ht="14.25" customHeight="1">
      <c r="A115" s="140"/>
      <c r="B115" s="144"/>
      <c r="C115" s="144"/>
      <c r="D115" s="140"/>
      <c r="E115" s="144"/>
      <c r="F115" s="144"/>
      <c r="G115" s="149"/>
      <c r="H115" s="149"/>
      <c r="I115" s="149"/>
      <c r="J115" s="149"/>
      <c r="K115" s="144"/>
      <c r="L115" s="144"/>
      <c r="M115" s="144"/>
      <c r="N115" s="144"/>
      <c r="O115" s="144"/>
      <c r="P115" s="144"/>
      <c r="Q115" s="144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</row>
    <row r="116" ht="14.25" customHeight="1">
      <c r="A116" s="140"/>
      <c r="B116" s="144"/>
      <c r="C116" s="144"/>
      <c r="D116" s="140"/>
      <c r="E116" s="144"/>
      <c r="F116" s="144"/>
      <c r="G116" s="149"/>
      <c r="H116" s="149"/>
      <c r="I116" s="149"/>
      <c r="J116" s="149"/>
      <c r="K116" s="144"/>
      <c r="L116" s="144"/>
      <c r="M116" s="144"/>
      <c r="N116" s="144"/>
      <c r="O116" s="144"/>
      <c r="P116" s="144"/>
      <c r="Q116" s="144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</row>
    <row r="117" ht="14.25" customHeight="1">
      <c r="A117" s="140"/>
      <c r="B117" s="144"/>
      <c r="C117" s="144"/>
      <c r="D117" s="140"/>
      <c r="E117" s="144"/>
      <c r="F117" s="144"/>
      <c r="G117" s="149"/>
      <c r="H117" s="149"/>
      <c r="I117" s="149"/>
      <c r="J117" s="149"/>
      <c r="K117" s="144"/>
      <c r="L117" s="144"/>
      <c r="M117" s="144"/>
      <c r="N117" s="144"/>
      <c r="O117" s="144"/>
      <c r="P117" s="144"/>
      <c r="Q117" s="144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</row>
    <row r="118" ht="14.25" customHeight="1">
      <c r="A118" s="140"/>
      <c r="B118" s="144"/>
      <c r="C118" s="144"/>
      <c r="D118" s="140"/>
      <c r="E118" s="144"/>
      <c r="F118" s="144"/>
      <c r="G118" s="149"/>
      <c r="H118" s="149"/>
      <c r="I118" s="149"/>
      <c r="J118" s="149"/>
      <c r="K118" s="144"/>
      <c r="L118" s="144"/>
      <c r="M118" s="144"/>
      <c r="N118" s="144"/>
      <c r="O118" s="144"/>
      <c r="P118" s="144"/>
      <c r="Q118" s="144"/>
      <c r="R118" s="140"/>
      <c r="S118" s="140"/>
      <c r="T118" s="140"/>
      <c r="U118" s="140"/>
      <c r="V118" s="140"/>
      <c r="W118" s="140"/>
      <c r="X118" s="140"/>
      <c r="Y118" s="140"/>
      <c r="Z118" s="140"/>
      <c r="AA118" s="140"/>
      <c r="AB118" s="140"/>
    </row>
    <row r="119" ht="14.25" customHeight="1">
      <c r="A119" s="140"/>
      <c r="B119" s="144"/>
      <c r="C119" s="144"/>
      <c r="D119" s="140"/>
      <c r="E119" s="144"/>
      <c r="F119" s="144"/>
      <c r="G119" s="149"/>
      <c r="H119" s="149"/>
      <c r="I119" s="149"/>
      <c r="J119" s="149"/>
      <c r="K119" s="144"/>
      <c r="L119" s="144"/>
      <c r="M119" s="144"/>
      <c r="N119" s="144"/>
      <c r="O119" s="144"/>
      <c r="P119" s="144"/>
      <c r="Q119" s="144"/>
      <c r="R119" s="140"/>
      <c r="S119" s="140"/>
      <c r="T119" s="140"/>
      <c r="U119" s="140"/>
      <c r="V119" s="140"/>
      <c r="W119" s="140"/>
      <c r="X119" s="140"/>
      <c r="Y119" s="140"/>
      <c r="Z119" s="140"/>
      <c r="AA119" s="140"/>
      <c r="AB119" s="140"/>
    </row>
    <row r="120" ht="14.25" customHeight="1">
      <c r="A120" s="140"/>
      <c r="B120" s="144"/>
      <c r="C120" s="144"/>
      <c r="D120" s="140"/>
      <c r="E120" s="144"/>
      <c r="F120" s="144"/>
      <c r="G120" s="149"/>
      <c r="H120" s="149"/>
      <c r="I120" s="149"/>
      <c r="J120" s="149"/>
      <c r="K120" s="144"/>
      <c r="L120" s="144"/>
      <c r="M120" s="144"/>
      <c r="N120" s="144"/>
      <c r="O120" s="144"/>
      <c r="P120" s="144"/>
      <c r="Q120" s="144"/>
      <c r="R120" s="140"/>
      <c r="S120" s="140"/>
      <c r="T120" s="140"/>
      <c r="U120" s="140"/>
      <c r="V120" s="140"/>
      <c r="W120" s="140"/>
      <c r="X120" s="140"/>
      <c r="Y120" s="140"/>
      <c r="Z120" s="140"/>
      <c r="AA120" s="140"/>
      <c r="AB120" s="140"/>
    </row>
    <row r="121" ht="14.25" customHeight="1">
      <c r="A121" s="140"/>
      <c r="B121" s="144"/>
      <c r="C121" s="144"/>
      <c r="D121" s="140"/>
      <c r="E121" s="144"/>
      <c r="F121" s="144"/>
      <c r="G121" s="149"/>
      <c r="H121" s="149"/>
      <c r="I121" s="149"/>
      <c r="J121" s="149"/>
      <c r="K121" s="144"/>
      <c r="L121" s="144"/>
      <c r="M121" s="144"/>
      <c r="N121" s="144"/>
      <c r="O121" s="144"/>
      <c r="P121" s="144"/>
      <c r="Q121" s="144"/>
      <c r="R121" s="140"/>
      <c r="S121" s="140"/>
      <c r="T121" s="140"/>
      <c r="U121" s="140"/>
      <c r="V121" s="140"/>
      <c r="W121" s="140"/>
      <c r="X121" s="140"/>
      <c r="Y121" s="140"/>
      <c r="Z121" s="140"/>
      <c r="AA121" s="140"/>
      <c r="AB121" s="140"/>
    </row>
    <row r="122" ht="14.25" customHeight="1">
      <c r="A122" s="140"/>
      <c r="B122" s="144"/>
      <c r="C122" s="144"/>
      <c r="D122" s="140"/>
      <c r="E122" s="144"/>
      <c r="F122" s="144"/>
      <c r="G122" s="149"/>
      <c r="H122" s="149"/>
      <c r="I122" s="149"/>
      <c r="J122" s="149"/>
      <c r="K122" s="144"/>
      <c r="L122" s="144"/>
      <c r="M122" s="144"/>
      <c r="N122" s="144"/>
      <c r="O122" s="144"/>
      <c r="P122" s="144"/>
      <c r="Q122" s="144"/>
      <c r="R122" s="140"/>
      <c r="S122" s="140"/>
      <c r="T122" s="140"/>
      <c r="U122" s="140"/>
      <c r="V122" s="140"/>
      <c r="W122" s="140"/>
      <c r="X122" s="140"/>
      <c r="Y122" s="140"/>
      <c r="Z122" s="140"/>
      <c r="AA122" s="140"/>
      <c r="AB122" s="140"/>
    </row>
    <row r="123" ht="14.25" customHeight="1">
      <c r="A123" s="140"/>
      <c r="B123" s="144"/>
      <c r="C123" s="144"/>
      <c r="D123" s="140"/>
      <c r="E123" s="144"/>
      <c r="F123" s="144"/>
      <c r="G123" s="149"/>
      <c r="H123" s="149"/>
      <c r="I123" s="149"/>
      <c r="J123" s="149"/>
      <c r="K123" s="144"/>
      <c r="L123" s="144"/>
      <c r="M123" s="144"/>
      <c r="N123" s="144"/>
      <c r="O123" s="144"/>
      <c r="P123" s="144"/>
      <c r="Q123" s="144"/>
      <c r="R123" s="140"/>
      <c r="S123" s="140"/>
      <c r="T123" s="140"/>
      <c r="U123" s="140"/>
      <c r="V123" s="140"/>
      <c r="W123" s="140"/>
      <c r="X123" s="140"/>
      <c r="Y123" s="140"/>
      <c r="Z123" s="140"/>
      <c r="AA123" s="140"/>
      <c r="AB123" s="140"/>
    </row>
    <row r="124" ht="14.25" customHeight="1">
      <c r="A124" s="140"/>
      <c r="B124" s="144"/>
      <c r="C124" s="144"/>
      <c r="D124" s="140"/>
      <c r="E124" s="144"/>
      <c r="F124" s="144"/>
      <c r="G124" s="149"/>
      <c r="H124" s="149"/>
      <c r="I124" s="149"/>
      <c r="J124" s="149"/>
      <c r="K124" s="144"/>
      <c r="L124" s="144"/>
      <c r="M124" s="144"/>
      <c r="N124" s="144"/>
      <c r="O124" s="144"/>
      <c r="P124" s="144"/>
      <c r="Q124" s="144"/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  <c r="AB124" s="140"/>
    </row>
    <row r="125" ht="14.25" customHeight="1">
      <c r="A125" s="140"/>
      <c r="B125" s="144"/>
      <c r="C125" s="144"/>
      <c r="D125" s="140"/>
      <c r="E125" s="144"/>
      <c r="F125" s="144"/>
      <c r="G125" s="149"/>
      <c r="H125" s="149"/>
      <c r="I125" s="149"/>
      <c r="J125" s="149"/>
      <c r="K125" s="144"/>
      <c r="L125" s="144"/>
      <c r="M125" s="144"/>
      <c r="N125" s="144"/>
      <c r="O125" s="144"/>
      <c r="P125" s="144"/>
      <c r="Q125" s="144"/>
      <c r="R125" s="140"/>
      <c r="S125" s="140"/>
      <c r="T125" s="140"/>
      <c r="U125" s="140"/>
      <c r="V125" s="140"/>
      <c r="W125" s="140"/>
      <c r="X125" s="140"/>
      <c r="Y125" s="140"/>
      <c r="Z125" s="140"/>
      <c r="AA125" s="140"/>
      <c r="AB125" s="140"/>
    </row>
    <row r="126" ht="14.25" customHeight="1">
      <c r="A126" s="140"/>
      <c r="B126" s="144"/>
      <c r="C126" s="144"/>
      <c r="D126" s="140"/>
      <c r="E126" s="144"/>
      <c r="F126" s="144"/>
      <c r="G126" s="149"/>
      <c r="H126" s="149"/>
      <c r="I126" s="149"/>
      <c r="J126" s="149"/>
      <c r="K126" s="144"/>
      <c r="L126" s="144"/>
      <c r="M126" s="144"/>
      <c r="N126" s="144"/>
      <c r="O126" s="144"/>
      <c r="P126" s="144"/>
      <c r="Q126" s="144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  <c r="AB126" s="140"/>
    </row>
    <row r="127" ht="14.25" customHeight="1">
      <c r="A127" s="140"/>
      <c r="B127" s="144"/>
      <c r="C127" s="144"/>
      <c r="D127" s="140"/>
      <c r="E127" s="144"/>
      <c r="F127" s="144"/>
      <c r="G127" s="149"/>
      <c r="H127" s="149"/>
      <c r="I127" s="149"/>
      <c r="J127" s="149"/>
      <c r="K127" s="144"/>
      <c r="L127" s="144"/>
      <c r="M127" s="144"/>
      <c r="N127" s="144"/>
      <c r="O127" s="144"/>
      <c r="P127" s="144"/>
      <c r="Q127" s="144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  <c r="AB127" s="140"/>
    </row>
    <row r="128" ht="14.25" customHeight="1">
      <c r="A128" s="140"/>
      <c r="B128" s="144"/>
      <c r="C128" s="144"/>
      <c r="D128" s="140"/>
      <c r="E128" s="144"/>
      <c r="F128" s="144"/>
      <c r="G128" s="149"/>
      <c r="H128" s="149"/>
      <c r="I128" s="149"/>
      <c r="J128" s="149"/>
      <c r="K128" s="144"/>
      <c r="L128" s="144"/>
      <c r="M128" s="144"/>
      <c r="N128" s="144"/>
      <c r="O128" s="144"/>
      <c r="P128" s="144"/>
      <c r="Q128" s="144"/>
      <c r="R128" s="140"/>
      <c r="S128" s="140"/>
      <c r="T128" s="140"/>
      <c r="U128" s="140"/>
      <c r="V128" s="140"/>
      <c r="W128" s="140"/>
      <c r="X128" s="140"/>
      <c r="Y128" s="140"/>
      <c r="Z128" s="140"/>
      <c r="AA128" s="140"/>
      <c r="AB128" s="140"/>
    </row>
    <row r="129" ht="14.25" customHeight="1">
      <c r="A129" s="140"/>
      <c r="B129" s="144"/>
      <c r="C129" s="144"/>
      <c r="D129" s="140"/>
      <c r="E129" s="144"/>
      <c r="F129" s="144"/>
      <c r="G129" s="149"/>
      <c r="H129" s="149"/>
      <c r="I129" s="149"/>
      <c r="J129" s="149"/>
      <c r="K129" s="144"/>
      <c r="L129" s="144"/>
      <c r="M129" s="144"/>
      <c r="N129" s="144"/>
      <c r="O129" s="144"/>
      <c r="P129" s="144"/>
      <c r="Q129" s="144"/>
      <c r="R129" s="140"/>
      <c r="S129" s="140"/>
      <c r="T129" s="140"/>
      <c r="U129" s="140"/>
      <c r="V129" s="140"/>
      <c r="W129" s="140"/>
      <c r="X129" s="140"/>
      <c r="Y129" s="140"/>
      <c r="Z129" s="140"/>
      <c r="AA129" s="140"/>
      <c r="AB129" s="140"/>
    </row>
    <row r="130" ht="14.25" customHeight="1">
      <c r="A130" s="140"/>
      <c r="B130" s="144"/>
      <c r="C130" s="144"/>
      <c r="D130" s="140"/>
      <c r="E130" s="144"/>
      <c r="F130" s="144"/>
      <c r="G130" s="149"/>
      <c r="H130" s="149"/>
      <c r="I130" s="149"/>
      <c r="J130" s="149"/>
      <c r="K130" s="144"/>
      <c r="L130" s="144"/>
      <c r="M130" s="144"/>
      <c r="N130" s="144"/>
      <c r="O130" s="144"/>
      <c r="P130" s="144"/>
      <c r="Q130" s="144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  <c r="AB130" s="140"/>
    </row>
    <row r="131" ht="14.25" customHeight="1">
      <c r="A131" s="140"/>
      <c r="B131" s="144"/>
      <c r="C131" s="144"/>
      <c r="D131" s="140"/>
      <c r="E131" s="144"/>
      <c r="F131" s="144"/>
      <c r="G131" s="149"/>
      <c r="H131" s="149"/>
      <c r="I131" s="149"/>
      <c r="J131" s="149"/>
      <c r="K131" s="144"/>
      <c r="L131" s="144"/>
      <c r="M131" s="144"/>
      <c r="N131" s="144"/>
      <c r="O131" s="144"/>
      <c r="P131" s="144"/>
      <c r="Q131" s="144"/>
      <c r="R131" s="140"/>
      <c r="S131" s="140"/>
      <c r="T131" s="140"/>
      <c r="U131" s="140"/>
      <c r="V131" s="140"/>
      <c r="W131" s="140"/>
      <c r="X131" s="140"/>
      <c r="Y131" s="140"/>
      <c r="Z131" s="140"/>
      <c r="AA131" s="140"/>
      <c r="AB131" s="140"/>
    </row>
    <row r="132" ht="14.25" customHeight="1">
      <c r="A132" s="140"/>
      <c r="B132" s="144"/>
      <c r="C132" s="144"/>
      <c r="D132" s="140"/>
      <c r="E132" s="144"/>
      <c r="F132" s="144"/>
      <c r="G132" s="149"/>
      <c r="H132" s="149"/>
      <c r="I132" s="149"/>
      <c r="J132" s="149"/>
      <c r="K132" s="144"/>
      <c r="L132" s="144"/>
      <c r="M132" s="144"/>
      <c r="N132" s="144"/>
      <c r="O132" s="144"/>
      <c r="P132" s="144"/>
      <c r="Q132" s="144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</row>
    <row r="133" ht="14.25" customHeight="1">
      <c r="A133" s="140"/>
      <c r="B133" s="144"/>
      <c r="C133" s="144"/>
      <c r="D133" s="140"/>
      <c r="E133" s="144"/>
      <c r="F133" s="144"/>
      <c r="G133" s="149"/>
      <c r="H133" s="149"/>
      <c r="I133" s="149"/>
      <c r="J133" s="149"/>
      <c r="K133" s="144"/>
      <c r="L133" s="144"/>
      <c r="M133" s="144"/>
      <c r="N133" s="144"/>
      <c r="O133" s="144"/>
      <c r="P133" s="144"/>
      <c r="Q133" s="144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  <c r="AB133" s="140"/>
    </row>
    <row r="134" ht="14.25" customHeight="1">
      <c r="A134" s="140"/>
      <c r="B134" s="144"/>
      <c r="C134" s="144"/>
      <c r="D134" s="140"/>
      <c r="E134" s="144"/>
      <c r="F134" s="144"/>
      <c r="G134" s="149"/>
      <c r="H134" s="149"/>
      <c r="I134" s="149"/>
      <c r="J134" s="149"/>
      <c r="K134" s="144"/>
      <c r="L134" s="144"/>
      <c r="M134" s="144"/>
      <c r="N134" s="144"/>
      <c r="O134" s="144"/>
      <c r="P134" s="144"/>
      <c r="Q134" s="144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  <c r="AB134" s="140"/>
    </row>
    <row r="135" ht="14.25" customHeight="1">
      <c r="A135" s="140"/>
      <c r="B135" s="144"/>
      <c r="C135" s="144"/>
      <c r="D135" s="140"/>
      <c r="E135" s="144"/>
      <c r="F135" s="144"/>
      <c r="G135" s="149"/>
      <c r="H135" s="149"/>
      <c r="I135" s="149"/>
      <c r="J135" s="149"/>
      <c r="K135" s="144"/>
      <c r="L135" s="144"/>
      <c r="M135" s="144"/>
      <c r="N135" s="144"/>
      <c r="O135" s="144"/>
      <c r="P135" s="144"/>
      <c r="Q135" s="144"/>
      <c r="R135" s="140"/>
      <c r="S135" s="140"/>
      <c r="T135" s="140"/>
      <c r="U135" s="140"/>
      <c r="V135" s="140"/>
      <c r="W135" s="140"/>
      <c r="X135" s="140"/>
      <c r="Y135" s="140"/>
      <c r="Z135" s="140"/>
      <c r="AA135" s="140"/>
      <c r="AB135" s="140"/>
    </row>
    <row r="136" ht="14.25" customHeight="1">
      <c r="A136" s="140"/>
      <c r="B136" s="144"/>
      <c r="C136" s="144"/>
      <c r="D136" s="140"/>
      <c r="E136" s="144"/>
      <c r="F136" s="144"/>
      <c r="G136" s="149"/>
      <c r="H136" s="149"/>
      <c r="I136" s="149"/>
      <c r="J136" s="149"/>
      <c r="K136" s="144"/>
      <c r="L136" s="144"/>
      <c r="M136" s="144"/>
      <c r="N136" s="144"/>
      <c r="O136" s="144"/>
      <c r="P136" s="144"/>
      <c r="Q136" s="144"/>
      <c r="R136" s="140"/>
      <c r="S136" s="140"/>
      <c r="T136" s="140"/>
      <c r="U136" s="140"/>
      <c r="V136" s="140"/>
      <c r="W136" s="140"/>
      <c r="X136" s="140"/>
      <c r="Y136" s="140"/>
      <c r="Z136" s="140"/>
      <c r="AA136" s="140"/>
      <c r="AB136" s="140"/>
    </row>
    <row r="137" ht="14.25" customHeight="1">
      <c r="A137" s="140"/>
      <c r="B137" s="144"/>
      <c r="C137" s="144"/>
      <c r="D137" s="140"/>
      <c r="E137" s="144"/>
      <c r="F137" s="144"/>
      <c r="G137" s="149"/>
      <c r="H137" s="149"/>
      <c r="I137" s="149"/>
      <c r="J137" s="149"/>
      <c r="K137" s="144"/>
      <c r="L137" s="144"/>
      <c r="M137" s="144"/>
      <c r="N137" s="144"/>
      <c r="O137" s="144"/>
      <c r="P137" s="144"/>
      <c r="Q137" s="144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  <c r="AB137" s="140"/>
    </row>
    <row r="138" ht="14.25" customHeight="1">
      <c r="A138" s="140"/>
      <c r="B138" s="144"/>
      <c r="C138" s="144"/>
      <c r="D138" s="140"/>
      <c r="E138" s="144"/>
      <c r="F138" s="144"/>
      <c r="G138" s="149"/>
      <c r="H138" s="149"/>
      <c r="I138" s="149"/>
      <c r="J138" s="149"/>
      <c r="K138" s="144"/>
      <c r="L138" s="144"/>
      <c r="M138" s="144"/>
      <c r="N138" s="144"/>
      <c r="O138" s="144"/>
      <c r="P138" s="144"/>
      <c r="Q138" s="144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  <c r="AB138" s="140"/>
    </row>
    <row r="139" ht="14.25" customHeight="1">
      <c r="A139" s="140"/>
      <c r="B139" s="144"/>
      <c r="C139" s="144"/>
      <c r="D139" s="140"/>
      <c r="E139" s="144"/>
      <c r="F139" s="144"/>
      <c r="G139" s="149"/>
      <c r="H139" s="149"/>
      <c r="I139" s="149"/>
      <c r="J139" s="149"/>
      <c r="K139" s="144"/>
      <c r="L139" s="144"/>
      <c r="M139" s="144"/>
      <c r="N139" s="144"/>
      <c r="O139" s="144"/>
      <c r="P139" s="144"/>
      <c r="Q139" s="144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/>
    </row>
    <row r="140" ht="14.25" customHeight="1">
      <c r="A140" s="140"/>
      <c r="B140" s="144"/>
      <c r="C140" s="144"/>
      <c r="D140" s="140"/>
      <c r="E140" s="144"/>
      <c r="F140" s="144"/>
      <c r="G140" s="149"/>
      <c r="H140" s="149"/>
      <c r="I140" s="149"/>
      <c r="J140" s="149"/>
      <c r="K140" s="144"/>
      <c r="L140" s="144"/>
      <c r="M140" s="144"/>
      <c r="N140" s="144"/>
      <c r="O140" s="144"/>
      <c r="P140" s="144"/>
      <c r="Q140" s="144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  <c r="AB140" s="140"/>
    </row>
    <row r="141" ht="14.25" customHeight="1">
      <c r="A141" s="140"/>
      <c r="B141" s="144"/>
      <c r="C141" s="144"/>
      <c r="D141" s="140"/>
      <c r="E141" s="144"/>
      <c r="F141" s="144"/>
      <c r="G141" s="149"/>
      <c r="H141" s="149"/>
      <c r="I141" s="149"/>
      <c r="J141" s="149"/>
      <c r="K141" s="144"/>
      <c r="L141" s="144"/>
      <c r="M141" s="144"/>
      <c r="N141" s="144"/>
      <c r="O141" s="144"/>
      <c r="P141" s="144"/>
      <c r="Q141" s="144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  <c r="AB141" s="140"/>
    </row>
    <row r="142" ht="14.25" customHeight="1">
      <c r="A142" s="140"/>
      <c r="B142" s="144"/>
      <c r="C142" s="144"/>
      <c r="D142" s="140"/>
      <c r="E142" s="144"/>
      <c r="F142" s="144"/>
      <c r="G142" s="149"/>
      <c r="H142" s="149"/>
      <c r="I142" s="149"/>
      <c r="J142" s="149"/>
      <c r="K142" s="144"/>
      <c r="L142" s="144"/>
      <c r="M142" s="144"/>
      <c r="N142" s="144"/>
      <c r="O142" s="144"/>
      <c r="P142" s="144"/>
      <c r="Q142" s="144"/>
      <c r="R142" s="140"/>
      <c r="S142" s="140"/>
      <c r="T142" s="140"/>
      <c r="U142" s="140"/>
      <c r="V142" s="140"/>
      <c r="W142" s="140"/>
      <c r="X142" s="140"/>
      <c r="Y142" s="140"/>
      <c r="Z142" s="140"/>
      <c r="AA142" s="140"/>
      <c r="AB142" s="140"/>
    </row>
    <row r="143" ht="14.25" customHeight="1">
      <c r="A143" s="140"/>
      <c r="B143" s="144"/>
      <c r="C143" s="144"/>
      <c r="D143" s="140"/>
      <c r="E143" s="144"/>
      <c r="F143" s="144"/>
      <c r="G143" s="149"/>
      <c r="H143" s="149"/>
      <c r="I143" s="149"/>
      <c r="J143" s="149"/>
      <c r="K143" s="144"/>
      <c r="L143" s="144"/>
      <c r="M143" s="144"/>
      <c r="N143" s="144"/>
      <c r="O143" s="144"/>
      <c r="P143" s="144"/>
      <c r="Q143" s="144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</row>
    <row r="144" ht="14.25" customHeight="1">
      <c r="A144" s="140"/>
      <c r="B144" s="144"/>
      <c r="C144" s="144"/>
      <c r="D144" s="140"/>
      <c r="E144" s="144"/>
      <c r="F144" s="144"/>
      <c r="G144" s="149"/>
      <c r="H144" s="149"/>
      <c r="I144" s="149"/>
      <c r="J144" s="149"/>
      <c r="K144" s="144"/>
      <c r="L144" s="144"/>
      <c r="M144" s="144"/>
      <c r="N144" s="144"/>
      <c r="O144" s="144"/>
      <c r="P144" s="144"/>
      <c r="Q144" s="144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  <c r="AB144" s="140"/>
    </row>
    <row r="145" ht="14.25" customHeight="1">
      <c r="A145" s="140"/>
      <c r="B145" s="144"/>
      <c r="C145" s="144"/>
      <c r="D145" s="140"/>
      <c r="E145" s="144"/>
      <c r="F145" s="144"/>
      <c r="G145" s="149"/>
      <c r="H145" s="149"/>
      <c r="I145" s="149"/>
      <c r="J145" s="149"/>
      <c r="K145" s="144"/>
      <c r="L145" s="144"/>
      <c r="M145" s="144"/>
      <c r="N145" s="144"/>
      <c r="O145" s="144"/>
      <c r="P145" s="144"/>
      <c r="Q145" s="144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  <c r="AB145" s="140"/>
    </row>
    <row r="146" ht="14.25" customHeight="1">
      <c r="A146" s="140"/>
      <c r="B146" s="144"/>
      <c r="C146" s="144"/>
      <c r="D146" s="140"/>
      <c r="E146" s="144"/>
      <c r="F146" s="144"/>
      <c r="G146" s="149"/>
      <c r="H146" s="149"/>
      <c r="I146" s="149"/>
      <c r="J146" s="149"/>
      <c r="K146" s="144"/>
      <c r="L146" s="144"/>
      <c r="M146" s="144"/>
      <c r="N146" s="144"/>
      <c r="O146" s="144"/>
      <c r="P146" s="144"/>
      <c r="Q146" s="144"/>
      <c r="R146" s="140"/>
      <c r="S146" s="140"/>
      <c r="T146" s="140"/>
      <c r="U146" s="140"/>
      <c r="V146" s="140"/>
      <c r="W146" s="140"/>
      <c r="X146" s="140"/>
      <c r="Y146" s="140"/>
      <c r="Z146" s="140"/>
      <c r="AA146" s="140"/>
      <c r="AB146" s="140"/>
    </row>
    <row r="147" ht="14.25" customHeight="1">
      <c r="A147" s="140"/>
      <c r="B147" s="144"/>
      <c r="C147" s="144"/>
      <c r="D147" s="140"/>
      <c r="E147" s="144"/>
      <c r="F147" s="144"/>
      <c r="G147" s="149"/>
      <c r="H147" s="149"/>
      <c r="I147" s="149"/>
      <c r="J147" s="149"/>
      <c r="K147" s="144"/>
      <c r="L147" s="144"/>
      <c r="M147" s="144"/>
      <c r="N147" s="144"/>
      <c r="O147" s="144"/>
      <c r="P147" s="144"/>
      <c r="Q147" s="144"/>
      <c r="R147" s="140"/>
      <c r="S147" s="140"/>
      <c r="T147" s="140"/>
      <c r="U147" s="140"/>
      <c r="V147" s="140"/>
      <c r="W147" s="140"/>
      <c r="X147" s="140"/>
      <c r="Y147" s="140"/>
      <c r="Z147" s="140"/>
      <c r="AA147" s="140"/>
      <c r="AB147" s="140"/>
    </row>
    <row r="148" ht="14.25" customHeight="1">
      <c r="A148" s="140"/>
      <c r="B148" s="144"/>
      <c r="C148" s="144"/>
      <c r="D148" s="140"/>
      <c r="E148" s="144"/>
      <c r="F148" s="144"/>
      <c r="G148" s="149"/>
      <c r="H148" s="149"/>
      <c r="I148" s="149"/>
      <c r="J148" s="149"/>
      <c r="K148" s="144"/>
      <c r="L148" s="144"/>
      <c r="M148" s="144"/>
      <c r="N148" s="144"/>
      <c r="O148" s="144"/>
      <c r="P148" s="144"/>
      <c r="Q148" s="144"/>
      <c r="R148" s="140"/>
      <c r="S148" s="140"/>
      <c r="T148" s="140"/>
      <c r="U148" s="140"/>
      <c r="V148" s="140"/>
      <c r="W148" s="140"/>
      <c r="X148" s="140"/>
      <c r="Y148" s="140"/>
      <c r="Z148" s="140"/>
      <c r="AA148" s="140"/>
      <c r="AB148" s="140"/>
    </row>
    <row r="149" ht="14.25" customHeight="1">
      <c r="A149" s="140"/>
      <c r="B149" s="144"/>
      <c r="C149" s="144"/>
      <c r="D149" s="140"/>
      <c r="E149" s="144"/>
      <c r="F149" s="144"/>
      <c r="G149" s="149"/>
      <c r="H149" s="149"/>
      <c r="I149" s="149"/>
      <c r="J149" s="149"/>
      <c r="K149" s="144"/>
      <c r="L149" s="144"/>
      <c r="M149" s="144"/>
      <c r="N149" s="144"/>
      <c r="O149" s="144"/>
      <c r="P149" s="144"/>
      <c r="Q149" s="144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  <c r="AB149" s="140"/>
    </row>
    <row r="150" ht="14.25" customHeight="1">
      <c r="A150" s="140"/>
      <c r="B150" s="144"/>
      <c r="C150" s="144"/>
      <c r="D150" s="140"/>
      <c r="E150" s="144"/>
      <c r="F150" s="144"/>
      <c r="G150" s="149"/>
      <c r="H150" s="149"/>
      <c r="I150" s="149"/>
      <c r="J150" s="149"/>
      <c r="K150" s="144"/>
      <c r="L150" s="144"/>
      <c r="M150" s="144"/>
      <c r="N150" s="144"/>
      <c r="O150" s="144"/>
      <c r="P150" s="144"/>
      <c r="Q150" s="144"/>
      <c r="R150" s="140"/>
      <c r="S150" s="140"/>
      <c r="T150" s="140"/>
      <c r="U150" s="140"/>
      <c r="V150" s="140"/>
      <c r="W150" s="140"/>
      <c r="X150" s="140"/>
      <c r="Y150" s="140"/>
      <c r="Z150" s="140"/>
      <c r="AA150" s="140"/>
      <c r="AB150" s="140"/>
    </row>
    <row r="151" ht="14.25" customHeight="1">
      <c r="A151" s="140"/>
      <c r="B151" s="144"/>
      <c r="C151" s="144"/>
      <c r="D151" s="140"/>
      <c r="E151" s="144"/>
      <c r="F151" s="144"/>
      <c r="G151" s="149"/>
      <c r="H151" s="149"/>
      <c r="I151" s="149"/>
      <c r="J151" s="149"/>
      <c r="K151" s="144"/>
      <c r="L151" s="144"/>
      <c r="M151" s="144"/>
      <c r="N151" s="144"/>
      <c r="O151" s="144"/>
      <c r="P151" s="144"/>
      <c r="Q151" s="144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</row>
    <row r="152" ht="14.25" customHeight="1">
      <c r="A152" s="140"/>
      <c r="B152" s="144"/>
      <c r="C152" s="144"/>
      <c r="D152" s="140"/>
      <c r="E152" s="144"/>
      <c r="F152" s="144"/>
      <c r="G152" s="149"/>
      <c r="H152" s="149"/>
      <c r="I152" s="149"/>
      <c r="J152" s="149"/>
      <c r="K152" s="144"/>
      <c r="L152" s="144"/>
      <c r="M152" s="144"/>
      <c r="N152" s="144"/>
      <c r="O152" s="144"/>
      <c r="P152" s="144"/>
      <c r="Q152" s="144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  <c r="AB152" s="140"/>
    </row>
    <row r="153" ht="14.25" customHeight="1">
      <c r="A153" s="140"/>
      <c r="B153" s="144"/>
      <c r="C153" s="144"/>
      <c r="D153" s="140"/>
      <c r="E153" s="144"/>
      <c r="F153" s="144"/>
      <c r="G153" s="149"/>
      <c r="H153" s="149"/>
      <c r="I153" s="149"/>
      <c r="J153" s="149"/>
      <c r="K153" s="144"/>
      <c r="L153" s="144"/>
      <c r="M153" s="144"/>
      <c r="N153" s="144"/>
      <c r="O153" s="144"/>
      <c r="P153" s="144"/>
      <c r="Q153" s="144"/>
      <c r="R153" s="140"/>
      <c r="S153" s="140"/>
      <c r="T153" s="140"/>
      <c r="U153" s="140"/>
      <c r="V153" s="140"/>
      <c r="W153" s="140"/>
      <c r="X153" s="140"/>
      <c r="Y153" s="140"/>
      <c r="Z153" s="140"/>
      <c r="AA153" s="140"/>
      <c r="AB153" s="140"/>
    </row>
    <row r="154" ht="14.25" customHeight="1">
      <c r="A154" s="140"/>
      <c r="B154" s="144"/>
      <c r="C154" s="144"/>
      <c r="D154" s="140"/>
      <c r="E154" s="144"/>
      <c r="F154" s="144"/>
      <c r="G154" s="149"/>
      <c r="H154" s="149"/>
      <c r="I154" s="149"/>
      <c r="J154" s="149"/>
      <c r="K154" s="144"/>
      <c r="L154" s="144"/>
      <c r="M154" s="144"/>
      <c r="N154" s="144"/>
      <c r="O154" s="144"/>
      <c r="P154" s="144"/>
      <c r="Q154" s="144"/>
      <c r="R154" s="140"/>
      <c r="S154" s="140"/>
      <c r="T154" s="140"/>
      <c r="U154" s="140"/>
      <c r="V154" s="140"/>
      <c r="W154" s="140"/>
      <c r="X154" s="140"/>
      <c r="Y154" s="140"/>
      <c r="Z154" s="140"/>
      <c r="AA154" s="140"/>
      <c r="AB154" s="140"/>
    </row>
    <row r="155" ht="14.25" customHeight="1">
      <c r="A155" s="140"/>
      <c r="B155" s="144"/>
      <c r="C155" s="144"/>
      <c r="D155" s="140"/>
      <c r="E155" s="144"/>
      <c r="F155" s="144"/>
      <c r="G155" s="149"/>
      <c r="H155" s="149"/>
      <c r="I155" s="149"/>
      <c r="J155" s="149"/>
      <c r="K155" s="144"/>
      <c r="L155" s="144"/>
      <c r="M155" s="144"/>
      <c r="N155" s="144"/>
      <c r="O155" s="144"/>
      <c r="P155" s="144"/>
      <c r="Q155" s="144"/>
      <c r="R155" s="140"/>
      <c r="S155" s="140"/>
      <c r="T155" s="140"/>
      <c r="U155" s="140"/>
      <c r="V155" s="140"/>
      <c r="W155" s="140"/>
      <c r="X155" s="140"/>
      <c r="Y155" s="140"/>
      <c r="Z155" s="140"/>
      <c r="AA155" s="140"/>
      <c r="AB155" s="140"/>
    </row>
    <row r="156" ht="14.25" customHeight="1">
      <c r="A156" s="140"/>
      <c r="B156" s="144"/>
      <c r="C156" s="144"/>
      <c r="D156" s="140"/>
      <c r="E156" s="144"/>
      <c r="F156" s="144"/>
      <c r="G156" s="149"/>
      <c r="H156" s="149"/>
      <c r="I156" s="149"/>
      <c r="J156" s="149"/>
      <c r="K156" s="144"/>
      <c r="L156" s="144"/>
      <c r="M156" s="144"/>
      <c r="N156" s="144"/>
      <c r="O156" s="144"/>
      <c r="P156" s="144"/>
      <c r="Q156" s="144"/>
      <c r="R156" s="140"/>
      <c r="S156" s="140"/>
      <c r="T156" s="140"/>
      <c r="U156" s="140"/>
      <c r="V156" s="140"/>
      <c r="W156" s="140"/>
      <c r="X156" s="140"/>
      <c r="Y156" s="140"/>
      <c r="Z156" s="140"/>
      <c r="AA156" s="140"/>
      <c r="AB156" s="140"/>
    </row>
    <row r="157" ht="14.25" customHeight="1">
      <c r="A157" s="140"/>
      <c r="B157" s="144"/>
      <c r="C157" s="144"/>
      <c r="D157" s="140"/>
      <c r="E157" s="144"/>
      <c r="F157" s="144"/>
      <c r="G157" s="149"/>
      <c r="H157" s="149"/>
      <c r="I157" s="149"/>
      <c r="J157" s="149"/>
      <c r="K157" s="144"/>
      <c r="L157" s="144"/>
      <c r="M157" s="144"/>
      <c r="N157" s="144"/>
      <c r="O157" s="144"/>
      <c r="P157" s="144"/>
      <c r="Q157" s="144"/>
      <c r="R157" s="140"/>
      <c r="S157" s="140"/>
      <c r="T157" s="140"/>
      <c r="U157" s="140"/>
      <c r="V157" s="140"/>
      <c r="W157" s="140"/>
      <c r="X157" s="140"/>
      <c r="Y157" s="140"/>
      <c r="Z157" s="140"/>
      <c r="AA157" s="140"/>
      <c r="AB157" s="140"/>
    </row>
    <row r="158" ht="14.25" customHeight="1">
      <c r="A158" s="140"/>
      <c r="B158" s="144"/>
      <c r="C158" s="144"/>
      <c r="D158" s="140"/>
      <c r="E158" s="144"/>
      <c r="F158" s="144"/>
      <c r="G158" s="149"/>
      <c r="H158" s="149"/>
      <c r="I158" s="149"/>
      <c r="J158" s="149"/>
      <c r="K158" s="144"/>
      <c r="L158" s="144"/>
      <c r="M158" s="144"/>
      <c r="N158" s="144"/>
      <c r="O158" s="144"/>
      <c r="P158" s="144"/>
      <c r="Q158" s="144"/>
      <c r="R158" s="140"/>
      <c r="S158" s="140"/>
      <c r="T158" s="140"/>
      <c r="U158" s="140"/>
      <c r="V158" s="140"/>
      <c r="W158" s="140"/>
      <c r="X158" s="140"/>
      <c r="Y158" s="140"/>
      <c r="Z158" s="140"/>
      <c r="AA158" s="140"/>
      <c r="AB158" s="140"/>
    </row>
    <row r="159" ht="14.25" customHeight="1">
      <c r="A159" s="140"/>
      <c r="B159" s="144"/>
      <c r="C159" s="144"/>
      <c r="D159" s="140"/>
      <c r="E159" s="144"/>
      <c r="F159" s="144"/>
      <c r="G159" s="149"/>
      <c r="H159" s="149"/>
      <c r="I159" s="149"/>
      <c r="J159" s="149"/>
      <c r="K159" s="144"/>
      <c r="L159" s="144"/>
      <c r="M159" s="144"/>
      <c r="N159" s="144"/>
      <c r="O159" s="144"/>
      <c r="P159" s="144"/>
      <c r="Q159" s="144"/>
      <c r="R159" s="140"/>
      <c r="S159" s="140"/>
      <c r="T159" s="140"/>
      <c r="U159" s="140"/>
      <c r="V159" s="140"/>
      <c r="W159" s="140"/>
      <c r="X159" s="140"/>
      <c r="Y159" s="140"/>
      <c r="Z159" s="140"/>
      <c r="AA159" s="140"/>
      <c r="AB159" s="140"/>
    </row>
    <row r="160" ht="14.25" customHeight="1">
      <c r="A160" s="140"/>
      <c r="B160" s="144"/>
      <c r="C160" s="144"/>
      <c r="D160" s="140"/>
      <c r="E160" s="144"/>
      <c r="F160" s="144"/>
      <c r="G160" s="149"/>
      <c r="H160" s="149"/>
      <c r="I160" s="149"/>
      <c r="J160" s="149"/>
      <c r="K160" s="144"/>
      <c r="L160" s="144"/>
      <c r="M160" s="144"/>
      <c r="N160" s="144"/>
      <c r="O160" s="144"/>
      <c r="P160" s="144"/>
      <c r="Q160" s="144"/>
      <c r="R160" s="140"/>
      <c r="S160" s="140"/>
      <c r="T160" s="140"/>
      <c r="U160" s="140"/>
      <c r="V160" s="140"/>
      <c r="W160" s="140"/>
      <c r="X160" s="140"/>
      <c r="Y160" s="140"/>
      <c r="Z160" s="140"/>
      <c r="AA160" s="140"/>
      <c r="AB160" s="140"/>
    </row>
    <row r="161" ht="14.25" customHeight="1">
      <c r="A161" s="140"/>
      <c r="B161" s="144"/>
      <c r="C161" s="144"/>
      <c r="D161" s="140"/>
      <c r="E161" s="144"/>
      <c r="F161" s="144"/>
      <c r="G161" s="149"/>
      <c r="H161" s="149"/>
      <c r="I161" s="149"/>
      <c r="J161" s="149"/>
      <c r="K161" s="144"/>
      <c r="L161" s="144"/>
      <c r="M161" s="144"/>
      <c r="N161" s="144"/>
      <c r="O161" s="144"/>
      <c r="P161" s="144"/>
      <c r="Q161" s="144"/>
      <c r="R161" s="140"/>
      <c r="S161" s="140"/>
      <c r="T161" s="140"/>
      <c r="U161" s="140"/>
      <c r="V161" s="140"/>
      <c r="W161" s="140"/>
      <c r="X161" s="140"/>
      <c r="Y161" s="140"/>
      <c r="Z161" s="140"/>
      <c r="AA161" s="140"/>
      <c r="AB161" s="140"/>
    </row>
    <row r="162" ht="14.25" customHeight="1">
      <c r="A162" s="140"/>
      <c r="B162" s="144"/>
      <c r="C162" s="144"/>
      <c r="D162" s="140"/>
      <c r="E162" s="144"/>
      <c r="F162" s="144"/>
      <c r="G162" s="149"/>
      <c r="H162" s="149"/>
      <c r="I162" s="149"/>
      <c r="J162" s="149"/>
      <c r="K162" s="144"/>
      <c r="L162" s="144"/>
      <c r="M162" s="144"/>
      <c r="N162" s="144"/>
      <c r="O162" s="144"/>
      <c r="P162" s="144"/>
      <c r="Q162" s="144"/>
      <c r="R162" s="140"/>
      <c r="S162" s="140"/>
      <c r="T162" s="140"/>
      <c r="U162" s="140"/>
      <c r="V162" s="140"/>
      <c r="W162" s="140"/>
      <c r="X162" s="140"/>
      <c r="Y162" s="140"/>
      <c r="Z162" s="140"/>
      <c r="AA162" s="140"/>
      <c r="AB162" s="140"/>
    </row>
    <row r="163" ht="14.25" customHeight="1">
      <c r="A163" s="140"/>
      <c r="B163" s="144"/>
      <c r="C163" s="144"/>
      <c r="D163" s="140"/>
      <c r="E163" s="144"/>
      <c r="F163" s="144"/>
      <c r="G163" s="149"/>
      <c r="H163" s="149"/>
      <c r="I163" s="149"/>
      <c r="J163" s="149"/>
      <c r="K163" s="144"/>
      <c r="L163" s="144"/>
      <c r="M163" s="144"/>
      <c r="N163" s="144"/>
      <c r="O163" s="144"/>
      <c r="P163" s="144"/>
      <c r="Q163" s="144"/>
      <c r="R163" s="140"/>
      <c r="S163" s="140"/>
      <c r="T163" s="140"/>
      <c r="U163" s="140"/>
      <c r="V163" s="140"/>
      <c r="W163" s="140"/>
      <c r="X163" s="140"/>
      <c r="Y163" s="140"/>
      <c r="Z163" s="140"/>
      <c r="AA163" s="140"/>
      <c r="AB163" s="140"/>
    </row>
    <row r="164" ht="14.25" customHeight="1">
      <c r="A164" s="140"/>
      <c r="B164" s="144"/>
      <c r="C164" s="144"/>
      <c r="D164" s="140"/>
      <c r="E164" s="144"/>
      <c r="F164" s="144"/>
      <c r="G164" s="149"/>
      <c r="H164" s="149"/>
      <c r="I164" s="149"/>
      <c r="J164" s="149"/>
      <c r="K164" s="144"/>
      <c r="L164" s="144"/>
      <c r="M164" s="144"/>
      <c r="N164" s="144"/>
      <c r="O164" s="144"/>
      <c r="P164" s="144"/>
      <c r="Q164" s="144"/>
      <c r="R164" s="140"/>
      <c r="S164" s="140"/>
      <c r="T164" s="140"/>
      <c r="U164" s="140"/>
      <c r="V164" s="140"/>
      <c r="W164" s="140"/>
      <c r="X164" s="140"/>
      <c r="Y164" s="140"/>
      <c r="Z164" s="140"/>
      <c r="AA164" s="140"/>
      <c r="AB164" s="140"/>
    </row>
    <row r="165" ht="14.25" customHeight="1">
      <c r="A165" s="140"/>
      <c r="B165" s="144"/>
      <c r="C165" s="144"/>
      <c r="D165" s="140"/>
      <c r="E165" s="144"/>
      <c r="F165" s="144"/>
      <c r="G165" s="149"/>
      <c r="H165" s="149"/>
      <c r="I165" s="149"/>
      <c r="J165" s="149"/>
      <c r="K165" s="144"/>
      <c r="L165" s="144"/>
      <c r="M165" s="144"/>
      <c r="N165" s="144"/>
      <c r="O165" s="144"/>
      <c r="P165" s="144"/>
      <c r="Q165" s="144"/>
      <c r="R165" s="140"/>
      <c r="S165" s="140"/>
      <c r="T165" s="140"/>
      <c r="U165" s="140"/>
      <c r="V165" s="140"/>
      <c r="W165" s="140"/>
      <c r="X165" s="140"/>
      <c r="Y165" s="140"/>
      <c r="Z165" s="140"/>
      <c r="AA165" s="140"/>
      <c r="AB165" s="140"/>
    </row>
    <row r="166" ht="14.25" customHeight="1">
      <c r="A166" s="140"/>
      <c r="B166" s="144"/>
      <c r="C166" s="144"/>
      <c r="D166" s="140"/>
      <c r="E166" s="144"/>
      <c r="F166" s="144"/>
      <c r="G166" s="149"/>
      <c r="H166" s="149"/>
      <c r="I166" s="149"/>
      <c r="J166" s="149"/>
      <c r="K166" s="144"/>
      <c r="L166" s="144"/>
      <c r="M166" s="144"/>
      <c r="N166" s="144"/>
      <c r="O166" s="144"/>
      <c r="P166" s="144"/>
      <c r="Q166" s="144"/>
      <c r="R166" s="140"/>
      <c r="S166" s="140"/>
      <c r="T166" s="140"/>
      <c r="U166" s="140"/>
      <c r="V166" s="140"/>
      <c r="W166" s="140"/>
      <c r="X166" s="140"/>
      <c r="Y166" s="140"/>
      <c r="Z166" s="140"/>
      <c r="AA166" s="140"/>
      <c r="AB166" s="140"/>
    </row>
    <row r="167" ht="14.25" customHeight="1">
      <c r="A167" s="140"/>
      <c r="B167" s="144"/>
      <c r="C167" s="144"/>
      <c r="D167" s="140"/>
      <c r="E167" s="144"/>
      <c r="F167" s="144"/>
      <c r="G167" s="149"/>
      <c r="H167" s="149"/>
      <c r="I167" s="149"/>
      <c r="J167" s="149"/>
      <c r="K167" s="144"/>
      <c r="L167" s="144"/>
      <c r="M167" s="144"/>
      <c r="N167" s="144"/>
      <c r="O167" s="144"/>
      <c r="P167" s="144"/>
      <c r="Q167" s="144"/>
      <c r="R167" s="140"/>
      <c r="S167" s="140"/>
      <c r="T167" s="140"/>
      <c r="U167" s="140"/>
      <c r="V167" s="140"/>
      <c r="W167" s="140"/>
      <c r="X167" s="140"/>
      <c r="Y167" s="140"/>
      <c r="Z167" s="140"/>
      <c r="AA167" s="140"/>
      <c r="AB167" s="140"/>
    </row>
    <row r="168" ht="14.25" customHeight="1">
      <c r="A168" s="140"/>
      <c r="B168" s="144"/>
      <c r="C168" s="144"/>
      <c r="D168" s="140"/>
      <c r="E168" s="144"/>
      <c r="F168" s="144"/>
      <c r="G168" s="149"/>
      <c r="H168" s="149"/>
      <c r="I168" s="149"/>
      <c r="J168" s="149"/>
      <c r="K168" s="144"/>
      <c r="L168" s="144"/>
      <c r="M168" s="144"/>
      <c r="N168" s="144"/>
      <c r="O168" s="144"/>
      <c r="P168" s="144"/>
      <c r="Q168" s="144"/>
      <c r="R168" s="140"/>
      <c r="S168" s="140"/>
      <c r="T168" s="140"/>
      <c r="U168" s="140"/>
      <c r="V168" s="140"/>
      <c r="W168" s="140"/>
      <c r="X168" s="140"/>
      <c r="Y168" s="140"/>
      <c r="Z168" s="140"/>
      <c r="AA168" s="140"/>
      <c r="AB168" s="140"/>
    </row>
    <row r="169" ht="14.25" customHeight="1">
      <c r="A169" s="140"/>
      <c r="B169" s="144"/>
      <c r="C169" s="144"/>
      <c r="D169" s="140"/>
      <c r="E169" s="144"/>
      <c r="F169" s="144"/>
      <c r="G169" s="149"/>
      <c r="H169" s="149"/>
      <c r="I169" s="149"/>
      <c r="J169" s="149"/>
      <c r="K169" s="144"/>
      <c r="L169" s="144"/>
      <c r="M169" s="144"/>
      <c r="N169" s="144"/>
      <c r="O169" s="144"/>
      <c r="P169" s="144"/>
      <c r="Q169" s="144"/>
      <c r="R169" s="140"/>
      <c r="S169" s="140"/>
      <c r="T169" s="140"/>
      <c r="U169" s="140"/>
      <c r="V169" s="140"/>
      <c r="W169" s="140"/>
      <c r="X169" s="140"/>
      <c r="Y169" s="140"/>
      <c r="Z169" s="140"/>
      <c r="AA169" s="140"/>
      <c r="AB169" s="140"/>
    </row>
    <row r="170" ht="14.25" customHeight="1">
      <c r="A170" s="140"/>
      <c r="B170" s="144"/>
      <c r="C170" s="144"/>
      <c r="D170" s="140"/>
      <c r="E170" s="144"/>
      <c r="F170" s="144"/>
      <c r="G170" s="149"/>
      <c r="H170" s="149"/>
      <c r="I170" s="149"/>
      <c r="J170" s="149"/>
      <c r="K170" s="144"/>
      <c r="L170" s="144"/>
      <c r="M170" s="144"/>
      <c r="N170" s="144"/>
      <c r="O170" s="144"/>
      <c r="P170" s="144"/>
      <c r="Q170" s="144"/>
      <c r="R170" s="140"/>
      <c r="S170" s="140"/>
      <c r="T170" s="140"/>
      <c r="U170" s="140"/>
      <c r="V170" s="140"/>
      <c r="W170" s="140"/>
      <c r="X170" s="140"/>
      <c r="Y170" s="140"/>
      <c r="Z170" s="140"/>
      <c r="AA170" s="140"/>
      <c r="AB170" s="140"/>
    </row>
    <row r="171" ht="14.25" customHeight="1">
      <c r="A171" s="140"/>
      <c r="B171" s="144"/>
      <c r="C171" s="144"/>
      <c r="D171" s="140"/>
      <c r="E171" s="144"/>
      <c r="F171" s="144"/>
      <c r="G171" s="149"/>
      <c r="H171" s="149"/>
      <c r="I171" s="149"/>
      <c r="J171" s="149"/>
      <c r="K171" s="144"/>
      <c r="L171" s="144"/>
      <c r="M171" s="144"/>
      <c r="N171" s="144"/>
      <c r="O171" s="144"/>
      <c r="P171" s="144"/>
      <c r="Q171" s="144"/>
      <c r="R171" s="140"/>
      <c r="S171" s="140"/>
      <c r="T171" s="140"/>
      <c r="U171" s="140"/>
      <c r="V171" s="140"/>
      <c r="W171" s="140"/>
      <c r="X171" s="140"/>
      <c r="Y171" s="140"/>
      <c r="Z171" s="140"/>
      <c r="AA171" s="140"/>
      <c r="AB171" s="140"/>
    </row>
    <row r="172" ht="14.25" customHeight="1">
      <c r="A172" s="140"/>
      <c r="B172" s="144"/>
      <c r="C172" s="144"/>
      <c r="D172" s="140"/>
      <c r="E172" s="144"/>
      <c r="F172" s="144"/>
      <c r="G172" s="149"/>
      <c r="H172" s="149"/>
      <c r="I172" s="149"/>
      <c r="J172" s="149"/>
      <c r="K172" s="144"/>
      <c r="L172" s="144"/>
      <c r="M172" s="144"/>
      <c r="N172" s="144"/>
      <c r="O172" s="144"/>
      <c r="P172" s="144"/>
      <c r="Q172" s="144"/>
      <c r="R172" s="140"/>
      <c r="S172" s="140"/>
      <c r="T172" s="140"/>
      <c r="U172" s="140"/>
      <c r="V172" s="140"/>
      <c r="W172" s="140"/>
      <c r="X172" s="140"/>
      <c r="Y172" s="140"/>
      <c r="Z172" s="140"/>
      <c r="AA172" s="140"/>
      <c r="AB172" s="140"/>
    </row>
    <row r="173" ht="14.25" customHeight="1">
      <c r="A173" s="140"/>
      <c r="B173" s="144"/>
      <c r="C173" s="144"/>
      <c r="D173" s="140"/>
      <c r="E173" s="144"/>
      <c r="F173" s="144"/>
      <c r="G173" s="149"/>
      <c r="H173" s="149"/>
      <c r="I173" s="149"/>
      <c r="J173" s="149"/>
      <c r="K173" s="144"/>
      <c r="L173" s="144"/>
      <c r="M173" s="144"/>
      <c r="N173" s="144"/>
      <c r="O173" s="144"/>
      <c r="P173" s="144"/>
      <c r="Q173" s="144"/>
      <c r="R173" s="140"/>
      <c r="S173" s="140"/>
      <c r="T173" s="140"/>
      <c r="U173" s="140"/>
      <c r="V173" s="140"/>
      <c r="W173" s="140"/>
      <c r="X173" s="140"/>
      <c r="Y173" s="140"/>
      <c r="Z173" s="140"/>
      <c r="AA173" s="140"/>
      <c r="AB173" s="140"/>
    </row>
    <row r="174" ht="14.25" customHeight="1">
      <c r="A174" s="140"/>
      <c r="B174" s="144"/>
      <c r="C174" s="144"/>
      <c r="D174" s="140"/>
      <c r="E174" s="144"/>
      <c r="F174" s="144"/>
      <c r="G174" s="149"/>
      <c r="H174" s="149"/>
      <c r="I174" s="149"/>
      <c r="J174" s="149"/>
      <c r="K174" s="144"/>
      <c r="L174" s="144"/>
      <c r="M174" s="144"/>
      <c r="N174" s="144"/>
      <c r="O174" s="144"/>
      <c r="P174" s="144"/>
      <c r="Q174" s="144"/>
      <c r="R174" s="140"/>
      <c r="S174" s="140"/>
      <c r="T174" s="140"/>
      <c r="U174" s="140"/>
      <c r="V174" s="140"/>
      <c r="W174" s="140"/>
      <c r="X174" s="140"/>
      <c r="Y174" s="140"/>
      <c r="Z174" s="140"/>
      <c r="AA174" s="140"/>
      <c r="AB174" s="140"/>
    </row>
    <row r="175" ht="14.25" customHeight="1">
      <c r="A175" s="140"/>
      <c r="B175" s="144"/>
      <c r="C175" s="144"/>
      <c r="D175" s="140"/>
      <c r="E175" s="144"/>
      <c r="F175" s="144"/>
      <c r="G175" s="149"/>
      <c r="H175" s="149"/>
      <c r="I175" s="149"/>
      <c r="J175" s="149"/>
      <c r="K175" s="144"/>
      <c r="L175" s="144"/>
      <c r="M175" s="144"/>
      <c r="N175" s="144"/>
      <c r="O175" s="144"/>
      <c r="P175" s="144"/>
      <c r="Q175" s="144"/>
      <c r="R175" s="140"/>
      <c r="S175" s="140"/>
      <c r="T175" s="140"/>
      <c r="U175" s="140"/>
      <c r="V175" s="140"/>
      <c r="W175" s="140"/>
      <c r="X175" s="140"/>
      <c r="Y175" s="140"/>
      <c r="Z175" s="140"/>
      <c r="AA175" s="140"/>
      <c r="AB175" s="140"/>
    </row>
    <row r="176" ht="14.25" customHeight="1">
      <c r="A176" s="140"/>
      <c r="B176" s="144"/>
      <c r="C176" s="144"/>
      <c r="D176" s="140"/>
      <c r="E176" s="144"/>
      <c r="F176" s="144"/>
      <c r="G176" s="149"/>
      <c r="H176" s="149"/>
      <c r="I176" s="149"/>
      <c r="J176" s="149"/>
      <c r="K176" s="144"/>
      <c r="L176" s="144"/>
      <c r="M176" s="144"/>
      <c r="N176" s="144"/>
      <c r="O176" s="144"/>
      <c r="P176" s="144"/>
      <c r="Q176" s="144"/>
      <c r="R176" s="140"/>
      <c r="S176" s="140"/>
      <c r="T176" s="140"/>
      <c r="U176" s="140"/>
      <c r="V176" s="140"/>
      <c r="W176" s="140"/>
      <c r="X176" s="140"/>
      <c r="Y176" s="140"/>
      <c r="Z176" s="140"/>
      <c r="AA176" s="140"/>
      <c r="AB176" s="140"/>
    </row>
    <row r="177" ht="14.25" customHeight="1">
      <c r="A177" s="140"/>
      <c r="B177" s="144"/>
      <c r="C177" s="144"/>
      <c r="D177" s="140"/>
      <c r="E177" s="144"/>
      <c r="F177" s="144"/>
      <c r="G177" s="149"/>
      <c r="H177" s="149"/>
      <c r="I177" s="149"/>
      <c r="J177" s="149"/>
      <c r="K177" s="144"/>
      <c r="L177" s="144"/>
      <c r="M177" s="144"/>
      <c r="N177" s="144"/>
      <c r="O177" s="144"/>
      <c r="P177" s="144"/>
      <c r="Q177" s="144"/>
      <c r="R177" s="140"/>
      <c r="S177" s="140"/>
      <c r="T177" s="140"/>
      <c r="U177" s="140"/>
      <c r="V177" s="140"/>
      <c r="W177" s="140"/>
      <c r="X177" s="140"/>
      <c r="Y177" s="140"/>
      <c r="Z177" s="140"/>
      <c r="AA177" s="140"/>
      <c r="AB177" s="140"/>
    </row>
    <row r="178" ht="14.25" customHeight="1">
      <c r="A178" s="140"/>
      <c r="B178" s="144"/>
      <c r="C178" s="144"/>
      <c r="D178" s="140"/>
      <c r="E178" s="144"/>
      <c r="F178" s="144"/>
      <c r="G178" s="149"/>
      <c r="H178" s="149"/>
      <c r="I178" s="149"/>
      <c r="J178" s="149"/>
      <c r="K178" s="144"/>
      <c r="L178" s="144"/>
      <c r="M178" s="144"/>
      <c r="N178" s="144"/>
      <c r="O178" s="144"/>
      <c r="P178" s="144"/>
      <c r="Q178" s="144"/>
      <c r="R178" s="140"/>
      <c r="S178" s="140"/>
      <c r="T178" s="140"/>
      <c r="U178" s="140"/>
      <c r="V178" s="140"/>
      <c r="W178" s="140"/>
      <c r="X178" s="140"/>
      <c r="Y178" s="140"/>
      <c r="Z178" s="140"/>
      <c r="AA178" s="140"/>
      <c r="AB178" s="140"/>
    </row>
    <row r="179" ht="14.25" customHeight="1">
      <c r="A179" s="140"/>
      <c r="B179" s="144"/>
      <c r="C179" s="144"/>
      <c r="D179" s="140"/>
      <c r="E179" s="144"/>
      <c r="F179" s="144"/>
      <c r="G179" s="149"/>
      <c r="H179" s="149"/>
      <c r="I179" s="149"/>
      <c r="J179" s="149"/>
      <c r="K179" s="144"/>
      <c r="L179" s="144"/>
      <c r="M179" s="144"/>
      <c r="N179" s="144"/>
      <c r="O179" s="144"/>
      <c r="P179" s="144"/>
      <c r="Q179" s="144"/>
      <c r="R179" s="140"/>
      <c r="S179" s="140"/>
      <c r="T179" s="140"/>
      <c r="U179" s="140"/>
      <c r="V179" s="140"/>
      <c r="W179" s="140"/>
      <c r="X179" s="140"/>
      <c r="Y179" s="140"/>
      <c r="Z179" s="140"/>
      <c r="AA179" s="140"/>
      <c r="AB179" s="140"/>
    </row>
    <row r="180" ht="14.25" customHeight="1">
      <c r="A180" s="140"/>
      <c r="B180" s="144"/>
      <c r="C180" s="144"/>
      <c r="D180" s="140"/>
      <c r="E180" s="144"/>
      <c r="F180" s="144"/>
      <c r="G180" s="149"/>
      <c r="H180" s="149"/>
      <c r="I180" s="149"/>
      <c r="J180" s="149"/>
      <c r="K180" s="144"/>
      <c r="L180" s="144"/>
      <c r="M180" s="144"/>
      <c r="N180" s="144"/>
      <c r="O180" s="144"/>
      <c r="P180" s="144"/>
      <c r="Q180" s="144"/>
      <c r="R180" s="140"/>
      <c r="S180" s="140"/>
      <c r="T180" s="140"/>
      <c r="U180" s="140"/>
      <c r="V180" s="140"/>
      <c r="W180" s="140"/>
      <c r="X180" s="140"/>
      <c r="Y180" s="140"/>
      <c r="Z180" s="140"/>
      <c r="AA180" s="140"/>
      <c r="AB180" s="140"/>
    </row>
    <row r="181" ht="14.25" customHeight="1">
      <c r="A181" s="140"/>
      <c r="B181" s="144"/>
      <c r="C181" s="144"/>
      <c r="D181" s="140"/>
      <c r="E181" s="144"/>
      <c r="F181" s="144"/>
      <c r="G181" s="149"/>
      <c r="H181" s="149"/>
      <c r="I181" s="149"/>
      <c r="J181" s="149"/>
      <c r="K181" s="144"/>
      <c r="L181" s="144"/>
      <c r="M181" s="144"/>
      <c r="N181" s="144"/>
      <c r="O181" s="144"/>
      <c r="P181" s="144"/>
      <c r="Q181" s="144"/>
      <c r="R181" s="140"/>
      <c r="S181" s="140"/>
      <c r="T181" s="140"/>
      <c r="U181" s="140"/>
      <c r="V181" s="140"/>
      <c r="W181" s="140"/>
      <c r="X181" s="140"/>
      <c r="Y181" s="140"/>
      <c r="Z181" s="140"/>
      <c r="AA181" s="140"/>
      <c r="AB181" s="140"/>
    </row>
    <row r="182" ht="14.25" customHeight="1">
      <c r="A182" s="140"/>
      <c r="B182" s="144"/>
      <c r="C182" s="144"/>
      <c r="D182" s="140"/>
      <c r="E182" s="144"/>
      <c r="F182" s="144"/>
      <c r="G182" s="149"/>
      <c r="H182" s="149"/>
      <c r="I182" s="149"/>
      <c r="J182" s="149"/>
      <c r="K182" s="144"/>
      <c r="L182" s="144"/>
      <c r="M182" s="144"/>
      <c r="N182" s="144"/>
      <c r="O182" s="144"/>
      <c r="P182" s="144"/>
      <c r="Q182" s="144"/>
      <c r="R182" s="140"/>
      <c r="S182" s="140"/>
      <c r="T182" s="140"/>
      <c r="U182" s="140"/>
      <c r="V182" s="140"/>
      <c r="W182" s="140"/>
      <c r="X182" s="140"/>
      <c r="Y182" s="140"/>
      <c r="Z182" s="140"/>
      <c r="AA182" s="140"/>
      <c r="AB182" s="140"/>
    </row>
    <row r="183" ht="14.25" customHeight="1">
      <c r="A183" s="140"/>
      <c r="B183" s="144"/>
      <c r="C183" s="144"/>
      <c r="D183" s="140"/>
      <c r="E183" s="144"/>
      <c r="F183" s="144"/>
      <c r="G183" s="149"/>
      <c r="H183" s="149"/>
      <c r="I183" s="149"/>
      <c r="J183" s="149"/>
      <c r="K183" s="144"/>
      <c r="L183" s="144"/>
      <c r="M183" s="144"/>
      <c r="N183" s="144"/>
      <c r="O183" s="144"/>
      <c r="P183" s="144"/>
      <c r="Q183" s="144"/>
      <c r="R183" s="140"/>
      <c r="S183" s="140"/>
      <c r="T183" s="140"/>
      <c r="U183" s="140"/>
      <c r="V183" s="140"/>
      <c r="W183" s="140"/>
      <c r="X183" s="140"/>
      <c r="Y183" s="140"/>
      <c r="Z183" s="140"/>
      <c r="AA183" s="140"/>
      <c r="AB183" s="140"/>
    </row>
    <row r="184" ht="14.25" customHeight="1">
      <c r="A184" s="140"/>
      <c r="B184" s="144"/>
      <c r="C184" s="144"/>
      <c r="D184" s="140"/>
      <c r="E184" s="144"/>
      <c r="F184" s="144"/>
      <c r="G184" s="149"/>
      <c r="H184" s="149"/>
      <c r="I184" s="149"/>
      <c r="J184" s="149"/>
      <c r="K184" s="144"/>
      <c r="L184" s="144"/>
      <c r="M184" s="144"/>
      <c r="N184" s="144"/>
      <c r="O184" s="144"/>
      <c r="P184" s="144"/>
      <c r="Q184" s="144"/>
      <c r="R184" s="140"/>
      <c r="S184" s="140"/>
      <c r="T184" s="140"/>
      <c r="U184" s="140"/>
      <c r="V184" s="140"/>
      <c r="W184" s="140"/>
      <c r="X184" s="140"/>
      <c r="Y184" s="140"/>
      <c r="Z184" s="140"/>
      <c r="AA184" s="140"/>
      <c r="AB184" s="140"/>
    </row>
    <row r="185" ht="14.25" customHeight="1">
      <c r="A185" s="140"/>
      <c r="B185" s="144"/>
      <c r="C185" s="144"/>
      <c r="D185" s="140"/>
      <c r="E185" s="144"/>
      <c r="F185" s="144"/>
      <c r="G185" s="149"/>
      <c r="H185" s="149"/>
      <c r="I185" s="149"/>
      <c r="J185" s="149"/>
      <c r="K185" s="144"/>
      <c r="L185" s="144"/>
      <c r="M185" s="144"/>
      <c r="N185" s="144"/>
      <c r="O185" s="144"/>
      <c r="P185" s="144"/>
      <c r="Q185" s="144"/>
      <c r="R185" s="140"/>
      <c r="S185" s="140"/>
      <c r="T185" s="140"/>
      <c r="U185" s="140"/>
      <c r="V185" s="140"/>
      <c r="W185" s="140"/>
      <c r="X185" s="140"/>
      <c r="Y185" s="140"/>
      <c r="Z185" s="140"/>
      <c r="AA185" s="140"/>
      <c r="AB185" s="140"/>
    </row>
    <row r="186" ht="14.25" customHeight="1">
      <c r="A186" s="140"/>
      <c r="B186" s="144"/>
      <c r="C186" s="144"/>
      <c r="D186" s="140"/>
      <c r="E186" s="144"/>
      <c r="F186" s="144"/>
      <c r="G186" s="149"/>
      <c r="H186" s="149"/>
      <c r="I186" s="149"/>
      <c r="J186" s="149"/>
      <c r="K186" s="144"/>
      <c r="L186" s="144"/>
      <c r="M186" s="144"/>
      <c r="N186" s="144"/>
      <c r="O186" s="144"/>
      <c r="P186" s="144"/>
      <c r="Q186" s="144"/>
      <c r="R186" s="140"/>
      <c r="S186" s="140"/>
      <c r="T186" s="140"/>
      <c r="U186" s="140"/>
      <c r="V186" s="140"/>
      <c r="W186" s="140"/>
      <c r="X186" s="140"/>
      <c r="Y186" s="140"/>
      <c r="Z186" s="140"/>
      <c r="AA186" s="140"/>
      <c r="AB186" s="140"/>
    </row>
    <row r="187" ht="14.25" customHeight="1">
      <c r="A187" s="140"/>
      <c r="B187" s="144"/>
      <c r="C187" s="144"/>
      <c r="D187" s="140"/>
      <c r="E187" s="144"/>
      <c r="F187" s="144"/>
      <c r="G187" s="149"/>
      <c r="H187" s="149"/>
      <c r="I187" s="149"/>
      <c r="J187" s="149"/>
      <c r="K187" s="144"/>
      <c r="L187" s="144"/>
      <c r="M187" s="144"/>
      <c r="N187" s="144"/>
      <c r="O187" s="144"/>
      <c r="P187" s="144"/>
      <c r="Q187" s="144"/>
      <c r="R187" s="140"/>
      <c r="S187" s="140"/>
      <c r="T187" s="140"/>
      <c r="U187" s="140"/>
      <c r="V187" s="140"/>
      <c r="W187" s="140"/>
      <c r="X187" s="140"/>
      <c r="Y187" s="140"/>
      <c r="Z187" s="140"/>
      <c r="AA187" s="140"/>
      <c r="AB187" s="140"/>
    </row>
    <row r="188" ht="14.25" customHeight="1">
      <c r="A188" s="140"/>
      <c r="B188" s="144"/>
      <c r="C188" s="144"/>
      <c r="D188" s="140"/>
      <c r="E188" s="144"/>
      <c r="F188" s="144"/>
      <c r="G188" s="149"/>
      <c r="H188" s="149"/>
      <c r="I188" s="149"/>
      <c r="J188" s="149"/>
      <c r="K188" s="144"/>
      <c r="L188" s="144"/>
      <c r="M188" s="144"/>
      <c r="N188" s="144"/>
      <c r="O188" s="144"/>
      <c r="P188" s="144"/>
      <c r="Q188" s="144"/>
      <c r="R188" s="140"/>
      <c r="S188" s="140"/>
      <c r="T188" s="140"/>
      <c r="U188" s="140"/>
      <c r="V188" s="140"/>
      <c r="W188" s="140"/>
      <c r="X188" s="140"/>
      <c r="Y188" s="140"/>
      <c r="Z188" s="140"/>
      <c r="AA188" s="140"/>
      <c r="AB188" s="140"/>
    </row>
    <row r="189" ht="14.25" customHeight="1">
      <c r="A189" s="140"/>
      <c r="B189" s="144"/>
      <c r="C189" s="144"/>
      <c r="D189" s="140"/>
      <c r="E189" s="144"/>
      <c r="F189" s="144"/>
      <c r="G189" s="149"/>
      <c r="H189" s="149"/>
      <c r="I189" s="149"/>
      <c r="J189" s="149"/>
      <c r="K189" s="144"/>
      <c r="L189" s="144"/>
      <c r="M189" s="144"/>
      <c r="N189" s="144"/>
      <c r="O189" s="144"/>
      <c r="P189" s="144"/>
      <c r="Q189" s="144"/>
      <c r="R189" s="140"/>
      <c r="S189" s="140"/>
      <c r="T189" s="140"/>
      <c r="U189" s="140"/>
      <c r="V189" s="140"/>
      <c r="W189" s="140"/>
      <c r="X189" s="140"/>
      <c r="Y189" s="140"/>
      <c r="Z189" s="140"/>
      <c r="AA189" s="140"/>
      <c r="AB189" s="140"/>
    </row>
    <row r="190" ht="14.25" customHeight="1">
      <c r="A190" s="140"/>
      <c r="B190" s="144"/>
      <c r="C190" s="144"/>
      <c r="D190" s="140"/>
      <c r="E190" s="144"/>
      <c r="F190" s="144"/>
      <c r="G190" s="149"/>
      <c r="H190" s="149"/>
      <c r="I190" s="149"/>
      <c r="J190" s="149"/>
      <c r="K190" s="144"/>
      <c r="L190" s="144"/>
      <c r="M190" s="144"/>
      <c r="N190" s="144"/>
      <c r="O190" s="144"/>
      <c r="P190" s="144"/>
      <c r="Q190" s="144"/>
      <c r="R190" s="140"/>
      <c r="S190" s="140"/>
      <c r="T190" s="140"/>
      <c r="U190" s="140"/>
      <c r="V190" s="140"/>
      <c r="W190" s="140"/>
      <c r="X190" s="140"/>
      <c r="Y190" s="140"/>
      <c r="Z190" s="140"/>
      <c r="AA190" s="140"/>
      <c r="AB190" s="140"/>
    </row>
    <row r="191" ht="14.25" customHeight="1">
      <c r="A191" s="140"/>
      <c r="B191" s="144"/>
      <c r="C191" s="144"/>
      <c r="D191" s="140"/>
      <c r="E191" s="144"/>
      <c r="F191" s="144"/>
      <c r="G191" s="149"/>
      <c r="H191" s="149"/>
      <c r="I191" s="149"/>
      <c r="J191" s="149"/>
      <c r="K191" s="144"/>
      <c r="L191" s="144"/>
      <c r="M191" s="144"/>
      <c r="N191" s="144"/>
      <c r="O191" s="144"/>
      <c r="P191" s="144"/>
      <c r="Q191" s="144"/>
      <c r="R191" s="140"/>
      <c r="S191" s="140"/>
      <c r="T191" s="140"/>
      <c r="U191" s="140"/>
      <c r="V191" s="140"/>
      <c r="W191" s="140"/>
      <c r="X191" s="140"/>
      <c r="Y191" s="140"/>
      <c r="Z191" s="140"/>
      <c r="AA191" s="140"/>
      <c r="AB191" s="140"/>
    </row>
    <row r="192" ht="14.25" customHeight="1">
      <c r="A192" s="140"/>
      <c r="B192" s="144"/>
      <c r="C192" s="144"/>
      <c r="D192" s="140"/>
      <c r="E192" s="144"/>
      <c r="F192" s="144"/>
      <c r="G192" s="149"/>
      <c r="H192" s="149"/>
      <c r="I192" s="149"/>
      <c r="J192" s="149"/>
      <c r="K192" s="144"/>
      <c r="L192" s="144"/>
      <c r="M192" s="144"/>
      <c r="N192" s="144"/>
      <c r="O192" s="144"/>
      <c r="P192" s="144"/>
      <c r="Q192" s="144"/>
      <c r="R192" s="140"/>
      <c r="S192" s="140"/>
      <c r="T192" s="140"/>
      <c r="U192" s="140"/>
      <c r="V192" s="140"/>
      <c r="W192" s="140"/>
      <c r="X192" s="140"/>
      <c r="Y192" s="140"/>
      <c r="Z192" s="140"/>
      <c r="AA192" s="140"/>
      <c r="AB192" s="140"/>
    </row>
    <row r="193" ht="14.25" customHeight="1">
      <c r="A193" s="140"/>
      <c r="B193" s="144"/>
      <c r="C193" s="144"/>
      <c r="D193" s="140"/>
      <c r="E193" s="144"/>
      <c r="F193" s="144"/>
      <c r="G193" s="149"/>
      <c r="H193" s="149"/>
      <c r="I193" s="149"/>
      <c r="J193" s="149"/>
      <c r="K193" s="144"/>
      <c r="L193" s="144"/>
      <c r="M193" s="144"/>
      <c r="N193" s="144"/>
      <c r="O193" s="144"/>
      <c r="P193" s="144"/>
      <c r="Q193" s="144"/>
      <c r="R193" s="140"/>
      <c r="S193" s="140"/>
      <c r="T193" s="140"/>
      <c r="U193" s="140"/>
      <c r="V193" s="140"/>
      <c r="W193" s="140"/>
      <c r="X193" s="140"/>
      <c r="Y193" s="140"/>
      <c r="Z193" s="140"/>
      <c r="AA193" s="140"/>
      <c r="AB193" s="140"/>
    </row>
    <row r="194" ht="14.25" customHeight="1">
      <c r="A194" s="140"/>
      <c r="B194" s="144"/>
      <c r="C194" s="144"/>
      <c r="D194" s="140"/>
      <c r="E194" s="144"/>
      <c r="F194" s="144"/>
      <c r="G194" s="149"/>
      <c r="H194" s="149"/>
      <c r="I194" s="149"/>
      <c r="J194" s="149"/>
      <c r="K194" s="144"/>
      <c r="L194" s="144"/>
      <c r="M194" s="144"/>
      <c r="N194" s="144"/>
      <c r="O194" s="144"/>
      <c r="P194" s="144"/>
      <c r="Q194" s="144"/>
      <c r="R194" s="140"/>
      <c r="S194" s="140"/>
      <c r="T194" s="140"/>
      <c r="U194" s="140"/>
      <c r="V194" s="140"/>
      <c r="W194" s="140"/>
      <c r="X194" s="140"/>
      <c r="Y194" s="140"/>
      <c r="Z194" s="140"/>
      <c r="AA194" s="140"/>
      <c r="AB194" s="140"/>
    </row>
    <row r="195" ht="14.25" customHeight="1">
      <c r="A195" s="140"/>
      <c r="B195" s="144"/>
      <c r="C195" s="144"/>
      <c r="D195" s="140"/>
      <c r="E195" s="144"/>
      <c r="F195" s="144"/>
      <c r="G195" s="149"/>
      <c r="H195" s="149"/>
      <c r="I195" s="149"/>
      <c r="J195" s="149"/>
      <c r="K195" s="144"/>
      <c r="L195" s="144"/>
      <c r="M195" s="144"/>
      <c r="N195" s="144"/>
      <c r="O195" s="144"/>
      <c r="P195" s="144"/>
      <c r="Q195" s="144"/>
      <c r="R195" s="140"/>
      <c r="S195" s="140"/>
      <c r="T195" s="140"/>
      <c r="U195" s="140"/>
      <c r="V195" s="140"/>
      <c r="W195" s="140"/>
      <c r="X195" s="140"/>
      <c r="Y195" s="140"/>
      <c r="Z195" s="140"/>
      <c r="AA195" s="140"/>
      <c r="AB195" s="140"/>
    </row>
    <row r="196" ht="14.25" customHeight="1">
      <c r="A196" s="140"/>
      <c r="B196" s="144"/>
      <c r="C196" s="144"/>
      <c r="D196" s="140"/>
      <c r="E196" s="144"/>
      <c r="F196" s="144"/>
      <c r="G196" s="149"/>
      <c r="H196" s="149"/>
      <c r="I196" s="149"/>
      <c r="J196" s="149"/>
      <c r="K196" s="144"/>
      <c r="L196" s="144"/>
      <c r="M196" s="144"/>
      <c r="N196" s="144"/>
      <c r="O196" s="144"/>
      <c r="P196" s="144"/>
      <c r="Q196" s="144"/>
      <c r="R196" s="140"/>
      <c r="S196" s="140"/>
      <c r="T196" s="140"/>
      <c r="U196" s="140"/>
      <c r="V196" s="140"/>
      <c r="W196" s="140"/>
      <c r="X196" s="140"/>
      <c r="Y196" s="140"/>
      <c r="Z196" s="140"/>
      <c r="AA196" s="140"/>
      <c r="AB196" s="140"/>
    </row>
    <row r="197" ht="14.25" customHeight="1">
      <c r="A197" s="140"/>
      <c r="B197" s="144"/>
      <c r="C197" s="144"/>
      <c r="D197" s="140"/>
      <c r="E197" s="144"/>
      <c r="F197" s="144"/>
      <c r="G197" s="149"/>
      <c r="H197" s="149"/>
      <c r="I197" s="149"/>
      <c r="J197" s="149"/>
      <c r="K197" s="144"/>
      <c r="L197" s="144"/>
      <c r="M197" s="144"/>
      <c r="N197" s="144"/>
      <c r="O197" s="144"/>
      <c r="P197" s="144"/>
      <c r="Q197" s="144"/>
      <c r="R197" s="140"/>
      <c r="S197" s="140"/>
      <c r="T197" s="140"/>
      <c r="U197" s="140"/>
      <c r="V197" s="140"/>
      <c r="W197" s="140"/>
      <c r="X197" s="140"/>
      <c r="Y197" s="140"/>
      <c r="Z197" s="140"/>
      <c r="AA197" s="140"/>
      <c r="AB197" s="140"/>
    </row>
    <row r="198" ht="14.25" customHeight="1">
      <c r="A198" s="140"/>
      <c r="B198" s="144"/>
      <c r="C198" s="144"/>
      <c r="D198" s="140"/>
      <c r="E198" s="144"/>
      <c r="F198" s="144"/>
      <c r="G198" s="149"/>
      <c r="H198" s="149"/>
      <c r="I198" s="149"/>
      <c r="J198" s="149"/>
      <c r="K198" s="144"/>
      <c r="L198" s="144"/>
      <c r="M198" s="144"/>
      <c r="N198" s="144"/>
      <c r="O198" s="144"/>
      <c r="P198" s="144"/>
      <c r="Q198" s="144"/>
      <c r="R198" s="140"/>
      <c r="S198" s="140"/>
      <c r="T198" s="140"/>
      <c r="U198" s="140"/>
      <c r="V198" s="140"/>
      <c r="W198" s="140"/>
      <c r="X198" s="140"/>
      <c r="Y198" s="140"/>
      <c r="Z198" s="140"/>
      <c r="AA198" s="140"/>
      <c r="AB198" s="140"/>
    </row>
    <row r="199" ht="14.25" customHeight="1">
      <c r="A199" s="140"/>
      <c r="B199" s="144"/>
      <c r="C199" s="144"/>
      <c r="D199" s="140"/>
      <c r="E199" s="144"/>
      <c r="F199" s="144"/>
      <c r="G199" s="149"/>
      <c r="H199" s="149"/>
      <c r="I199" s="149"/>
      <c r="J199" s="149"/>
      <c r="K199" s="144"/>
      <c r="L199" s="144"/>
      <c r="M199" s="144"/>
      <c r="N199" s="144"/>
      <c r="O199" s="144"/>
      <c r="P199" s="144"/>
      <c r="Q199" s="144"/>
      <c r="R199" s="140"/>
      <c r="S199" s="140"/>
      <c r="T199" s="140"/>
      <c r="U199" s="140"/>
      <c r="V199" s="140"/>
      <c r="W199" s="140"/>
      <c r="X199" s="140"/>
      <c r="Y199" s="140"/>
      <c r="Z199" s="140"/>
      <c r="AA199" s="140"/>
      <c r="AB199" s="140"/>
    </row>
    <row r="200" ht="14.25" customHeight="1">
      <c r="A200" s="140"/>
      <c r="B200" s="144"/>
      <c r="C200" s="144"/>
      <c r="D200" s="140"/>
      <c r="E200" s="144"/>
      <c r="F200" s="144"/>
      <c r="G200" s="149"/>
      <c r="H200" s="149"/>
      <c r="I200" s="149"/>
      <c r="J200" s="149"/>
      <c r="K200" s="144"/>
      <c r="L200" s="144"/>
      <c r="M200" s="144"/>
      <c r="N200" s="144"/>
      <c r="O200" s="144"/>
      <c r="P200" s="144"/>
      <c r="Q200" s="144"/>
      <c r="R200" s="140"/>
      <c r="S200" s="140"/>
      <c r="T200" s="140"/>
      <c r="U200" s="140"/>
      <c r="V200" s="140"/>
      <c r="W200" s="140"/>
      <c r="X200" s="140"/>
      <c r="Y200" s="140"/>
      <c r="Z200" s="140"/>
      <c r="AA200" s="140"/>
      <c r="AB200" s="140"/>
    </row>
    <row r="201" ht="14.25" customHeight="1">
      <c r="A201" s="140"/>
      <c r="B201" s="144"/>
      <c r="C201" s="144"/>
      <c r="D201" s="140"/>
      <c r="E201" s="144"/>
      <c r="F201" s="144"/>
      <c r="G201" s="149"/>
      <c r="H201" s="149"/>
      <c r="I201" s="149"/>
      <c r="J201" s="149"/>
      <c r="K201" s="144"/>
      <c r="L201" s="144"/>
      <c r="M201" s="144"/>
      <c r="N201" s="144"/>
      <c r="O201" s="144"/>
      <c r="P201" s="144"/>
      <c r="Q201" s="144"/>
      <c r="R201" s="140"/>
      <c r="S201" s="140"/>
      <c r="T201" s="140"/>
      <c r="U201" s="140"/>
      <c r="V201" s="140"/>
      <c r="W201" s="140"/>
      <c r="X201" s="140"/>
      <c r="Y201" s="140"/>
      <c r="Z201" s="140"/>
      <c r="AA201" s="140"/>
      <c r="AB201" s="140"/>
    </row>
    <row r="202" ht="14.25" customHeight="1">
      <c r="A202" s="140"/>
      <c r="B202" s="144"/>
      <c r="C202" s="144"/>
      <c r="D202" s="140"/>
      <c r="E202" s="144"/>
      <c r="F202" s="144"/>
      <c r="G202" s="149"/>
      <c r="H202" s="149"/>
      <c r="I202" s="149"/>
      <c r="J202" s="149"/>
      <c r="K202" s="144"/>
      <c r="L202" s="144"/>
      <c r="M202" s="144"/>
      <c r="N202" s="144"/>
      <c r="O202" s="144"/>
      <c r="P202" s="144"/>
      <c r="Q202" s="144"/>
      <c r="R202" s="140"/>
      <c r="S202" s="140"/>
      <c r="T202" s="140"/>
      <c r="U202" s="140"/>
      <c r="V202" s="140"/>
      <c r="W202" s="140"/>
      <c r="X202" s="140"/>
      <c r="Y202" s="140"/>
      <c r="Z202" s="140"/>
      <c r="AA202" s="140"/>
      <c r="AB202" s="140"/>
    </row>
    <row r="203" ht="14.25" customHeight="1">
      <c r="A203" s="140"/>
      <c r="B203" s="144"/>
      <c r="C203" s="144"/>
      <c r="D203" s="140"/>
      <c r="E203" s="144"/>
      <c r="F203" s="144"/>
      <c r="G203" s="149"/>
      <c r="H203" s="149"/>
      <c r="I203" s="149"/>
      <c r="J203" s="149"/>
      <c r="K203" s="144"/>
      <c r="L203" s="144"/>
      <c r="M203" s="144"/>
      <c r="N203" s="144"/>
      <c r="O203" s="144"/>
      <c r="P203" s="144"/>
      <c r="Q203" s="144"/>
      <c r="R203" s="140"/>
      <c r="S203" s="140"/>
      <c r="T203" s="140"/>
      <c r="U203" s="140"/>
      <c r="V203" s="140"/>
      <c r="W203" s="140"/>
      <c r="X203" s="140"/>
      <c r="Y203" s="140"/>
      <c r="Z203" s="140"/>
      <c r="AA203" s="140"/>
      <c r="AB203" s="140"/>
    </row>
    <row r="204" ht="14.25" customHeight="1">
      <c r="A204" s="140"/>
      <c r="B204" s="144"/>
      <c r="C204" s="144"/>
      <c r="D204" s="140"/>
      <c r="E204" s="144"/>
      <c r="F204" s="144"/>
      <c r="G204" s="149"/>
      <c r="H204" s="149"/>
      <c r="I204" s="149"/>
      <c r="J204" s="149"/>
      <c r="K204" s="144"/>
      <c r="L204" s="144"/>
      <c r="M204" s="144"/>
      <c r="N204" s="144"/>
      <c r="O204" s="144"/>
      <c r="P204" s="144"/>
      <c r="Q204" s="144"/>
      <c r="R204" s="140"/>
      <c r="S204" s="140"/>
      <c r="T204" s="140"/>
      <c r="U204" s="140"/>
      <c r="V204" s="140"/>
      <c r="W204" s="140"/>
      <c r="X204" s="140"/>
      <c r="Y204" s="140"/>
      <c r="Z204" s="140"/>
      <c r="AA204" s="140"/>
      <c r="AB204" s="140"/>
    </row>
    <row r="205" ht="14.25" customHeight="1">
      <c r="A205" s="140"/>
      <c r="B205" s="144"/>
      <c r="C205" s="144"/>
      <c r="D205" s="140"/>
      <c r="E205" s="144"/>
      <c r="F205" s="144"/>
      <c r="G205" s="149"/>
      <c r="H205" s="149"/>
      <c r="I205" s="149"/>
      <c r="J205" s="149"/>
      <c r="K205" s="144"/>
      <c r="L205" s="144"/>
      <c r="M205" s="144"/>
      <c r="N205" s="144"/>
      <c r="O205" s="144"/>
      <c r="P205" s="144"/>
      <c r="Q205" s="144"/>
      <c r="R205" s="140"/>
      <c r="S205" s="140"/>
      <c r="T205" s="140"/>
      <c r="U205" s="140"/>
      <c r="V205" s="140"/>
      <c r="W205" s="140"/>
      <c r="X205" s="140"/>
      <c r="Y205" s="140"/>
      <c r="Z205" s="140"/>
      <c r="AA205" s="140"/>
      <c r="AB205" s="140"/>
    </row>
    <row r="206" ht="14.25" customHeight="1">
      <c r="A206" s="140"/>
      <c r="B206" s="144"/>
      <c r="C206" s="144"/>
      <c r="D206" s="140"/>
      <c r="E206" s="144"/>
      <c r="F206" s="144"/>
      <c r="G206" s="149"/>
      <c r="H206" s="149"/>
      <c r="I206" s="149"/>
      <c r="J206" s="149"/>
      <c r="K206" s="144"/>
      <c r="L206" s="144"/>
      <c r="M206" s="144"/>
      <c r="N206" s="144"/>
      <c r="O206" s="144"/>
      <c r="P206" s="144"/>
      <c r="Q206" s="144"/>
      <c r="R206" s="140"/>
      <c r="S206" s="140"/>
      <c r="T206" s="140"/>
      <c r="U206" s="140"/>
      <c r="V206" s="140"/>
      <c r="W206" s="140"/>
      <c r="X206" s="140"/>
      <c r="Y206" s="140"/>
      <c r="Z206" s="140"/>
      <c r="AA206" s="140"/>
      <c r="AB206" s="140"/>
    </row>
    <row r="207" ht="14.25" customHeight="1">
      <c r="A207" s="140"/>
      <c r="B207" s="144"/>
      <c r="C207" s="144"/>
      <c r="D207" s="140"/>
      <c r="E207" s="144"/>
      <c r="F207" s="144"/>
      <c r="G207" s="149"/>
      <c r="H207" s="149"/>
      <c r="I207" s="149"/>
      <c r="J207" s="149"/>
      <c r="K207" s="144"/>
      <c r="L207" s="144"/>
      <c r="M207" s="144"/>
      <c r="N207" s="144"/>
      <c r="O207" s="144"/>
      <c r="P207" s="144"/>
      <c r="Q207" s="144"/>
      <c r="R207" s="140"/>
      <c r="S207" s="140"/>
      <c r="T207" s="140"/>
      <c r="U207" s="140"/>
      <c r="V207" s="140"/>
      <c r="W207" s="140"/>
      <c r="X207" s="140"/>
      <c r="Y207" s="140"/>
      <c r="Z207" s="140"/>
      <c r="AA207" s="140"/>
      <c r="AB207" s="140"/>
    </row>
    <row r="208" ht="14.25" customHeight="1">
      <c r="A208" s="140"/>
      <c r="B208" s="144"/>
      <c r="C208" s="144"/>
      <c r="D208" s="140"/>
      <c r="E208" s="144"/>
      <c r="F208" s="144"/>
      <c r="G208" s="149"/>
      <c r="H208" s="149"/>
      <c r="I208" s="149"/>
      <c r="J208" s="149"/>
      <c r="K208" s="144"/>
      <c r="L208" s="144"/>
      <c r="M208" s="144"/>
      <c r="N208" s="144"/>
      <c r="O208" s="144"/>
      <c r="P208" s="144"/>
      <c r="Q208" s="144"/>
      <c r="R208" s="140"/>
      <c r="S208" s="140"/>
      <c r="T208" s="140"/>
      <c r="U208" s="140"/>
      <c r="V208" s="140"/>
      <c r="W208" s="140"/>
      <c r="X208" s="140"/>
      <c r="Y208" s="140"/>
      <c r="Z208" s="140"/>
      <c r="AA208" s="140"/>
      <c r="AB208" s="140"/>
    </row>
    <row r="209" ht="14.25" customHeight="1">
      <c r="A209" s="140"/>
      <c r="B209" s="144"/>
      <c r="C209" s="144"/>
      <c r="D209" s="140"/>
      <c r="E209" s="144"/>
      <c r="F209" s="144"/>
      <c r="G209" s="149"/>
      <c r="H209" s="149"/>
      <c r="I209" s="149"/>
      <c r="J209" s="149"/>
      <c r="K209" s="144"/>
      <c r="L209" s="144"/>
      <c r="M209" s="144"/>
      <c r="N209" s="144"/>
      <c r="O209" s="144"/>
      <c r="P209" s="144"/>
      <c r="Q209" s="144"/>
      <c r="R209" s="140"/>
      <c r="S209" s="140"/>
      <c r="T209" s="140"/>
      <c r="U209" s="140"/>
      <c r="V209" s="140"/>
      <c r="W209" s="140"/>
      <c r="X209" s="140"/>
      <c r="Y209" s="140"/>
      <c r="Z209" s="140"/>
      <c r="AA209" s="140"/>
      <c r="AB209" s="140"/>
    </row>
    <row r="210" ht="14.25" customHeight="1">
      <c r="A210" s="140"/>
      <c r="B210" s="144"/>
      <c r="C210" s="144"/>
      <c r="D210" s="140"/>
      <c r="E210" s="144"/>
      <c r="F210" s="144"/>
      <c r="G210" s="149"/>
      <c r="H210" s="149"/>
      <c r="I210" s="149"/>
      <c r="J210" s="149"/>
      <c r="K210" s="144"/>
      <c r="L210" s="144"/>
      <c r="M210" s="144"/>
      <c r="N210" s="144"/>
      <c r="O210" s="144"/>
      <c r="P210" s="144"/>
      <c r="Q210" s="144"/>
      <c r="R210" s="140"/>
      <c r="S210" s="140"/>
      <c r="T210" s="140"/>
      <c r="U210" s="140"/>
      <c r="V210" s="140"/>
      <c r="W210" s="140"/>
      <c r="X210" s="140"/>
      <c r="Y210" s="140"/>
      <c r="Z210" s="140"/>
      <c r="AA210" s="140"/>
      <c r="AB210" s="140"/>
    </row>
    <row r="211" ht="14.25" customHeight="1">
      <c r="A211" s="140"/>
      <c r="B211" s="144"/>
      <c r="C211" s="144"/>
      <c r="D211" s="140"/>
      <c r="E211" s="144"/>
      <c r="F211" s="144"/>
      <c r="G211" s="149"/>
      <c r="H211" s="149"/>
      <c r="I211" s="149"/>
      <c r="J211" s="149"/>
      <c r="K211" s="144"/>
      <c r="L211" s="144"/>
      <c r="M211" s="144"/>
      <c r="N211" s="144"/>
      <c r="O211" s="144"/>
      <c r="P211" s="144"/>
      <c r="Q211" s="144"/>
      <c r="R211" s="140"/>
      <c r="S211" s="140"/>
      <c r="T211" s="140"/>
      <c r="U211" s="140"/>
      <c r="V211" s="140"/>
      <c r="W211" s="140"/>
      <c r="X211" s="140"/>
      <c r="Y211" s="140"/>
      <c r="Z211" s="140"/>
      <c r="AA211" s="140"/>
      <c r="AB211" s="140"/>
    </row>
    <row r="212" ht="14.25" customHeight="1">
      <c r="A212" s="140"/>
      <c r="B212" s="144"/>
      <c r="C212" s="144"/>
      <c r="D212" s="140"/>
      <c r="E212" s="144"/>
      <c r="F212" s="144"/>
      <c r="G212" s="149"/>
      <c r="H212" s="149"/>
      <c r="I212" s="149"/>
      <c r="J212" s="149"/>
      <c r="K212" s="144"/>
      <c r="L212" s="144"/>
      <c r="M212" s="144"/>
      <c r="N212" s="144"/>
      <c r="O212" s="144"/>
      <c r="P212" s="144"/>
      <c r="Q212" s="144"/>
      <c r="R212" s="140"/>
      <c r="S212" s="140"/>
      <c r="T212" s="140"/>
      <c r="U212" s="140"/>
      <c r="V212" s="140"/>
      <c r="W212" s="140"/>
      <c r="X212" s="140"/>
      <c r="Y212" s="140"/>
      <c r="Z212" s="140"/>
      <c r="AA212" s="140"/>
      <c r="AB212" s="140"/>
    </row>
    <row r="213" ht="14.25" customHeight="1">
      <c r="A213" s="140"/>
      <c r="B213" s="144"/>
      <c r="C213" s="144"/>
      <c r="D213" s="140"/>
      <c r="E213" s="144"/>
      <c r="F213" s="144"/>
      <c r="G213" s="149"/>
      <c r="H213" s="149"/>
      <c r="I213" s="149"/>
      <c r="J213" s="149"/>
      <c r="K213" s="144"/>
      <c r="L213" s="144"/>
      <c r="M213" s="144"/>
      <c r="N213" s="144"/>
      <c r="O213" s="144"/>
      <c r="P213" s="144"/>
      <c r="Q213" s="144"/>
      <c r="R213" s="140"/>
      <c r="S213" s="140"/>
      <c r="T213" s="140"/>
      <c r="U213" s="140"/>
      <c r="V213" s="140"/>
      <c r="W213" s="140"/>
      <c r="X213" s="140"/>
      <c r="Y213" s="140"/>
      <c r="Z213" s="140"/>
      <c r="AA213" s="140"/>
      <c r="AB213" s="140"/>
    </row>
    <row r="214" ht="14.25" customHeight="1">
      <c r="A214" s="140"/>
      <c r="B214" s="144"/>
      <c r="C214" s="144"/>
      <c r="D214" s="140"/>
      <c r="E214" s="144"/>
      <c r="F214" s="144"/>
      <c r="G214" s="149"/>
      <c r="H214" s="149"/>
      <c r="I214" s="149"/>
      <c r="J214" s="149"/>
      <c r="K214" s="144"/>
      <c r="L214" s="144"/>
      <c r="M214" s="144"/>
      <c r="N214" s="144"/>
      <c r="O214" s="144"/>
      <c r="P214" s="144"/>
      <c r="Q214" s="144"/>
      <c r="R214" s="140"/>
      <c r="S214" s="140"/>
      <c r="T214" s="140"/>
      <c r="U214" s="140"/>
      <c r="V214" s="140"/>
      <c r="W214" s="140"/>
      <c r="X214" s="140"/>
      <c r="Y214" s="140"/>
      <c r="Z214" s="140"/>
      <c r="AA214" s="140"/>
      <c r="AB214" s="140"/>
    </row>
    <row r="215" ht="14.25" customHeight="1">
      <c r="A215" s="140"/>
      <c r="B215" s="144"/>
      <c r="C215" s="144"/>
      <c r="D215" s="140"/>
      <c r="E215" s="144"/>
      <c r="F215" s="144"/>
      <c r="G215" s="149"/>
      <c r="H215" s="149"/>
      <c r="I215" s="149"/>
      <c r="J215" s="149"/>
      <c r="K215" s="144"/>
      <c r="L215" s="144"/>
      <c r="M215" s="144"/>
      <c r="N215" s="144"/>
      <c r="O215" s="144"/>
      <c r="P215" s="144"/>
      <c r="Q215" s="144"/>
      <c r="R215" s="140"/>
      <c r="S215" s="140"/>
      <c r="T215" s="140"/>
      <c r="U215" s="140"/>
      <c r="V215" s="140"/>
      <c r="W215" s="140"/>
      <c r="X215" s="140"/>
      <c r="Y215" s="140"/>
      <c r="Z215" s="140"/>
      <c r="AA215" s="140"/>
      <c r="AB215" s="140"/>
    </row>
    <row r="216" ht="14.25" customHeight="1">
      <c r="A216" s="140"/>
      <c r="B216" s="144"/>
      <c r="C216" s="144"/>
      <c r="D216" s="140"/>
      <c r="E216" s="144"/>
      <c r="F216" s="144"/>
      <c r="G216" s="149"/>
      <c r="H216" s="149"/>
      <c r="I216" s="149"/>
      <c r="J216" s="149"/>
      <c r="K216" s="144"/>
      <c r="L216" s="144"/>
      <c r="M216" s="144"/>
      <c r="N216" s="144"/>
      <c r="O216" s="144"/>
      <c r="P216" s="144"/>
      <c r="Q216" s="144"/>
      <c r="R216" s="140"/>
      <c r="S216" s="140"/>
      <c r="T216" s="140"/>
      <c r="U216" s="140"/>
      <c r="V216" s="140"/>
      <c r="W216" s="140"/>
      <c r="X216" s="140"/>
      <c r="Y216" s="140"/>
      <c r="Z216" s="140"/>
      <c r="AA216" s="140"/>
      <c r="AB216" s="140"/>
    </row>
    <row r="217" ht="14.25" customHeight="1">
      <c r="A217" s="140"/>
      <c r="B217" s="144"/>
      <c r="C217" s="144"/>
      <c r="D217" s="140"/>
      <c r="E217" s="144"/>
      <c r="F217" s="144"/>
      <c r="G217" s="149"/>
      <c r="H217" s="149"/>
      <c r="I217" s="149"/>
      <c r="J217" s="149"/>
      <c r="K217" s="144"/>
      <c r="L217" s="144"/>
      <c r="M217" s="144"/>
      <c r="N217" s="144"/>
      <c r="O217" s="144"/>
      <c r="P217" s="144"/>
      <c r="Q217" s="144"/>
      <c r="R217" s="140"/>
      <c r="S217" s="140"/>
      <c r="T217" s="140"/>
      <c r="U217" s="140"/>
      <c r="V217" s="140"/>
      <c r="W217" s="140"/>
      <c r="X217" s="140"/>
      <c r="Y217" s="140"/>
      <c r="Z217" s="140"/>
      <c r="AA217" s="140"/>
      <c r="AB217" s="140"/>
    </row>
    <row r="218" ht="14.25" customHeight="1">
      <c r="A218" s="140"/>
      <c r="B218" s="144"/>
      <c r="C218" s="144"/>
      <c r="D218" s="140"/>
      <c r="E218" s="144"/>
      <c r="F218" s="144"/>
      <c r="G218" s="149"/>
      <c r="H218" s="149"/>
      <c r="I218" s="149"/>
      <c r="J218" s="149"/>
      <c r="K218" s="144"/>
      <c r="L218" s="144"/>
      <c r="M218" s="144"/>
      <c r="N218" s="144"/>
      <c r="O218" s="144"/>
      <c r="P218" s="144"/>
      <c r="Q218" s="144"/>
      <c r="R218" s="140"/>
      <c r="S218" s="140"/>
      <c r="T218" s="140"/>
      <c r="U218" s="140"/>
      <c r="V218" s="140"/>
      <c r="W218" s="140"/>
      <c r="X218" s="140"/>
      <c r="Y218" s="140"/>
      <c r="Z218" s="140"/>
      <c r="AA218" s="140"/>
      <c r="AB218" s="140"/>
    </row>
    <row r="219" ht="14.25" customHeight="1">
      <c r="A219" s="140"/>
      <c r="B219" s="144"/>
      <c r="C219" s="144"/>
      <c r="D219" s="140"/>
      <c r="E219" s="144"/>
      <c r="F219" s="144"/>
      <c r="G219" s="149"/>
      <c r="H219" s="149"/>
      <c r="I219" s="149"/>
      <c r="J219" s="149"/>
      <c r="K219" s="144"/>
      <c r="L219" s="144"/>
      <c r="M219" s="144"/>
      <c r="N219" s="144"/>
      <c r="O219" s="144"/>
      <c r="P219" s="144"/>
      <c r="Q219" s="144"/>
      <c r="R219" s="140"/>
      <c r="S219" s="140"/>
      <c r="T219" s="140"/>
      <c r="U219" s="140"/>
      <c r="V219" s="140"/>
      <c r="W219" s="140"/>
      <c r="X219" s="140"/>
      <c r="Y219" s="140"/>
      <c r="Z219" s="140"/>
      <c r="AA219" s="140"/>
      <c r="AB219" s="140"/>
    </row>
    <row r="220" ht="14.25" customHeight="1">
      <c r="A220" s="140"/>
      <c r="B220" s="144"/>
      <c r="C220" s="144"/>
      <c r="D220" s="140"/>
      <c r="E220" s="144"/>
      <c r="F220" s="144"/>
      <c r="G220" s="149"/>
      <c r="H220" s="149"/>
      <c r="I220" s="149"/>
      <c r="J220" s="149"/>
      <c r="K220" s="144"/>
      <c r="L220" s="144"/>
      <c r="M220" s="144"/>
      <c r="N220" s="144"/>
      <c r="O220" s="144"/>
      <c r="P220" s="144"/>
      <c r="Q220" s="144"/>
      <c r="R220" s="140"/>
      <c r="S220" s="140"/>
      <c r="T220" s="140"/>
      <c r="U220" s="140"/>
      <c r="V220" s="140"/>
      <c r="W220" s="140"/>
      <c r="X220" s="140"/>
      <c r="Y220" s="140"/>
      <c r="Z220" s="140"/>
      <c r="AA220" s="140"/>
      <c r="AB220" s="14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Q3"/>
  </mergeCells>
  <conditionalFormatting sqref="A5:Q1000">
    <cfRule type="expression" dxfId="1" priority="1">
      <formula>IF($A5="",FALSE,INDIRECT("'"&amp;$A5&amp;"'!$B$16")="Subject Property")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D8D8"/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2.71"/>
    <col customWidth="1" min="2" max="2" width="23.0"/>
    <col customWidth="1" min="3" max="3" width="12.0"/>
    <col customWidth="1" min="4" max="5" width="10.43"/>
    <col customWidth="1" min="6" max="7" width="9.29"/>
    <col customWidth="1" min="8" max="8" width="9.43"/>
    <col customWidth="1" min="9" max="10" width="7.71"/>
    <col customWidth="1" min="11" max="11" width="13.29"/>
    <col customWidth="1" min="12" max="12" width="9.71"/>
    <col customWidth="1" min="13" max="14" width="9.29"/>
    <col customWidth="1" min="15" max="15" width="11.86"/>
    <col customWidth="1" min="16" max="16" width="11.14"/>
    <col customWidth="1" min="17" max="17" width="7.71"/>
    <col customWidth="1" min="18" max="18" width="8.71"/>
    <col customWidth="1" min="19" max="19" width="9.29"/>
    <col customWidth="1" min="20" max="20" width="9.71"/>
    <col customWidth="1" min="21" max="21" width="8.29"/>
    <col customWidth="1" min="22" max="22" width="8.0"/>
    <col customWidth="1" min="23" max="23" width="7.71"/>
    <col customWidth="1" min="24" max="24" width="7.43"/>
    <col customWidth="1" min="25" max="25" width="10.57"/>
    <col customWidth="1" min="26" max="26" width="9.71"/>
    <col customWidth="1" min="27" max="29" width="9.29"/>
  </cols>
  <sheetData>
    <row r="1" ht="93.0" customHeight="1">
      <c r="A1" s="150" t="str">
        <f>Dashboard!$A$1</f>
        <v>MARKET SURVEY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2" t="str">
        <f>"Property Detail: "&amp;B4</f>
        <v>Property Detail: </v>
      </c>
      <c r="Y1" s="17"/>
      <c r="AA1" s="3"/>
      <c r="AB1" s="3"/>
      <c r="AC1" s="3"/>
    </row>
    <row r="2" ht="18.0" customHeight="1">
      <c r="A2" s="9"/>
      <c r="B2" s="9"/>
      <c r="C2" s="17"/>
      <c r="D2" s="17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64"/>
      <c r="Y2" s="153"/>
      <c r="AA2" s="3"/>
      <c r="AB2" s="3"/>
      <c r="AC2" s="3"/>
    </row>
    <row r="3" ht="12.75" customHeight="1">
      <c r="A3" s="109" t="s">
        <v>133</v>
      </c>
      <c r="B3" s="109"/>
      <c r="C3" s="154"/>
      <c r="D3" s="17"/>
      <c r="E3" s="155" t="s">
        <v>134</v>
      </c>
      <c r="F3" s="109"/>
      <c r="G3" s="109"/>
      <c r="H3" s="109"/>
      <c r="I3" s="9"/>
      <c r="J3" s="9"/>
      <c r="K3" s="109" t="s">
        <v>135</v>
      </c>
      <c r="L3" s="109"/>
      <c r="M3" s="109"/>
      <c r="N3" s="109"/>
      <c r="O3" s="109"/>
      <c r="P3" s="109"/>
      <c r="Q3" s="3"/>
      <c r="R3" s="156" t="s">
        <v>136</v>
      </c>
      <c r="AA3" s="3"/>
      <c r="AB3" s="3"/>
      <c r="AC3" s="3"/>
    </row>
    <row r="4" ht="12.75" customHeight="1">
      <c r="A4" s="157" t="s">
        <v>1</v>
      </c>
      <c r="B4" s="158"/>
      <c r="C4" s="17"/>
      <c r="D4" s="17"/>
      <c r="E4" s="157" t="s">
        <v>137</v>
      </c>
      <c r="F4" s="9"/>
      <c r="G4" s="9"/>
      <c r="H4" s="159"/>
      <c r="I4" s="9"/>
      <c r="J4" s="9"/>
      <c r="K4" s="157" t="s">
        <v>138</v>
      </c>
      <c r="L4" s="9"/>
      <c r="M4" s="9"/>
      <c r="N4" s="19"/>
      <c r="O4" s="74"/>
      <c r="P4" s="159"/>
      <c r="Q4" s="3"/>
      <c r="AA4" s="3"/>
      <c r="AB4" s="3"/>
      <c r="AC4" s="3"/>
    </row>
    <row r="5" ht="12.75" customHeight="1">
      <c r="A5" s="160" t="s">
        <v>139</v>
      </c>
      <c r="B5" s="161"/>
      <c r="C5" s="17"/>
      <c r="D5" s="17"/>
      <c r="E5" s="157" t="s">
        <v>140</v>
      </c>
      <c r="F5" s="9"/>
      <c r="G5" s="9"/>
      <c r="H5" s="159"/>
      <c r="I5" s="9"/>
      <c r="J5" s="9"/>
      <c r="K5" s="157" t="s">
        <v>141</v>
      </c>
      <c r="L5" s="9"/>
      <c r="M5" s="9"/>
      <c r="N5" s="9"/>
      <c r="O5" s="74"/>
      <c r="P5" s="159"/>
      <c r="Q5" s="3"/>
      <c r="AA5" s="3"/>
      <c r="AB5" s="3"/>
      <c r="AC5" s="3"/>
    </row>
    <row r="6" ht="12.75" customHeight="1">
      <c r="A6" s="157" t="s">
        <v>142</v>
      </c>
      <c r="B6" s="158"/>
      <c r="C6" s="17"/>
      <c r="D6" s="17"/>
      <c r="E6" s="157" t="s">
        <v>143</v>
      </c>
      <c r="F6" s="9"/>
      <c r="G6" s="9"/>
      <c r="H6" s="159"/>
      <c r="I6" s="9"/>
      <c r="J6" s="9"/>
      <c r="K6" s="157" t="s">
        <v>144</v>
      </c>
      <c r="L6" s="9"/>
      <c r="M6" s="9"/>
      <c r="N6" s="9"/>
      <c r="O6" s="74"/>
      <c r="P6" s="159"/>
      <c r="Q6" s="3"/>
      <c r="Y6" s="3"/>
      <c r="Z6" s="3"/>
      <c r="AA6" s="3"/>
      <c r="AB6" s="3"/>
      <c r="AC6" s="3"/>
    </row>
    <row r="7" ht="12.75" customHeight="1">
      <c r="A7" s="157"/>
      <c r="B7" s="158"/>
      <c r="C7" s="162"/>
      <c r="D7" s="17"/>
      <c r="E7" s="163" t="s">
        <v>145</v>
      </c>
      <c r="F7" s="3"/>
      <c r="G7" s="3"/>
      <c r="H7" s="159"/>
      <c r="I7" s="9"/>
      <c r="J7" s="9"/>
      <c r="K7" s="157" t="s">
        <v>146</v>
      </c>
      <c r="L7" s="9"/>
      <c r="M7" s="9"/>
      <c r="N7" s="9"/>
      <c r="O7" s="74"/>
      <c r="P7" s="159"/>
      <c r="Q7" s="3"/>
      <c r="Y7" s="3"/>
      <c r="Z7" s="3"/>
      <c r="AA7" s="3"/>
      <c r="AB7" s="3"/>
      <c r="AC7" s="3"/>
    </row>
    <row r="8" ht="12.75" customHeight="1">
      <c r="A8" s="157" t="s">
        <v>147</v>
      </c>
      <c r="B8" s="164"/>
      <c r="C8" s="17"/>
      <c r="D8" s="17"/>
      <c r="E8" s="157" t="s">
        <v>148</v>
      </c>
      <c r="F8" s="9"/>
      <c r="G8" s="9"/>
      <c r="H8" s="159"/>
      <c r="I8" s="9"/>
      <c r="J8" s="9"/>
      <c r="K8" s="157" t="s">
        <v>149</v>
      </c>
      <c r="L8" s="9"/>
      <c r="M8" s="9"/>
      <c r="N8" s="9"/>
      <c r="O8" s="74"/>
      <c r="P8" s="159"/>
      <c r="Q8" s="3"/>
      <c r="Y8" s="3"/>
      <c r="Z8" s="3"/>
      <c r="AA8" s="3"/>
      <c r="AB8" s="3"/>
      <c r="AC8" s="3"/>
    </row>
    <row r="9" ht="12.75" customHeight="1">
      <c r="A9" s="157" t="s">
        <v>150</v>
      </c>
      <c r="B9" s="158"/>
      <c r="C9" s="17"/>
      <c r="D9" s="17"/>
      <c r="E9" s="157" t="s">
        <v>151</v>
      </c>
      <c r="F9" s="9"/>
      <c r="G9" s="9"/>
      <c r="H9" s="159"/>
      <c r="I9" s="9"/>
      <c r="J9" s="9"/>
      <c r="K9" s="157" t="s">
        <v>152</v>
      </c>
      <c r="L9" s="9"/>
      <c r="M9" s="9"/>
      <c r="N9" s="9"/>
      <c r="O9" s="74"/>
      <c r="P9" s="159"/>
      <c r="Q9" s="3"/>
      <c r="Y9" s="3"/>
      <c r="Z9" s="3"/>
      <c r="AA9" s="3"/>
      <c r="AB9" s="3"/>
      <c r="AC9" s="3"/>
    </row>
    <row r="10" ht="12.75" customHeight="1">
      <c r="A10" s="157" t="s">
        <v>153</v>
      </c>
      <c r="B10" s="158"/>
      <c r="C10" s="17"/>
      <c r="D10" s="17"/>
      <c r="E10" s="163" t="s">
        <v>154</v>
      </c>
      <c r="F10" s="3"/>
      <c r="G10" s="3"/>
      <c r="H10" s="159"/>
      <c r="I10" s="9"/>
      <c r="J10" s="9"/>
      <c r="K10" s="157" t="s">
        <v>155</v>
      </c>
      <c r="L10" s="9"/>
      <c r="M10" s="9"/>
      <c r="N10" s="9"/>
      <c r="O10" s="74"/>
      <c r="P10" s="159"/>
      <c r="Q10" s="3"/>
      <c r="Z10" s="3"/>
      <c r="AA10" s="3"/>
      <c r="AB10" s="3"/>
      <c r="AC10" s="3"/>
    </row>
    <row r="11" ht="12.75" customHeight="1">
      <c r="A11" s="157" t="s">
        <v>156</v>
      </c>
      <c r="B11" s="158"/>
      <c r="C11" s="18"/>
      <c r="D11" s="17"/>
      <c r="E11" s="157" t="s">
        <v>157</v>
      </c>
      <c r="F11" s="9"/>
      <c r="G11" s="9"/>
      <c r="H11" s="159"/>
      <c r="I11" s="9"/>
      <c r="J11" s="9"/>
      <c r="K11" s="157" t="s">
        <v>158</v>
      </c>
      <c r="L11" s="9"/>
      <c r="M11" s="9"/>
      <c r="N11" s="9"/>
      <c r="O11" s="74"/>
      <c r="P11" s="159"/>
      <c r="Q11" s="3"/>
      <c r="Y11" s="3"/>
      <c r="Z11" s="3"/>
      <c r="AA11" s="3"/>
      <c r="AB11" s="3"/>
      <c r="AC11" s="3"/>
    </row>
    <row r="12" ht="12.75" customHeight="1">
      <c r="A12" s="157" t="s">
        <v>159</v>
      </c>
      <c r="B12" s="165"/>
      <c r="C12" s="18"/>
      <c r="D12" s="17"/>
      <c r="E12" s="157" t="s">
        <v>160</v>
      </c>
      <c r="F12" s="9"/>
      <c r="G12" s="9"/>
      <c r="H12" s="159"/>
      <c r="I12" s="9"/>
      <c r="J12" s="9"/>
      <c r="K12" s="157" t="s">
        <v>161</v>
      </c>
      <c r="L12" s="9"/>
      <c r="M12" s="9"/>
      <c r="N12" s="9"/>
      <c r="O12" s="74"/>
      <c r="P12" s="159"/>
      <c r="Q12" s="3"/>
      <c r="Y12" s="3"/>
      <c r="Z12" s="3"/>
      <c r="AA12" s="3"/>
      <c r="AB12" s="3"/>
      <c r="AC12" s="3"/>
    </row>
    <row r="13" ht="12.75" customHeight="1">
      <c r="A13" s="157" t="s">
        <v>162</v>
      </c>
      <c r="B13" s="165" t="s">
        <v>33</v>
      </c>
      <c r="C13" s="17"/>
      <c r="D13" s="17"/>
      <c r="E13" s="157" t="s">
        <v>163</v>
      </c>
      <c r="F13" s="9"/>
      <c r="G13" s="9"/>
      <c r="H13" s="159"/>
      <c r="I13" s="9"/>
      <c r="J13" s="9"/>
      <c r="K13" s="157" t="s">
        <v>164</v>
      </c>
      <c r="L13" s="9"/>
      <c r="M13" s="9"/>
      <c r="N13" s="9"/>
      <c r="O13" s="74"/>
      <c r="P13" s="159"/>
      <c r="Q13" s="3"/>
      <c r="Y13" s="3"/>
      <c r="Z13" s="3"/>
      <c r="AA13" s="3"/>
      <c r="AB13" s="3"/>
      <c r="AC13" s="3"/>
    </row>
    <row r="14" ht="12.75" customHeight="1">
      <c r="A14" s="157" t="s">
        <v>3</v>
      </c>
      <c r="B14" s="158"/>
      <c r="C14" s="166"/>
      <c r="D14" s="17"/>
      <c r="E14" s="157" t="s">
        <v>165</v>
      </c>
      <c r="F14" s="9"/>
      <c r="G14" s="9"/>
      <c r="H14" s="159"/>
      <c r="I14" s="9"/>
      <c r="J14" s="9"/>
      <c r="K14" s="157" t="s">
        <v>166</v>
      </c>
      <c r="L14" s="9"/>
      <c r="M14" s="9"/>
      <c r="N14" s="9"/>
      <c r="O14" s="74"/>
      <c r="P14" s="159"/>
      <c r="Q14" s="3"/>
      <c r="Y14" s="3"/>
      <c r="Z14" s="3"/>
      <c r="AA14" s="3"/>
      <c r="AB14" s="3"/>
      <c r="AC14" s="3"/>
    </row>
    <row r="15" ht="12.75" customHeight="1">
      <c r="A15" s="157" t="s">
        <v>167</v>
      </c>
      <c r="B15" s="167"/>
      <c r="C15" s="17"/>
      <c r="D15" s="17"/>
      <c r="E15" s="157" t="s">
        <v>168</v>
      </c>
      <c r="F15" s="9"/>
      <c r="G15" s="9"/>
      <c r="H15" s="159"/>
      <c r="I15" s="9"/>
      <c r="J15" s="9"/>
      <c r="K15" s="157" t="s">
        <v>169</v>
      </c>
      <c r="L15" s="9"/>
      <c r="M15" s="9"/>
      <c r="N15" s="9"/>
      <c r="O15" s="74"/>
      <c r="P15" s="159"/>
      <c r="Q15" s="3"/>
      <c r="Y15" s="3"/>
      <c r="Z15" s="3"/>
      <c r="AA15" s="3"/>
      <c r="AB15" s="3"/>
      <c r="AC15" s="3"/>
    </row>
    <row r="16" ht="12.75" customHeight="1">
      <c r="A16" s="157" t="s">
        <v>170</v>
      </c>
      <c r="B16" s="158"/>
      <c r="C16" s="17"/>
      <c r="D16" s="17"/>
      <c r="E16" s="157" t="s">
        <v>171</v>
      </c>
      <c r="F16" s="9"/>
      <c r="G16" s="9"/>
      <c r="H16" s="159"/>
      <c r="I16" s="9"/>
      <c r="J16" s="9"/>
      <c r="K16" s="157" t="s">
        <v>172</v>
      </c>
      <c r="L16" s="9"/>
      <c r="M16" s="9"/>
      <c r="N16" s="9"/>
      <c r="O16" s="74"/>
      <c r="P16" s="159"/>
      <c r="Q16" s="3"/>
      <c r="Y16" s="3"/>
      <c r="Z16" s="3"/>
      <c r="AA16" s="3"/>
      <c r="AB16" s="3"/>
      <c r="AC16" s="3"/>
    </row>
    <row r="17" ht="12.75" customHeight="1">
      <c r="A17" s="157" t="s">
        <v>173</v>
      </c>
      <c r="B17" s="158"/>
      <c r="C17" s="18"/>
      <c r="D17" s="17"/>
      <c r="E17" s="157" t="s">
        <v>174</v>
      </c>
      <c r="F17" s="9"/>
      <c r="G17" s="9"/>
      <c r="H17" s="159"/>
      <c r="I17" s="9"/>
      <c r="J17" s="9"/>
      <c r="K17" s="168" t="s">
        <v>107</v>
      </c>
      <c r="L17" s="169"/>
      <c r="M17" s="169"/>
      <c r="N17" s="169"/>
      <c r="O17" s="170"/>
      <c r="P17" s="171"/>
      <c r="Q17" s="3"/>
      <c r="Y17" s="3"/>
      <c r="Z17" s="9"/>
      <c r="AA17" s="9"/>
      <c r="AB17" s="9"/>
      <c r="AC17" s="19"/>
    </row>
    <row r="18" ht="12.75" customHeight="1">
      <c r="A18" s="157" t="s">
        <v>175</v>
      </c>
      <c r="B18" s="165"/>
      <c r="C18" s="18"/>
      <c r="D18" s="17"/>
      <c r="E18" s="157" t="s">
        <v>176</v>
      </c>
      <c r="F18" s="9"/>
      <c r="G18" s="9"/>
      <c r="H18" s="159"/>
      <c r="I18" s="9"/>
      <c r="J18" s="9"/>
      <c r="K18" s="157" t="s">
        <v>177</v>
      </c>
      <c r="L18" s="9"/>
      <c r="M18" s="9"/>
      <c r="N18" s="9"/>
      <c r="O18" s="74"/>
      <c r="P18" s="172" t="s">
        <v>178</v>
      </c>
      <c r="Q18" s="3"/>
      <c r="R18" s="3"/>
      <c r="S18" s="17"/>
      <c r="T18" s="173"/>
      <c r="V18" s="174"/>
      <c r="W18" s="174"/>
      <c r="X18" s="174"/>
      <c r="Y18" s="3"/>
      <c r="Z18" s="9"/>
      <c r="AA18" s="3"/>
      <c r="AB18" s="9"/>
      <c r="AC18" s="19"/>
    </row>
    <row r="19" ht="12.75" customHeight="1">
      <c r="A19" s="175" t="s">
        <v>179</v>
      </c>
      <c r="B19" s="176" t="s">
        <v>180</v>
      </c>
      <c r="C19" s="17"/>
      <c r="D19" s="17"/>
      <c r="E19" s="157" t="s">
        <v>181</v>
      </c>
      <c r="F19" s="9"/>
      <c r="G19" s="9"/>
      <c r="H19" s="159"/>
      <c r="I19" s="9"/>
      <c r="J19" s="9"/>
      <c r="K19" s="157" t="s">
        <v>182</v>
      </c>
      <c r="L19" s="9"/>
      <c r="M19" s="9"/>
      <c r="N19" s="9"/>
      <c r="O19" s="74"/>
      <c r="P19" s="177">
        <v>0.0</v>
      </c>
      <c r="Q19" s="178">
        <f>IF($P$18="No",$P$19 + $P$20 + $P$21,0)</f>
        <v>0</v>
      </c>
      <c r="R19" s="179" t="s">
        <v>183</v>
      </c>
      <c r="S19" s="109"/>
      <c r="T19" s="109"/>
      <c r="U19" s="109"/>
      <c r="V19" s="109"/>
      <c r="W19" s="109"/>
      <c r="X19" s="109"/>
      <c r="Y19" s="9"/>
      <c r="Z19" s="9"/>
      <c r="AA19" s="9"/>
      <c r="AB19" s="3"/>
      <c r="AC19" s="19"/>
    </row>
    <row r="20" ht="12.75" customHeight="1">
      <c r="A20" s="3"/>
      <c r="B20" s="3"/>
      <c r="C20" s="154"/>
      <c r="D20" s="17"/>
      <c r="E20" s="157" t="s">
        <v>184</v>
      </c>
      <c r="F20" s="9"/>
      <c r="G20" s="9"/>
      <c r="H20" s="159"/>
      <c r="I20" s="9"/>
      <c r="J20" s="9"/>
      <c r="K20" s="157" t="s">
        <v>185</v>
      </c>
      <c r="L20" s="9"/>
      <c r="M20" s="9"/>
      <c r="N20" s="9"/>
      <c r="O20" s="74"/>
      <c r="P20" s="177">
        <v>0.0</v>
      </c>
      <c r="Q20" s="73"/>
      <c r="R20" s="180" t="s">
        <v>186</v>
      </c>
      <c r="S20" s="181"/>
      <c r="T20" s="181"/>
      <c r="U20" s="181"/>
      <c r="V20" s="181"/>
      <c r="W20" s="181"/>
      <c r="X20" s="182"/>
      <c r="Y20" s="9"/>
      <c r="Z20" s="9"/>
      <c r="AA20" s="9"/>
      <c r="AB20" s="3"/>
      <c r="AC20" s="19"/>
    </row>
    <row r="21" ht="12.75" customHeight="1">
      <c r="A21" s="109" t="s">
        <v>187</v>
      </c>
      <c r="B21" s="109"/>
      <c r="C21" s="154"/>
      <c r="D21" s="17"/>
      <c r="E21" s="157" t="s">
        <v>188</v>
      </c>
      <c r="F21" s="9"/>
      <c r="G21" s="9"/>
      <c r="H21" s="159"/>
      <c r="I21" s="9"/>
      <c r="J21" s="9"/>
      <c r="K21" s="157" t="s">
        <v>189</v>
      </c>
      <c r="L21" s="9"/>
      <c r="M21" s="9"/>
      <c r="N21" s="9"/>
      <c r="O21" s="74"/>
      <c r="P21" s="177">
        <v>0.0</v>
      </c>
      <c r="Q21" s="73"/>
      <c r="R21" s="183"/>
      <c r="S21" s="184"/>
      <c r="T21" s="184"/>
      <c r="U21" s="184"/>
      <c r="V21" s="184"/>
      <c r="W21" s="184"/>
      <c r="X21" s="185"/>
      <c r="Y21" s="9"/>
      <c r="Z21" s="9"/>
      <c r="AA21" s="9"/>
      <c r="AB21" s="3"/>
      <c r="AC21" s="19"/>
    </row>
    <row r="22" ht="12.75" customHeight="1">
      <c r="A22" s="157" t="s">
        <v>124</v>
      </c>
      <c r="B22" s="158" t="s">
        <v>190</v>
      </c>
      <c r="C22" s="154"/>
      <c r="D22" s="17"/>
      <c r="E22" s="157" t="s">
        <v>191</v>
      </c>
      <c r="F22" s="9"/>
      <c r="G22" s="9"/>
      <c r="H22" s="159"/>
      <c r="I22" s="9"/>
      <c r="J22" s="9"/>
      <c r="K22" s="168" t="s">
        <v>106</v>
      </c>
      <c r="L22" s="169"/>
      <c r="M22" s="169"/>
      <c r="N22" s="169"/>
      <c r="O22" s="170"/>
      <c r="P22" s="171"/>
      <c r="Q22" s="73"/>
      <c r="R22" s="183"/>
      <c r="S22" s="184"/>
      <c r="T22" s="184"/>
      <c r="U22" s="184"/>
      <c r="V22" s="184"/>
      <c r="W22" s="184"/>
      <c r="X22" s="185"/>
      <c r="Y22" s="9"/>
      <c r="Z22" s="9"/>
      <c r="AA22" s="9"/>
      <c r="AB22" s="3"/>
      <c r="AC22" s="19"/>
    </row>
    <row r="23" ht="12.75" customHeight="1">
      <c r="A23" s="157" t="s">
        <v>8</v>
      </c>
      <c r="B23" s="186">
        <v>44927.0</v>
      </c>
      <c r="C23" s="154"/>
      <c r="D23" s="17"/>
      <c r="E23" s="157" t="s">
        <v>192</v>
      </c>
      <c r="F23" s="9"/>
      <c r="G23" s="9"/>
      <c r="H23" s="159"/>
      <c r="I23" s="9"/>
      <c r="J23" s="9"/>
      <c r="K23" s="157" t="s">
        <v>177</v>
      </c>
      <c r="L23" s="9"/>
      <c r="M23" s="9"/>
      <c r="N23" s="9"/>
      <c r="O23" s="74"/>
      <c r="P23" s="159"/>
      <c r="Q23" s="73"/>
      <c r="R23" s="183"/>
      <c r="S23" s="184"/>
      <c r="T23" s="184"/>
      <c r="U23" s="184"/>
      <c r="V23" s="184"/>
      <c r="W23" s="184"/>
      <c r="X23" s="185"/>
      <c r="Y23" s="9"/>
      <c r="Z23" s="9"/>
      <c r="AA23" s="9"/>
      <c r="AB23" s="3"/>
      <c r="AC23" s="19"/>
    </row>
    <row r="24" ht="12.75" customHeight="1">
      <c r="A24" s="163" t="s">
        <v>9</v>
      </c>
      <c r="B24" s="186">
        <v>44927.0</v>
      </c>
      <c r="C24" s="187"/>
      <c r="D24" s="17"/>
      <c r="E24" s="157" t="s">
        <v>193</v>
      </c>
      <c r="F24" s="9"/>
      <c r="G24" s="9"/>
      <c r="H24" s="159"/>
      <c r="I24" s="9"/>
      <c r="J24" s="9"/>
      <c r="K24" s="157" t="s">
        <v>182</v>
      </c>
      <c r="L24" s="9"/>
      <c r="M24" s="9"/>
      <c r="N24" s="9"/>
      <c r="O24" s="74"/>
      <c r="P24" s="177">
        <v>0.0</v>
      </c>
      <c r="Q24" s="73"/>
      <c r="R24" s="183"/>
      <c r="S24" s="184"/>
      <c r="T24" s="184"/>
      <c r="U24" s="184"/>
      <c r="V24" s="184"/>
      <c r="W24" s="184"/>
      <c r="X24" s="185"/>
      <c r="Y24" s="9"/>
      <c r="Z24" s="9"/>
      <c r="AA24" s="9"/>
      <c r="AB24" s="9"/>
      <c r="AC24" s="19"/>
    </row>
    <row r="25" ht="12.75" customHeight="1">
      <c r="A25" s="157" t="s">
        <v>194</v>
      </c>
      <c r="B25" s="188">
        <v>0.0</v>
      </c>
      <c r="C25" s="121"/>
      <c r="D25" s="17"/>
      <c r="E25" s="157" t="s">
        <v>195</v>
      </c>
      <c r="F25" s="9"/>
      <c r="G25" s="9"/>
      <c r="H25" s="159"/>
      <c r="I25" s="3"/>
      <c r="J25" s="3"/>
      <c r="K25" s="168" t="s">
        <v>196</v>
      </c>
      <c r="L25" s="169"/>
      <c r="M25" s="169"/>
      <c r="N25" s="169"/>
      <c r="O25" s="170"/>
      <c r="P25" s="171"/>
      <c r="Q25" s="73"/>
      <c r="R25" s="183"/>
      <c r="S25" s="184"/>
      <c r="T25" s="184"/>
      <c r="U25" s="184"/>
      <c r="V25" s="184"/>
      <c r="W25" s="184"/>
      <c r="X25" s="185"/>
      <c r="Y25" s="9"/>
      <c r="Z25" s="9"/>
      <c r="AA25" s="9"/>
      <c r="AB25" s="9"/>
      <c r="AC25" s="19"/>
    </row>
    <row r="26" ht="12.75" customHeight="1">
      <c r="A26" s="157" t="s">
        <v>197</v>
      </c>
      <c r="B26" s="189">
        <f>MAXIFS('Historical Market Data'!$G:$G,'Historical Market Data'!$A:$A,$B$4,'Historical Market Data'!$B:$B,MAXIFS('Historical Market Data'!$B:$B,'Historical Market Data'!$A:$A,$B$4,'Historical Market Data'!$B:$B,"&lt;"&amp;(TODAY()-365)))</f>
        <v>0</v>
      </c>
      <c r="C26" s="187"/>
      <c r="D26" s="17"/>
      <c r="E26" s="157" t="s">
        <v>198</v>
      </c>
      <c r="F26" s="9"/>
      <c r="G26" s="9"/>
      <c r="H26" s="159"/>
      <c r="I26" s="3"/>
      <c r="J26" s="3"/>
      <c r="K26" s="157" t="s">
        <v>199</v>
      </c>
      <c r="L26" s="9"/>
      <c r="M26" s="9"/>
      <c r="N26" s="9"/>
      <c r="O26" s="74"/>
      <c r="P26" s="177">
        <v>0.0</v>
      </c>
      <c r="Q26" s="73"/>
      <c r="R26" s="183"/>
      <c r="S26" s="184"/>
      <c r="T26" s="184"/>
      <c r="U26" s="184"/>
      <c r="V26" s="184"/>
      <c r="W26" s="184"/>
      <c r="X26" s="185"/>
      <c r="Y26" s="9"/>
      <c r="Z26" s="9"/>
      <c r="AA26" s="9"/>
      <c r="AB26" s="9"/>
      <c r="AC26" s="19"/>
    </row>
    <row r="27" ht="12.75" customHeight="1">
      <c r="A27" s="157" t="s">
        <v>200</v>
      </c>
      <c r="B27" s="188">
        <v>0.0</v>
      </c>
      <c r="C27" s="121"/>
      <c r="D27" s="17"/>
      <c r="E27" s="157" t="s">
        <v>201</v>
      </c>
      <c r="F27" s="9"/>
      <c r="G27" s="9"/>
      <c r="H27" s="159"/>
      <c r="I27" s="3"/>
      <c r="J27" s="3"/>
      <c r="K27" s="157" t="s">
        <v>202</v>
      </c>
      <c r="L27" s="9"/>
      <c r="M27" s="9"/>
      <c r="N27" s="9"/>
      <c r="O27" s="74"/>
      <c r="P27" s="177">
        <v>0.0</v>
      </c>
      <c r="Q27" s="73"/>
      <c r="R27" s="183"/>
      <c r="S27" s="184"/>
      <c r="T27" s="184"/>
      <c r="U27" s="184"/>
      <c r="V27" s="184"/>
      <c r="W27" s="184"/>
      <c r="X27" s="185"/>
      <c r="Y27" s="9"/>
      <c r="Z27" s="9"/>
      <c r="AA27" s="9"/>
      <c r="AB27" s="9"/>
      <c r="AC27" s="19"/>
    </row>
    <row r="28" ht="12.75" customHeight="1">
      <c r="A28" s="157" t="s">
        <v>203</v>
      </c>
      <c r="B28" s="189">
        <f>MAXIFS('Historical Market Data'!$I:$I,'Historical Market Data'!$A:$A,$B$4,'Historical Market Data'!$B:$B,MAXIFS('Historical Market Data'!$B:$B,'Historical Market Data'!$A:$A,$B$4,'Historical Market Data'!$B:$B,"&lt;"&amp;(TODAY()-365)))</f>
        <v>0</v>
      </c>
      <c r="C28" s="190"/>
      <c r="D28" s="17"/>
      <c r="E28" s="157" t="s">
        <v>204</v>
      </c>
      <c r="F28" s="9"/>
      <c r="G28" s="9"/>
      <c r="H28" s="159"/>
      <c r="I28" s="3"/>
      <c r="J28" s="3"/>
      <c r="K28" s="157" t="s">
        <v>205</v>
      </c>
      <c r="L28" s="9"/>
      <c r="M28" s="9"/>
      <c r="N28" s="9"/>
      <c r="O28" s="74"/>
      <c r="P28" s="177">
        <v>0.0</v>
      </c>
      <c r="Q28" s="73"/>
      <c r="R28" s="183"/>
      <c r="S28" s="184"/>
      <c r="T28" s="184"/>
      <c r="U28" s="184"/>
      <c r="V28" s="184"/>
      <c r="W28" s="184"/>
      <c r="X28" s="185"/>
      <c r="Y28" s="9"/>
      <c r="Z28" s="9"/>
      <c r="AA28" s="3"/>
      <c r="AB28" s="3"/>
      <c r="AC28" s="3"/>
    </row>
    <row r="29" ht="12.75" customHeight="1">
      <c r="A29" s="157" t="s">
        <v>12</v>
      </c>
      <c r="B29" s="191">
        <v>0.0</v>
      </c>
      <c r="C29" s="190"/>
      <c r="D29" s="17"/>
      <c r="E29" s="157" t="s">
        <v>206</v>
      </c>
      <c r="F29" s="9"/>
      <c r="G29" s="9"/>
      <c r="H29" s="159"/>
      <c r="I29" s="3"/>
      <c r="J29" s="3"/>
      <c r="K29" s="157" t="s">
        <v>207</v>
      </c>
      <c r="L29" s="9"/>
      <c r="M29" s="9"/>
      <c r="N29" s="9"/>
      <c r="O29" s="74"/>
      <c r="P29" s="177">
        <v>0.0</v>
      </c>
      <c r="Q29" s="73"/>
      <c r="R29" s="183"/>
      <c r="S29" s="184"/>
      <c r="T29" s="184"/>
      <c r="U29" s="184"/>
      <c r="V29" s="184"/>
      <c r="W29" s="184"/>
      <c r="X29" s="185"/>
      <c r="Y29" s="9"/>
      <c r="Z29" s="9"/>
      <c r="AA29" s="3"/>
      <c r="AB29" s="3"/>
      <c r="AC29" s="3"/>
    </row>
    <row r="30" ht="12.75" customHeight="1">
      <c r="A30" s="157" t="s">
        <v>13</v>
      </c>
      <c r="B30" s="191">
        <v>0.0</v>
      </c>
      <c r="C30" s="190"/>
      <c r="D30" s="3"/>
      <c r="E30" s="157" t="s">
        <v>208</v>
      </c>
      <c r="F30" s="9"/>
      <c r="G30" s="9"/>
      <c r="H30" s="159"/>
      <c r="I30" s="3"/>
      <c r="J30" s="3"/>
      <c r="K30" s="175" t="s">
        <v>209</v>
      </c>
      <c r="L30" s="192"/>
      <c r="M30" s="192"/>
      <c r="N30" s="192"/>
      <c r="O30" s="193"/>
      <c r="P30" s="194">
        <v>0.0</v>
      </c>
      <c r="Q30" s="73"/>
      <c r="R30" s="180" t="s">
        <v>210</v>
      </c>
      <c r="S30" s="181"/>
      <c r="T30" s="181"/>
      <c r="U30" s="181"/>
      <c r="V30" s="181"/>
      <c r="W30" s="181"/>
      <c r="X30" s="182"/>
      <c r="Y30" s="9"/>
      <c r="Z30" s="9"/>
      <c r="AA30" s="3"/>
      <c r="AB30" s="3"/>
      <c r="AC30" s="3"/>
    </row>
    <row r="31" ht="12.75" customHeight="1">
      <c r="A31" s="160" t="s">
        <v>211</v>
      </c>
      <c r="B31" s="191">
        <v>0.0</v>
      </c>
      <c r="C31" s="166"/>
      <c r="D31" s="3"/>
      <c r="E31" s="157" t="s">
        <v>212</v>
      </c>
      <c r="F31" s="9"/>
      <c r="G31" s="9"/>
      <c r="H31" s="159"/>
      <c r="I31" s="3"/>
      <c r="J31" s="3"/>
      <c r="K31" s="3"/>
      <c r="L31" s="3"/>
      <c r="M31" s="3"/>
      <c r="N31" s="3"/>
      <c r="O31" s="3"/>
      <c r="P31" s="3"/>
      <c r="Q31" s="73"/>
      <c r="R31" s="183"/>
      <c r="S31" s="184"/>
      <c r="T31" s="184"/>
      <c r="U31" s="184"/>
      <c r="V31" s="184"/>
      <c r="W31" s="184"/>
      <c r="X31" s="185"/>
      <c r="Y31" s="9"/>
      <c r="Z31" s="3"/>
      <c r="AA31" s="3"/>
      <c r="AB31" s="3"/>
      <c r="AC31" s="3"/>
    </row>
    <row r="32" ht="12.75" customHeight="1">
      <c r="A32" s="157" t="s">
        <v>14</v>
      </c>
      <c r="B32" s="191">
        <v>0.0</v>
      </c>
      <c r="C32" s="195"/>
      <c r="D32" s="3"/>
      <c r="E32" s="157" t="s">
        <v>213</v>
      </c>
      <c r="F32" s="9"/>
      <c r="G32" s="9"/>
      <c r="H32" s="159"/>
      <c r="I32" s="3"/>
      <c r="J32" s="3"/>
      <c r="K32" s="109" t="s">
        <v>214</v>
      </c>
      <c r="L32" s="109"/>
      <c r="M32" s="109"/>
      <c r="N32" s="109"/>
      <c r="O32" s="109"/>
      <c r="P32" s="196"/>
      <c r="Q32" s="73"/>
      <c r="R32" s="183"/>
      <c r="S32" s="184"/>
      <c r="T32" s="184"/>
      <c r="U32" s="184"/>
      <c r="V32" s="184"/>
      <c r="W32" s="184"/>
      <c r="X32" s="185"/>
      <c r="Y32" s="9"/>
      <c r="Z32" s="3"/>
      <c r="AA32" s="3"/>
      <c r="AB32" s="3"/>
      <c r="AC32" s="3"/>
    </row>
    <row r="33" ht="12.75" customHeight="1">
      <c r="A33" s="157" t="s">
        <v>130</v>
      </c>
      <c r="B33" s="197" t="s">
        <v>215</v>
      </c>
      <c r="C33" s="121"/>
      <c r="D33" s="3"/>
      <c r="E33" s="157" t="s">
        <v>216</v>
      </c>
      <c r="F33" s="9"/>
      <c r="G33" s="9"/>
      <c r="H33" s="159"/>
      <c r="I33" s="3"/>
      <c r="J33" s="3"/>
      <c r="K33" s="198"/>
      <c r="L33" s="199" t="s">
        <v>217</v>
      </c>
      <c r="M33" s="200" t="s">
        <v>218</v>
      </c>
      <c r="N33" s="201" t="s">
        <v>219</v>
      </c>
      <c r="O33" s="200" t="s">
        <v>220</v>
      </c>
      <c r="P33" s="202" t="s">
        <v>221</v>
      </c>
      <c r="Q33" s="73"/>
      <c r="R33" s="183"/>
      <c r="S33" s="184"/>
      <c r="T33" s="184"/>
      <c r="U33" s="184"/>
      <c r="V33" s="184"/>
      <c r="W33" s="184"/>
      <c r="X33" s="185"/>
      <c r="Y33" s="9"/>
      <c r="Z33" s="3"/>
      <c r="AA33" s="3"/>
      <c r="AB33" s="3"/>
      <c r="AC33" s="3"/>
    </row>
    <row r="34" ht="12.75" customHeight="1">
      <c r="A34" s="157" t="s">
        <v>131</v>
      </c>
      <c r="B34" s="203">
        <v>0.0</v>
      </c>
      <c r="C34" s="204"/>
      <c r="D34" s="3"/>
      <c r="E34" s="157" t="s">
        <v>222</v>
      </c>
      <c r="F34" s="9"/>
      <c r="G34" s="9"/>
      <c r="H34" s="159"/>
      <c r="I34" s="3"/>
      <c r="J34" s="3"/>
      <c r="K34" s="163" t="s">
        <v>223</v>
      </c>
      <c r="L34" s="17" t="s">
        <v>178</v>
      </c>
      <c r="M34" s="17" t="s">
        <v>178</v>
      </c>
      <c r="N34" s="17" t="s">
        <v>178</v>
      </c>
      <c r="O34" s="173">
        <v>0.0</v>
      </c>
      <c r="P34" s="205" t="s">
        <v>101</v>
      </c>
      <c r="Q34" s="178">
        <f t="shared" ref="Q34:Q36" si="1">IF(OR($L34="Yes", $N34= "Yes"), IF($O34 = 0, 0, -1 * $O34), 0)</f>
        <v>0</v>
      </c>
      <c r="R34" s="183"/>
      <c r="S34" s="184"/>
      <c r="T34" s="184"/>
      <c r="U34" s="184"/>
      <c r="V34" s="184"/>
      <c r="W34" s="184"/>
      <c r="X34" s="185"/>
      <c r="Y34" s="9"/>
      <c r="Z34" s="3"/>
      <c r="AA34" s="3"/>
      <c r="AB34" s="3"/>
      <c r="AC34" s="3"/>
    </row>
    <row r="35" ht="12.75" customHeight="1">
      <c r="A35" s="175" t="s">
        <v>132</v>
      </c>
      <c r="B35" s="206"/>
      <c r="C35" s="121"/>
      <c r="D35" s="3"/>
      <c r="E35" s="175" t="s">
        <v>224</v>
      </c>
      <c r="F35" s="192"/>
      <c r="G35" s="192"/>
      <c r="H35" s="207"/>
      <c r="I35" s="3"/>
      <c r="J35" s="3"/>
      <c r="K35" s="163" t="s">
        <v>225</v>
      </c>
      <c r="L35" s="17" t="s">
        <v>178</v>
      </c>
      <c r="M35" s="17" t="s">
        <v>178</v>
      </c>
      <c r="N35" s="17" t="s">
        <v>178</v>
      </c>
      <c r="O35" s="173">
        <v>0.0</v>
      </c>
      <c r="P35" s="205" t="s">
        <v>101</v>
      </c>
      <c r="Q35" s="178">
        <f t="shared" si="1"/>
        <v>0</v>
      </c>
      <c r="R35" s="183"/>
      <c r="S35" s="184"/>
      <c r="T35" s="184"/>
      <c r="U35" s="184"/>
      <c r="V35" s="184"/>
      <c r="W35" s="184"/>
      <c r="X35" s="185"/>
      <c r="Y35" s="9"/>
      <c r="Z35" s="3"/>
      <c r="AA35" s="3"/>
      <c r="AB35" s="3"/>
      <c r="AC35" s="3"/>
    </row>
    <row r="36" ht="12.75" customHeight="1">
      <c r="A36" s="9"/>
      <c r="B36" s="208"/>
      <c r="C36" s="204"/>
      <c r="D36" s="3"/>
      <c r="E36" s="3"/>
      <c r="F36" s="3"/>
      <c r="G36" s="3"/>
      <c r="H36" s="3"/>
      <c r="I36" s="3"/>
      <c r="J36" s="3"/>
      <c r="K36" s="163" t="s">
        <v>109</v>
      </c>
      <c r="L36" s="17" t="s">
        <v>178</v>
      </c>
      <c r="M36" s="17" t="s">
        <v>178</v>
      </c>
      <c r="N36" s="17" t="s">
        <v>178</v>
      </c>
      <c r="O36" s="173">
        <v>0.0</v>
      </c>
      <c r="P36" s="205" t="s">
        <v>101</v>
      </c>
      <c r="Q36" s="178">
        <f t="shared" si="1"/>
        <v>0</v>
      </c>
      <c r="R36" s="183"/>
      <c r="S36" s="184"/>
      <c r="T36" s="184"/>
      <c r="U36" s="184"/>
      <c r="V36" s="184"/>
      <c r="W36" s="184"/>
      <c r="X36" s="185"/>
      <c r="Y36" s="9"/>
      <c r="Z36" s="3"/>
      <c r="AA36" s="3"/>
      <c r="AB36" s="3"/>
      <c r="AC36" s="3"/>
    </row>
    <row r="37" ht="12.75" customHeight="1">
      <c r="A37" s="109" t="s">
        <v>226</v>
      </c>
      <c r="B37" s="109"/>
      <c r="C37" s="204"/>
      <c r="D37" s="3"/>
      <c r="E37" s="179" t="s">
        <v>112</v>
      </c>
      <c r="F37" s="109"/>
      <c r="G37" s="109"/>
      <c r="H37" s="109"/>
      <c r="I37" s="3"/>
      <c r="J37" s="3"/>
      <c r="K37" s="198" t="s">
        <v>227</v>
      </c>
      <c r="L37" s="209" t="s">
        <v>228</v>
      </c>
      <c r="M37" s="209" t="s">
        <v>220</v>
      </c>
      <c r="N37" s="209"/>
      <c r="O37" s="209"/>
      <c r="P37" s="210"/>
      <c r="Q37" s="178">
        <f>IF(L37="No",1,-1)</f>
        <v>-1</v>
      </c>
      <c r="R37" s="180" t="s">
        <v>229</v>
      </c>
      <c r="S37" s="181"/>
      <c r="T37" s="181"/>
      <c r="U37" s="181"/>
      <c r="V37" s="181"/>
      <c r="W37" s="181"/>
      <c r="X37" s="182"/>
      <c r="Y37" s="9"/>
      <c r="Z37" s="3"/>
      <c r="AA37" s="3"/>
      <c r="AB37" s="3"/>
      <c r="AC37" s="3"/>
    </row>
    <row r="38" ht="12.75" customHeight="1">
      <c r="A38" s="157" t="s">
        <v>230</v>
      </c>
      <c r="B38" s="211" t="s">
        <v>178</v>
      </c>
      <c r="C38" s="204"/>
      <c r="D38" s="3"/>
      <c r="E38" s="198"/>
      <c r="F38" s="209" t="s">
        <v>231</v>
      </c>
      <c r="G38" s="209" t="s">
        <v>228</v>
      </c>
      <c r="H38" s="212" t="s">
        <v>220</v>
      </c>
      <c r="I38" s="213"/>
      <c r="J38" s="213"/>
      <c r="K38" s="163" t="s">
        <v>232</v>
      </c>
      <c r="L38" s="17" t="s">
        <v>233</v>
      </c>
      <c r="M38" s="173">
        <v>0.0</v>
      </c>
      <c r="N38" s="73"/>
      <c r="O38" s="204"/>
      <c r="P38" s="205" t="s">
        <v>101</v>
      </c>
      <c r="Q38" s="178">
        <f>IF($L38="No",$M38,-1 * $M38)</f>
        <v>0</v>
      </c>
      <c r="R38" s="214" t="s">
        <v>234</v>
      </c>
      <c r="S38" s="184"/>
      <c r="T38" s="215" t="s">
        <v>235</v>
      </c>
      <c r="U38" s="184"/>
      <c r="V38" s="216"/>
      <c r="W38" s="216"/>
      <c r="X38" s="217"/>
      <c r="Y38" s="9"/>
      <c r="Z38" s="3"/>
      <c r="AA38" s="3"/>
      <c r="AB38" s="3"/>
      <c r="AC38" s="3"/>
    </row>
    <row r="39" ht="12.75" customHeight="1">
      <c r="A39" s="157" t="s">
        <v>236</v>
      </c>
      <c r="B39" s="218">
        <v>0.0</v>
      </c>
      <c r="C39" s="204"/>
      <c r="D39" s="3"/>
      <c r="E39" s="157" t="s">
        <v>237</v>
      </c>
      <c r="F39" s="219" t="s">
        <v>178</v>
      </c>
      <c r="G39" s="219" t="s">
        <v>178</v>
      </c>
      <c r="H39" s="177">
        <v>0.0</v>
      </c>
      <c r="I39" s="8">
        <f t="shared" ref="I39:I43" si="2">IF(AND($G39="Yes",$F39="No"), -1 * $H39,IF(AND($G39="No",$F39="Yes"), $H39, 0))</f>
        <v>0</v>
      </c>
      <c r="J39" s="8"/>
      <c r="K39" s="163" t="s">
        <v>238</v>
      </c>
      <c r="L39" s="17" t="s">
        <v>178</v>
      </c>
      <c r="M39" s="173">
        <v>0.0</v>
      </c>
      <c r="N39" s="73"/>
      <c r="O39" s="204"/>
      <c r="P39" s="205" t="s">
        <v>101</v>
      </c>
      <c r="Q39" s="178">
        <f>IF($L39="No",$M39, IF($M39 = 0,0, -1 * $M39))</f>
        <v>0</v>
      </c>
      <c r="R39" s="214" t="s">
        <v>239</v>
      </c>
      <c r="S39" s="184"/>
      <c r="T39" s="215" t="s">
        <v>235</v>
      </c>
      <c r="U39" s="184"/>
      <c r="V39" s="216"/>
      <c r="W39" s="216"/>
      <c r="X39" s="217"/>
      <c r="Y39" s="9"/>
      <c r="Z39" s="3"/>
      <c r="AA39" s="3"/>
      <c r="AB39" s="3"/>
      <c r="AC39" s="3"/>
    </row>
    <row r="40" ht="12.75" customHeight="1">
      <c r="A40" s="157" t="s">
        <v>240</v>
      </c>
      <c r="B40" s="211" t="s">
        <v>115</v>
      </c>
      <c r="C40" s="204"/>
      <c r="D40" s="3"/>
      <c r="E40" s="157" t="s">
        <v>241</v>
      </c>
      <c r="F40" s="220" t="s">
        <v>178</v>
      </c>
      <c r="G40" s="220" t="s">
        <v>178</v>
      </c>
      <c r="H40" s="177">
        <v>0.0</v>
      </c>
      <c r="I40" s="8">
        <f t="shared" si="2"/>
        <v>0</v>
      </c>
      <c r="J40" s="8"/>
      <c r="K40" s="163" t="s">
        <v>242</v>
      </c>
      <c r="L40" s="17" t="s">
        <v>233</v>
      </c>
      <c r="M40" s="173">
        <v>0.0</v>
      </c>
      <c r="N40" s="73"/>
      <c r="O40" s="204"/>
      <c r="P40" s="205" t="s">
        <v>101</v>
      </c>
      <c r="Q40" s="178">
        <f>IF($L40="No",$M40, IF($M40 = 0, 0, -1 * $M40))</f>
        <v>0</v>
      </c>
      <c r="R40" s="214" t="s">
        <v>243</v>
      </c>
      <c r="S40" s="184"/>
      <c r="T40" s="215" t="s">
        <v>235</v>
      </c>
      <c r="U40" s="184"/>
      <c r="V40" s="216"/>
      <c r="W40" s="216"/>
      <c r="X40" s="217"/>
      <c r="Y40" s="9"/>
      <c r="Z40" s="3"/>
      <c r="AA40" s="3"/>
      <c r="AB40" s="3"/>
      <c r="AC40" s="3"/>
    </row>
    <row r="41" ht="12.75" customHeight="1">
      <c r="A41" s="157" t="s">
        <v>244</v>
      </c>
      <c r="B41" s="211" t="s">
        <v>178</v>
      </c>
      <c r="C41" s="9"/>
      <c r="D41" s="3"/>
      <c r="E41" s="157" t="s">
        <v>245</v>
      </c>
      <c r="F41" s="220" t="s">
        <v>178</v>
      </c>
      <c r="G41" s="220" t="s">
        <v>178</v>
      </c>
      <c r="H41" s="177">
        <v>0.0</v>
      </c>
      <c r="I41" s="8">
        <f t="shared" si="2"/>
        <v>0</v>
      </c>
      <c r="J41" s="8"/>
      <c r="K41" s="163" t="s">
        <v>246</v>
      </c>
      <c r="L41" s="17" t="s">
        <v>178</v>
      </c>
      <c r="M41" s="173">
        <v>0.0</v>
      </c>
      <c r="N41" s="73"/>
      <c r="O41" s="204"/>
      <c r="P41" s="205" t="s">
        <v>101</v>
      </c>
      <c r="Q41" s="178">
        <f>IF($L41="No",$M41,-1 * $M41)</f>
        <v>0</v>
      </c>
      <c r="R41" s="214" t="s">
        <v>247</v>
      </c>
      <c r="S41" s="184"/>
      <c r="T41" s="215" t="s">
        <v>235</v>
      </c>
      <c r="U41" s="184"/>
      <c r="V41" s="216"/>
      <c r="W41" s="216"/>
      <c r="X41" s="217"/>
      <c r="Y41" s="9"/>
      <c r="Z41" s="3"/>
      <c r="AA41" s="3"/>
      <c r="AB41" s="3"/>
      <c r="AC41" s="3"/>
    </row>
    <row r="42" ht="12.75" customHeight="1">
      <c r="A42" s="157" t="s">
        <v>248</v>
      </c>
      <c r="B42" s="218">
        <v>0.0</v>
      </c>
      <c r="C42" s="9"/>
      <c r="D42" s="3"/>
      <c r="E42" s="157" t="s">
        <v>249</v>
      </c>
      <c r="F42" s="220" t="s">
        <v>178</v>
      </c>
      <c r="G42" s="220" t="s">
        <v>178</v>
      </c>
      <c r="H42" s="177">
        <v>0.0</v>
      </c>
      <c r="I42" s="8">
        <f t="shared" si="2"/>
        <v>0</v>
      </c>
      <c r="J42" s="8"/>
      <c r="K42" s="221" t="s">
        <v>250</v>
      </c>
      <c r="L42" s="222" t="s">
        <v>233</v>
      </c>
      <c r="M42" s="223">
        <v>0.0</v>
      </c>
      <c r="N42" s="224"/>
      <c r="O42" s="224"/>
      <c r="P42" s="225" t="s">
        <v>101</v>
      </c>
      <c r="Q42" s="178">
        <f>IF($L42="No",$M42, IF($M42 = 0, 0, -1 * $M42))</f>
        <v>0</v>
      </c>
      <c r="R42" s="214" t="s">
        <v>251</v>
      </c>
      <c r="S42" s="184"/>
      <c r="T42" s="215" t="s">
        <v>235</v>
      </c>
      <c r="U42" s="184"/>
      <c r="V42" s="216"/>
      <c r="W42" s="216"/>
      <c r="X42" s="217"/>
      <c r="Y42" s="9"/>
      <c r="Z42" s="3"/>
      <c r="AA42" s="3"/>
      <c r="AB42" s="3"/>
      <c r="AC42" s="3"/>
    </row>
    <row r="43" ht="12.75" customHeight="1">
      <c r="A43" s="175" t="s">
        <v>252</v>
      </c>
      <c r="B43" s="226" t="s">
        <v>115</v>
      </c>
      <c r="C43" s="9"/>
      <c r="D43" s="3"/>
      <c r="E43" s="175" t="s">
        <v>209</v>
      </c>
      <c r="F43" s="227" t="s">
        <v>178</v>
      </c>
      <c r="G43" s="227" t="s">
        <v>178</v>
      </c>
      <c r="H43" s="194">
        <v>0.0</v>
      </c>
      <c r="I43" s="8">
        <f t="shared" si="2"/>
        <v>0</v>
      </c>
      <c r="J43" s="8"/>
      <c r="K43" s="3"/>
      <c r="L43" s="3"/>
      <c r="M43" s="3"/>
      <c r="N43" s="3"/>
      <c r="O43" s="3"/>
      <c r="P43" s="3"/>
      <c r="Q43" s="73"/>
      <c r="R43" s="214" t="s">
        <v>253</v>
      </c>
      <c r="S43" s="184"/>
      <c r="T43" s="215" t="s">
        <v>235</v>
      </c>
      <c r="U43" s="184"/>
      <c r="V43" s="216"/>
      <c r="W43" s="216"/>
      <c r="X43" s="217"/>
      <c r="Y43" s="9"/>
      <c r="Z43" s="3"/>
      <c r="AA43" s="3"/>
      <c r="AB43" s="3"/>
      <c r="AC43" s="3"/>
    </row>
    <row r="44" ht="12.75" customHeight="1">
      <c r="A44" s="9"/>
      <c r="B44" s="9"/>
      <c r="C44" s="9"/>
      <c r="D44" s="3"/>
      <c r="E44" s="9"/>
      <c r="F44" s="17"/>
      <c r="G44" s="17"/>
      <c r="H44" s="24"/>
      <c r="I44" s="8">
        <f>SUM(I39:I43)</f>
        <v>0</v>
      </c>
      <c r="J44" s="3"/>
      <c r="K44" s="3"/>
      <c r="L44" s="3"/>
      <c r="M44" s="3"/>
      <c r="N44" s="3"/>
      <c r="O44" s="3"/>
      <c r="P44" s="3"/>
      <c r="Q44" s="73"/>
      <c r="R44" s="228" t="s">
        <v>254</v>
      </c>
      <c r="S44" s="229"/>
      <c r="T44" s="230" t="s">
        <v>235</v>
      </c>
      <c r="U44" s="229"/>
      <c r="V44" s="231"/>
      <c r="W44" s="231"/>
      <c r="X44" s="232"/>
      <c r="Y44" s="9"/>
      <c r="Z44" s="3"/>
      <c r="AA44" s="3"/>
      <c r="AB44" s="3"/>
      <c r="AC44" s="3"/>
    </row>
    <row r="45" ht="12.75" customHeight="1">
      <c r="A45" s="109" t="s">
        <v>255</v>
      </c>
      <c r="B45" s="109" t="s">
        <v>220</v>
      </c>
      <c r="C45" s="109" t="s">
        <v>256</v>
      </c>
      <c r="D45" s="3"/>
      <c r="E45" s="9"/>
      <c r="F45" s="17"/>
      <c r="G45" s="17"/>
      <c r="H45" s="24"/>
      <c r="I45" s="3"/>
      <c r="J45" s="3"/>
      <c r="K45" s="3"/>
      <c r="L45" s="3"/>
      <c r="M45" s="3"/>
      <c r="N45" s="3"/>
      <c r="O45" s="3"/>
      <c r="P45" s="3"/>
      <c r="Q45" s="73"/>
      <c r="R45" s="233"/>
      <c r="S45" s="233"/>
      <c r="T45" s="233"/>
      <c r="U45" s="233"/>
      <c r="V45" s="233"/>
      <c r="W45" s="233"/>
      <c r="X45" s="233"/>
      <c r="Y45" s="9"/>
      <c r="Z45" s="3"/>
      <c r="AA45" s="3"/>
      <c r="AB45" s="3"/>
      <c r="AC45" s="3"/>
    </row>
    <row r="46" ht="12.75" customHeight="1">
      <c r="A46" s="157" t="s">
        <v>257</v>
      </c>
      <c r="B46" s="234">
        <v>0.0</v>
      </c>
      <c r="C46" s="158" t="s">
        <v>258</v>
      </c>
      <c r="D46" s="3"/>
      <c r="E46" s="9"/>
      <c r="F46" s="17"/>
      <c r="G46" s="17"/>
      <c r="H46" s="24"/>
      <c r="I46" s="3"/>
      <c r="J46" s="3"/>
      <c r="K46" s="3"/>
      <c r="L46" s="3"/>
      <c r="M46" s="3"/>
      <c r="N46" s="3"/>
      <c r="O46" s="3"/>
      <c r="P46" s="3"/>
      <c r="Q46" s="73"/>
      <c r="R46" s="233"/>
      <c r="S46" s="233"/>
      <c r="T46" s="233"/>
      <c r="U46" s="233"/>
      <c r="V46" s="233"/>
      <c r="W46" s="233"/>
      <c r="X46" s="233"/>
      <c r="Y46" s="233"/>
      <c r="Z46" s="3"/>
      <c r="AA46" s="3"/>
      <c r="AB46" s="3"/>
      <c r="AC46" s="3"/>
    </row>
    <row r="47" ht="12.75" customHeight="1">
      <c r="A47" s="157" t="s">
        <v>259</v>
      </c>
      <c r="B47" s="234">
        <v>0.0</v>
      </c>
      <c r="C47" s="158" t="s">
        <v>258</v>
      </c>
      <c r="D47" s="3"/>
      <c r="E47" s="9"/>
      <c r="F47" s="17"/>
      <c r="G47" s="17"/>
      <c r="H47" s="24"/>
      <c r="I47" s="3"/>
      <c r="J47" s="3"/>
      <c r="K47" s="3"/>
      <c r="L47" s="3"/>
      <c r="M47" s="3"/>
      <c r="N47" s="3"/>
      <c r="O47" s="3"/>
      <c r="P47" s="3"/>
      <c r="Q47" s="73"/>
      <c r="R47" s="233"/>
      <c r="S47" s="233"/>
      <c r="T47" s="233"/>
      <c r="U47" s="233"/>
      <c r="V47" s="233"/>
      <c r="W47" s="233"/>
      <c r="X47" s="233"/>
      <c r="Y47" s="233"/>
      <c r="Z47" s="3"/>
      <c r="AA47" s="3"/>
      <c r="AB47" s="3"/>
      <c r="AC47" s="3"/>
    </row>
    <row r="48" ht="12.75" customHeight="1">
      <c r="A48" s="157" t="s">
        <v>260</v>
      </c>
      <c r="B48" s="235" t="s">
        <v>261</v>
      </c>
      <c r="C48" s="158" t="s">
        <v>258</v>
      </c>
      <c r="D48" s="3"/>
      <c r="E48" s="9"/>
      <c r="F48" s="17"/>
      <c r="G48" s="17"/>
      <c r="H48" s="24"/>
      <c r="I48" s="3"/>
      <c r="J48" s="3"/>
      <c r="K48" s="3"/>
      <c r="L48" s="3"/>
      <c r="M48" s="3"/>
      <c r="N48" s="3"/>
      <c r="O48" s="3"/>
      <c r="P48" s="3"/>
      <c r="Q48" s="73"/>
      <c r="R48" s="233"/>
      <c r="S48" s="233"/>
      <c r="T48" s="233"/>
      <c r="U48" s="233"/>
      <c r="V48" s="233"/>
      <c r="W48" s="233"/>
      <c r="X48" s="233"/>
      <c r="Y48" s="233"/>
      <c r="Z48" s="3"/>
      <c r="AA48" s="3"/>
      <c r="AB48" s="3"/>
      <c r="AC48" s="3"/>
    </row>
    <row r="49" ht="12.75" customHeight="1">
      <c r="A49" s="157" t="s">
        <v>262</v>
      </c>
      <c r="B49" s="234">
        <v>0.0</v>
      </c>
      <c r="C49" s="158" t="s">
        <v>258</v>
      </c>
      <c r="D49" s="3"/>
      <c r="E49" s="9"/>
      <c r="F49" s="17"/>
      <c r="G49" s="17"/>
      <c r="H49" s="24"/>
      <c r="I49" s="3"/>
      <c r="J49" s="3"/>
      <c r="K49" s="3"/>
      <c r="L49" s="3"/>
      <c r="M49" s="3"/>
      <c r="N49" s="3"/>
      <c r="O49" s="3"/>
      <c r="P49" s="3"/>
      <c r="Q49" s="73"/>
      <c r="R49" s="233"/>
      <c r="S49" s="233"/>
      <c r="T49" s="233"/>
      <c r="U49" s="233"/>
      <c r="V49" s="233"/>
      <c r="W49" s="233"/>
      <c r="X49" s="233"/>
      <c r="Y49" s="233"/>
      <c r="Z49" s="3"/>
      <c r="AA49" s="3"/>
      <c r="AB49" s="3"/>
      <c r="AC49" s="3"/>
    </row>
    <row r="50" ht="12.75" customHeight="1">
      <c r="A50" s="157" t="s">
        <v>263</v>
      </c>
      <c r="B50" s="234">
        <v>0.0</v>
      </c>
      <c r="C50" s="158" t="s">
        <v>258</v>
      </c>
      <c r="D50" s="3"/>
      <c r="E50" s="9"/>
      <c r="F50" s="17"/>
      <c r="G50" s="17"/>
      <c r="H50" s="24"/>
      <c r="I50" s="3"/>
      <c r="J50" s="3"/>
      <c r="K50" s="3"/>
      <c r="L50" s="3"/>
      <c r="M50" s="3"/>
      <c r="N50" s="3"/>
      <c r="O50" s="3"/>
      <c r="P50" s="3"/>
      <c r="Q50" s="73"/>
      <c r="R50" s="233"/>
      <c r="S50" s="233"/>
      <c r="T50" s="233"/>
      <c r="U50" s="233"/>
      <c r="V50" s="233"/>
      <c r="W50" s="233"/>
      <c r="X50" s="233"/>
      <c r="Y50" s="233"/>
      <c r="Z50" s="3"/>
      <c r="AA50" s="3"/>
      <c r="AB50" s="3"/>
      <c r="AC50" s="3"/>
    </row>
    <row r="51" ht="12.75" customHeight="1">
      <c r="A51" s="157" t="s">
        <v>264</v>
      </c>
      <c r="B51" s="234">
        <v>0.0</v>
      </c>
      <c r="C51" s="158" t="s">
        <v>258</v>
      </c>
      <c r="D51" s="3"/>
      <c r="E51" s="9"/>
      <c r="F51" s="17"/>
      <c r="G51" s="17"/>
      <c r="H51" s="24"/>
      <c r="I51" s="3"/>
      <c r="J51" s="3"/>
      <c r="K51" s="3"/>
      <c r="L51" s="3"/>
      <c r="M51" s="3"/>
      <c r="N51" s="3"/>
      <c r="O51" s="3"/>
      <c r="P51" s="3"/>
      <c r="Q51" s="73"/>
      <c r="R51" s="233"/>
      <c r="S51" s="233"/>
      <c r="T51" s="233"/>
      <c r="U51" s="233"/>
      <c r="V51" s="233"/>
      <c r="W51" s="233"/>
      <c r="X51" s="233"/>
      <c r="Y51" s="233"/>
      <c r="Z51" s="3"/>
      <c r="AA51" s="3"/>
      <c r="AB51" s="3"/>
      <c r="AC51" s="3"/>
    </row>
    <row r="52" ht="12.75" customHeight="1">
      <c r="A52" s="157" t="s">
        <v>265</v>
      </c>
      <c r="B52" s="234">
        <v>0.0</v>
      </c>
      <c r="C52" s="158" t="s">
        <v>258</v>
      </c>
      <c r="D52" s="3"/>
      <c r="E52" s="9"/>
      <c r="F52" s="17"/>
      <c r="G52" s="17"/>
      <c r="H52" s="24"/>
      <c r="I52" s="3"/>
      <c r="J52" s="3"/>
      <c r="K52" s="3"/>
      <c r="L52" s="3"/>
      <c r="M52" s="3"/>
      <c r="N52" s="3"/>
      <c r="O52" s="3"/>
      <c r="P52" s="3"/>
      <c r="Q52" s="73"/>
      <c r="R52" s="233"/>
      <c r="S52" s="233"/>
      <c r="T52" s="233"/>
      <c r="U52" s="233"/>
      <c r="V52" s="233"/>
      <c r="W52" s="233"/>
      <c r="X52" s="233"/>
      <c r="Y52" s="233"/>
      <c r="Z52" s="3"/>
      <c r="AA52" s="3"/>
      <c r="AB52" s="3"/>
      <c r="AC52" s="3"/>
    </row>
    <row r="53" ht="12.75" customHeight="1">
      <c r="A53" s="157" t="s">
        <v>266</v>
      </c>
      <c r="B53" s="234">
        <v>0.0</v>
      </c>
      <c r="C53" s="158" t="s">
        <v>258</v>
      </c>
      <c r="D53" s="3"/>
      <c r="E53" s="9"/>
      <c r="F53" s="17"/>
      <c r="G53" s="17"/>
      <c r="H53" s="24"/>
      <c r="I53" s="3"/>
      <c r="J53" s="3"/>
      <c r="K53" s="3"/>
      <c r="L53" s="3"/>
      <c r="M53" s="3"/>
      <c r="N53" s="3"/>
      <c r="O53" s="3"/>
      <c r="P53" s="3"/>
      <c r="Q53" s="73"/>
      <c r="R53" s="233"/>
      <c r="S53" s="233"/>
      <c r="T53" s="233"/>
      <c r="U53" s="233"/>
      <c r="V53" s="233"/>
      <c r="W53" s="233"/>
      <c r="X53" s="233"/>
      <c r="Y53" s="233"/>
      <c r="Z53" s="3"/>
      <c r="AA53" s="3"/>
      <c r="AB53" s="3"/>
      <c r="AC53" s="3"/>
    </row>
    <row r="54" ht="12.75" customHeight="1">
      <c r="A54" s="157" t="s">
        <v>267</v>
      </c>
      <c r="B54" s="234">
        <v>0.0</v>
      </c>
      <c r="C54" s="158" t="s">
        <v>258</v>
      </c>
      <c r="D54" s="3"/>
      <c r="E54" s="9"/>
      <c r="F54" s="17"/>
      <c r="G54" s="17"/>
      <c r="H54" s="24"/>
      <c r="I54" s="3"/>
      <c r="J54" s="3"/>
      <c r="K54" s="3"/>
      <c r="L54" s="3"/>
      <c r="M54" s="3"/>
      <c r="N54" s="3"/>
      <c r="O54" s="3"/>
      <c r="P54" s="3"/>
      <c r="Q54" s="73"/>
      <c r="R54" s="233"/>
      <c r="S54" s="233"/>
      <c r="T54" s="233"/>
      <c r="U54" s="233"/>
      <c r="V54" s="233"/>
      <c r="W54" s="233"/>
      <c r="X54" s="233"/>
      <c r="Y54" s="233"/>
      <c r="Z54" s="3"/>
      <c r="AA54" s="3"/>
      <c r="AB54" s="3"/>
      <c r="AC54" s="3"/>
    </row>
    <row r="55" ht="12.75" customHeight="1">
      <c r="A55" s="157" t="s">
        <v>268</v>
      </c>
      <c r="B55" s="234">
        <v>0.0</v>
      </c>
      <c r="C55" s="158" t="s">
        <v>258</v>
      </c>
      <c r="D55" s="3"/>
      <c r="E55" s="9"/>
      <c r="F55" s="17"/>
      <c r="G55" s="17"/>
      <c r="H55" s="24"/>
      <c r="I55" s="3"/>
      <c r="J55" s="3"/>
      <c r="K55" s="3"/>
      <c r="L55" s="3"/>
      <c r="M55" s="3"/>
      <c r="N55" s="3"/>
      <c r="O55" s="3"/>
      <c r="P55" s="3"/>
      <c r="Q55" s="73"/>
      <c r="R55" s="233"/>
      <c r="S55" s="233"/>
      <c r="T55" s="233"/>
      <c r="U55" s="233"/>
      <c r="V55" s="233"/>
      <c r="W55" s="233"/>
      <c r="X55" s="233"/>
      <c r="Y55" s="233"/>
      <c r="Z55" s="3"/>
      <c r="AA55" s="3"/>
      <c r="AB55" s="3"/>
      <c r="AC55" s="3"/>
    </row>
    <row r="56" ht="12.75" customHeight="1">
      <c r="A56" s="157" t="s">
        <v>269</v>
      </c>
      <c r="B56" s="234">
        <v>0.0</v>
      </c>
      <c r="C56" s="158" t="s">
        <v>258</v>
      </c>
      <c r="D56" s="3"/>
      <c r="E56" s="9"/>
      <c r="F56" s="17"/>
      <c r="G56" s="17"/>
      <c r="H56" s="24"/>
      <c r="I56" s="3"/>
      <c r="J56" s="3"/>
      <c r="K56" s="3"/>
      <c r="L56" s="3"/>
      <c r="M56" s="3"/>
      <c r="N56" s="3"/>
      <c r="O56" s="3"/>
      <c r="P56" s="3"/>
      <c r="Q56" s="73"/>
      <c r="R56" s="233"/>
      <c r="S56" s="233"/>
      <c r="T56" s="233"/>
      <c r="U56" s="233"/>
      <c r="V56" s="233"/>
      <c r="W56" s="233"/>
      <c r="X56" s="233"/>
      <c r="Y56" s="233"/>
      <c r="Z56" s="3"/>
      <c r="AA56" s="3"/>
      <c r="AB56" s="3"/>
      <c r="AC56" s="3"/>
    </row>
    <row r="57" ht="12.75" customHeight="1">
      <c r="A57" s="157" t="s">
        <v>270</v>
      </c>
      <c r="B57" s="234">
        <v>0.0</v>
      </c>
      <c r="C57" s="158" t="s">
        <v>258</v>
      </c>
      <c r="D57" s="3"/>
      <c r="E57" s="9"/>
      <c r="F57" s="17"/>
      <c r="G57" s="17"/>
      <c r="H57" s="24"/>
      <c r="I57" s="3"/>
      <c r="J57" s="3"/>
      <c r="K57" s="3"/>
      <c r="L57" s="3"/>
      <c r="M57" s="3"/>
      <c r="N57" s="3"/>
      <c r="O57" s="3"/>
      <c r="P57" s="3"/>
      <c r="Q57" s="73"/>
      <c r="R57" s="233"/>
      <c r="S57" s="233"/>
      <c r="T57" s="233"/>
      <c r="U57" s="233"/>
      <c r="V57" s="233"/>
      <c r="W57" s="233"/>
      <c r="X57" s="233"/>
      <c r="Y57" s="233"/>
      <c r="Z57" s="3"/>
      <c r="AA57" s="3"/>
      <c r="AB57" s="3"/>
      <c r="AC57" s="3"/>
    </row>
    <row r="58" ht="12.75" customHeight="1">
      <c r="A58" s="175" t="s">
        <v>271</v>
      </c>
      <c r="B58" s="236">
        <v>0.0</v>
      </c>
      <c r="C58" s="176" t="s">
        <v>258</v>
      </c>
      <c r="D58" s="3"/>
      <c r="E58" s="9"/>
      <c r="F58" s="17"/>
      <c r="G58" s="17"/>
      <c r="H58" s="24"/>
      <c r="I58" s="3"/>
      <c r="J58" s="3"/>
      <c r="K58" s="3"/>
      <c r="L58" s="3"/>
      <c r="M58" s="3"/>
      <c r="N58" s="3"/>
      <c r="O58" s="3"/>
      <c r="P58" s="3"/>
      <c r="Q58" s="73"/>
      <c r="R58" s="233"/>
      <c r="S58" s="233"/>
      <c r="T58" s="233"/>
      <c r="U58" s="233"/>
      <c r="V58" s="233"/>
      <c r="W58" s="233"/>
      <c r="X58" s="233"/>
      <c r="Y58" s="233"/>
      <c r="Z58" s="3"/>
      <c r="AA58" s="3"/>
      <c r="AB58" s="3"/>
      <c r="AC58" s="3"/>
    </row>
    <row r="59" ht="12.75" customHeight="1">
      <c r="A59" s="9"/>
      <c r="B59" s="237"/>
      <c r="C59" s="9"/>
      <c r="D59" s="3"/>
      <c r="E59" s="9"/>
      <c r="F59" s="17"/>
      <c r="G59" s="17"/>
      <c r="H59" s="24"/>
      <c r="I59" s="3"/>
      <c r="J59" s="3"/>
      <c r="K59" s="3"/>
      <c r="L59" s="3"/>
      <c r="M59" s="3"/>
      <c r="N59" s="3"/>
      <c r="O59" s="3"/>
      <c r="P59" s="3"/>
      <c r="Q59" s="73"/>
      <c r="R59" s="233"/>
      <c r="S59" s="233"/>
      <c r="T59" s="233"/>
      <c r="U59" s="233"/>
      <c r="V59" s="233"/>
      <c r="W59" s="233"/>
      <c r="X59" s="233"/>
      <c r="Y59" s="233"/>
      <c r="Z59" s="3"/>
      <c r="AA59" s="3"/>
      <c r="AB59" s="3"/>
      <c r="AC59" s="3"/>
    </row>
    <row r="60" ht="12.75" hidden="1" customHeight="1">
      <c r="A60" s="9"/>
      <c r="B60" s="237"/>
      <c r="C60" s="9"/>
      <c r="D60" s="3"/>
      <c r="E60" s="9"/>
      <c r="F60" s="17"/>
      <c r="G60" s="17"/>
      <c r="H60" s="24"/>
      <c r="I60" s="3"/>
      <c r="J60" s="3"/>
      <c r="K60" s="3"/>
      <c r="L60" s="3"/>
      <c r="M60" s="3"/>
      <c r="N60" s="3"/>
      <c r="O60" s="3"/>
      <c r="P60" s="3"/>
      <c r="Q60" s="73"/>
      <c r="R60" s="233"/>
      <c r="S60" s="233"/>
      <c r="T60" s="233"/>
      <c r="U60" s="233"/>
      <c r="V60" s="233"/>
      <c r="W60" s="233"/>
      <c r="X60" s="233"/>
      <c r="Y60" s="233"/>
      <c r="Z60" s="3"/>
      <c r="AA60" s="3"/>
      <c r="AB60" s="3"/>
      <c r="AC60" s="3"/>
    </row>
    <row r="61" ht="12.75" hidden="1" customHeight="1">
      <c r="A61" s="9"/>
      <c r="B61" s="237"/>
      <c r="C61" s="9"/>
      <c r="D61" s="3"/>
      <c r="E61" s="9"/>
      <c r="F61" s="17"/>
      <c r="G61" s="17"/>
      <c r="H61" s="24"/>
      <c r="I61" s="3"/>
      <c r="J61" s="3"/>
      <c r="K61" s="3"/>
      <c r="L61" s="3"/>
      <c r="M61" s="3"/>
      <c r="N61" s="3"/>
      <c r="O61" s="3"/>
      <c r="P61" s="3"/>
      <c r="Q61" s="73"/>
      <c r="R61" s="233"/>
      <c r="S61" s="233"/>
      <c r="T61" s="233"/>
      <c r="U61" s="233"/>
      <c r="V61" s="233"/>
      <c r="W61" s="233"/>
      <c r="X61" s="233"/>
      <c r="Y61" s="233"/>
      <c r="Z61" s="3"/>
      <c r="AA61" s="3"/>
      <c r="AB61" s="3"/>
      <c r="AC61" s="3"/>
    </row>
    <row r="62" ht="12.75" hidden="1" customHeight="1">
      <c r="A62" s="9"/>
      <c r="B62" s="237"/>
      <c r="C62" s="9"/>
      <c r="D62" s="3"/>
      <c r="E62" s="9"/>
      <c r="F62" s="17"/>
      <c r="G62" s="17"/>
      <c r="H62" s="24"/>
      <c r="I62" s="3"/>
      <c r="J62" s="3"/>
      <c r="K62" s="3"/>
      <c r="L62" s="3"/>
      <c r="M62" s="3"/>
      <c r="N62" s="3"/>
      <c r="O62" s="3"/>
      <c r="P62" s="3"/>
      <c r="Q62" s="73"/>
      <c r="R62" s="233"/>
      <c r="S62" s="233"/>
      <c r="T62" s="233"/>
      <c r="U62" s="233"/>
      <c r="V62" s="233"/>
      <c r="W62" s="233"/>
      <c r="X62" s="233"/>
      <c r="Y62" s="233"/>
      <c r="Z62" s="3"/>
      <c r="AA62" s="3"/>
      <c r="AB62" s="3"/>
      <c r="AC62" s="3"/>
    </row>
    <row r="63" ht="12.75" hidden="1" customHeight="1">
      <c r="A63" s="9"/>
      <c r="B63" s="237"/>
      <c r="C63" s="9"/>
      <c r="D63" s="3"/>
      <c r="E63" s="9"/>
      <c r="F63" s="17"/>
      <c r="G63" s="17"/>
      <c r="H63" s="24"/>
      <c r="I63" s="3"/>
      <c r="J63" s="3"/>
      <c r="K63" s="3"/>
      <c r="L63" s="3"/>
      <c r="M63" s="3"/>
      <c r="N63" s="3"/>
      <c r="O63" s="3"/>
      <c r="P63" s="3"/>
      <c r="Q63" s="73"/>
      <c r="R63" s="233"/>
      <c r="S63" s="233"/>
      <c r="T63" s="233"/>
      <c r="U63" s="233"/>
      <c r="V63" s="233"/>
      <c r="W63" s="233"/>
      <c r="X63" s="233"/>
      <c r="Y63" s="233"/>
      <c r="Z63" s="3"/>
      <c r="AA63" s="3"/>
      <c r="AB63" s="3"/>
      <c r="AC63" s="3"/>
    </row>
    <row r="64" ht="12.75" hidden="1" customHeight="1">
      <c r="A64" s="9"/>
      <c r="B64" s="237"/>
      <c r="C64" s="9"/>
      <c r="D64" s="3"/>
      <c r="E64" s="9"/>
      <c r="F64" s="17"/>
      <c r="G64" s="17"/>
      <c r="H64" s="24"/>
      <c r="I64" s="3"/>
      <c r="J64" s="3"/>
      <c r="K64" s="3"/>
      <c r="L64" s="3"/>
      <c r="M64" s="3"/>
      <c r="N64" s="3"/>
      <c r="O64" s="3"/>
      <c r="P64" s="3"/>
      <c r="Q64" s="73"/>
      <c r="R64" s="233"/>
      <c r="S64" s="233"/>
      <c r="T64" s="233"/>
      <c r="U64" s="233"/>
      <c r="V64" s="233"/>
      <c r="W64" s="233"/>
      <c r="X64" s="233"/>
      <c r="Y64" s="233"/>
      <c r="Z64" s="3"/>
      <c r="AA64" s="3"/>
      <c r="AB64" s="3"/>
      <c r="AC64" s="3"/>
    </row>
    <row r="65" ht="12.75" hidden="1" customHeight="1">
      <c r="A65" s="9"/>
      <c r="B65" s="237"/>
      <c r="C65" s="9"/>
      <c r="D65" s="3"/>
      <c r="E65" s="9"/>
      <c r="F65" s="17"/>
      <c r="G65" s="17"/>
      <c r="H65" s="24"/>
      <c r="I65" s="3"/>
      <c r="J65" s="3"/>
      <c r="K65" s="3"/>
      <c r="L65" s="3"/>
      <c r="M65" s="3"/>
      <c r="N65" s="3"/>
      <c r="O65" s="3"/>
      <c r="P65" s="3"/>
      <c r="Q65" s="73"/>
      <c r="R65" s="233"/>
      <c r="S65" s="233"/>
      <c r="T65" s="233"/>
      <c r="U65" s="233"/>
      <c r="V65" s="233"/>
      <c r="W65" s="233"/>
      <c r="X65" s="233"/>
      <c r="Y65" s="233"/>
      <c r="Z65" s="3"/>
      <c r="AA65" s="3"/>
      <c r="AB65" s="3"/>
      <c r="AC65" s="3"/>
    </row>
    <row r="66" ht="12.75" hidden="1" customHeight="1">
      <c r="A66" s="9"/>
      <c r="B66" s="237"/>
      <c r="C66" s="9"/>
      <c r="D66" s="3"/>
      <c r="E66" s="9"/>
      <c r="F66" s="17"/>
      <c r="G66" s="17"/>
      <c r="H66" s="24"/>
      <c r="I66" s="3"/>
      <c r="J66" s="3"/>
      <c r="K66" s="3"/>
      <c r="L66" s="3"/>
      <c r="M66" s="3"/>
      <c r="N66" s="3"/>
      <c r="O66" s="3"/>
      <c r="P66" s="3"/>
      <c r="Q66" s="73"/>
      <c r="R66" s="233"/>
      <c r="S66" s="233"/>
      <c r="T66" s="233"/>
      <c r="U66" s="233"/>
      <c r="V66" s="233"/>
      <c r="W66" s="233"/>
      <c r="X66" s="233"/>
      <c r="Y66" s="233"/>
      <c r="Z66" s="3"/>
      <c r="AA66" s="3"/>
      <c r="AB66" s="3"/>
      <c r="AC66" s="3"/>
    </row>
    <row r="67" ht="12.75" customHeight="1">
      <c r="A67" s="9"/>
      <c r="B67" s="238"/>
      <c r="C67" s="121"/>
      <c r="D67" s="3"/>
      <c r="E67" s="9"/>
      <c r="F67" s="9"/>
      <c r="G67" s="17"/>
      <c r="H67" s="239"/>
      <c r="I67" s="3"/>
      <c r="J67" s="3"/>
      <c r="K67" s="9"/>
      <c r="L67" s="9"/>
      <c r="M67" s="9"/>
      <c r="N67" s="9"/>
      <c r="O67" s="239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109" t="s">
        <v>272</v>
      </c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3"/>
      <c r="Z68" s="3"/>
      <c r="AA68" s="3"/>
      <c r="AB68" s="3"/>
      <c r="AC68" s="3"/>
    </row>
    <row r="69" ht="12.75" customHeight="1">
      <c r="A69" s="209"/>
      <c r="B69" s="209"/>
      <c r="C69" s="209"/>
      <c r="D69" s="209"/>
      <c r="E69" s="209"/>
      <c r="F69" s="209"/>
      <c r="G69" s="209"/>
      <c r="H69" s="209"/>
      <c r="I69" s="240" t="s">
        <v>84</v>
      </c>
      <c r="J69" s="181"/>
      <c r="K69" s="240" t="s">
        <v>16</v>
      </c>
      <c r="L69" s="181"/>
      <c r="M69" s="181"/>
      <c r="N69" s="240" t="s">
        <v>273</v>
      </c>
      <c r="O69" s="181"/>
      <c r="P69" s="240" t="s">
        <v>87</v>
      </c>
      <c r="Q69" s="181"/>
      <c r="R69" s="181"/>
      <c r="S69" s="181"/>
      <c r="T69" s="181"/>
      <c r="U69" s="181"/>
      <c r="V69" s="181"/>
      <c r="W69" s="240" t="s">
        <v>274</v>
      </c>
      <c r="X69" s="181"/>
      <c r="Y69" s="3"/>
      <c r="Z69" s="3"/>
      <c r="AA69" s="3"/>
      <c r="AB69" s="3"/>
      <c r="AC69" s="3"/>
    </row>
    <row r="70" ht="12.75" customHeight="1">
      <c r="A70" s="241" t="s">
        <v>275</v>
      </c>
      <c r="B70" s="241" t="s">
        <v>276</v>
      </c>
      <c r="C70" s="242"/>
      <c r="D70" s="242" t="s">
        <v>98</v>
      </c>
      <c r="E70" s="242" t="s">
        <v>99</v>
      </c>
      <c r="F70" s="242" t="s">
        <v>277</v>
      </c>
      <c r="G70" s="242" t="s">
        <v>278</v>
      </c>
      <c r="H70" s="242" t="s">
        <v>100</v>
      </c>
      <c r="I70" s="243" t="s">
        <v>101</v>
      </c>
      <c r="J70" s="244" t="s">
        <v>102</v>
      </c>
      <c r="K70" s="245" t="s">
        <v>103</v>
      </c>
      <c r="L70" s="246" t="s">
        <v>104</v>
      </c>
      <c r="M70" s="247" t="s">
        <v>105</v>
      </c>
      <c r="N70" s="245" t="s">
        <v>101</v>
      </c>
      <c r="O70" s="248" t="s">
        <v>102</v>
      </c>
      <c r="P70" s="245" t="s">
        <v>106</v>
      </c>
      <c r="Q70" s="246" t="s">
        <v>107</v>
      </c>
      <c r="R70" s="246" t="s">
        <v>108</v>
      </c>
      <c r="S70" s="246" t="s">
        <v>109</v>
      </c>
      <c r="T70" s="246" t="s">
        <v>110</v>
      </c>
      <c r="U70" s="246" t="s">
        <v>111</v>
      </c>
      <c r="V70" s="246" t="s">
        <v>112</v>
      </c>
      <c r="W70" s="245" t="s">
        <v>101</v>
      </c>
      <c r="X70" s="249" t="s">
        <v>102</v>
      </c>
      <c r="Y70" s="3"/>
      <c r="Z70" s="3"/>
      <c r="AA70" s="3"/>
      <c r="AB70" s="3"/>
      <c r="AC70" s="3"/>
    </row>
    <row r="71" ht="12.75" customHeight="1">
      <c r="A71" s="250" t="s">
        <v>116</v>
      </c>
      <c r="B71" s="9" t="s">
        <v>279</v>
      </c>
      <c r="C71" s="17"/>
      <c r="D71" s="166">
        <v>28.0</v>
      </c>
      <c r="E71" s="251">
        <v>550.0</v>
      </c>
      <c r="F71" s="251">
        <v>1.0</v>
      </c>
      <c r="G71" s="252">
        <v>1.0</v>
      </c>
      <c r="H71" s="253" t="s">
        <v>233</v>
      </c>
      <c r="I71" s="254">
        <v>875.0</v>
      </c>
      <c r="J71" s="255">
        <f t="shared" ref="J71:J229" si="3">IF($Y71 = 1,$I71/$E71,"")</f>
        <v>1.590909091</v>
      </c>
      <c r="K71" s="239">
        <v>0.0</v>
      </c>
      <c r="L71" s="239">
        <v>0.0</v>
      </c>
      <c r="M71" s="256">
        <v>0.0</v>
      </c>
      <c r="N71" s="24">
        <f t="shared" ref="N71:N229" si="4">IF($Y71 = 1, $I71-K71/12-L71/12-M71,"")</f>
        <v>875</v>
      </c>
      <c r="O71" s="255">
        <f t="shared" ref="O71:O229" si="5">IF($Y71 = 1,$N71/($E71),"")</f>
        <v>1.590909091</v>
      </c>
      <c r="P71" s="257">
        <f t="shared" ref="P71:P229" si="6">IF($Y71 = 1,IF($P$23="No",$P$24,0),"")</f>
        <v>0</v>
      </c>
      <c r="Q71" s="24">
        <f t="shared" ref="Q71:Q229" si="7">IF($Y71 = 1,$Q$19,"")</f>
        <v>0</v>
      </c>
      <c r="R71" s="24">
        <f t="shared" ref="R71:R229" si="8">IF($Y71 = 1,IFERROR(IF($P$34="Per Bed",$Q$34,$Q$34 /F71),0) + IFERROR(IF($P$35="Per Bed",$Q$35,$Q$35/F71),0),"")</f>
        <v>0</v>
      </c>
      <c r="S71" s="24">
        <f t="shared" ref="S71:S229" si="9">IF($Y71 = 1,IFERROR(IF($P$36="Per Bed",$Q$36,$Q$36/F71),0),"")</f>
        <v>0</v>
      </c>
      <c r="T71" s="24">
        <f t="shared" ref="T71:T229" si="10">IF($Y71 = 1,IFERROR(IF($P$38="Per Bed",$Q$38,$Q$38 /F71),0) + IFERROR(IF($P$39="Per Bed",$Q$39,$Q$39/F71),0),"")</f>
        <v>0</v>
      </c>
      <c r="U71" s="24">
        <f t="shared" ref="U71:U229" si="11">IF($Y71 = 1,IFERROR(IF($P$40="Per Bed",$Q$40,$Q$40/F71),0) + IFERROR(IF($P$41="Per Bed",$Q$41,$Q$41/F71),0) + IFERROR(IF($P$42="Per Bed",$Q$42,$Q$42/F71),0),"")</f>
        <v>0</v>
      </c>
      <c r="V71" s="24">
        <f t="shared" ref="V71:V229" si="12">IF($Y71 = 1,$I$44,"")</f>
        <v>0</v>
      </c>
      <c r="W71" s="257">
        <f t="shared" ref="W71:W229" si="13">IF($Y71 = 1,N71+SUM(P71:V71),"")</f>
        <v>875</v>
      </c>
      <c r="X71" s="258">
        <f t="shared" ref="X71:X229" si="14">IF($Y71 = 1,$W71/$E71,"")</f>
        <v>1.590909091</v>
      </c>
      <c r="Y71" s="8">
        <f t="shared" ref="Y71:Y229" si="15">IF(AND(A71&lt;&gt;"", E71 &gt; 0, F71 &lt;&gt; ""),  1, 0 )</f>
        <v>1</v>
      </c>
      <c r="Z71" s="3"/>
      <c r="AA71" s="3"/>
      <c r="AB71" s="3"/>
      <c r="AC71" s="3"/>
    </row>
    <row r="72" ht="12.75" customHeight="1">
      <c r="A72" s="250" t="s">
        <v>117</v>
      </c>
      <c r="B72" s="9" t="s">
        <v>280</v>
      </c>
      <c r="C72" s="17"/>
      <c r="D72" s="166">
        <v>32.0</v>
      </c>
      <c r="E72" s="251">
        <v>440.0</v>
      </c>
      <c r="F72" s="251">
        <v>2.0</v>
      </c>
      <c r="G72" s="252">
        <v>1.0</v>
      </c>
      <c r="H72" s="259" t="s">
        <v>233</v>
      </c>
      <c r="I72" s="260">
        <v>589.0</v>
      </c>
      <c r="J72" s="123">
        <f t="shared" si="3"/>
        <v>1.338636364</v>
      </c>
      <c r="K72" s="239">
        <v>0.0</v>
      </c>
      <c r="L72" s="239">
        <v>0.0</v>
      </c>
      <c r="M72" s="256">
        <v>0.0</v>
      </c>
      <c r="N72" s="24">
        <f t="shared" si="4"/>
        <v>589</v>
      </c>
      <c r="O72" s="123">
        <f t="shared" si="5"/>
        <v>1.338636364</v>
      </c>
      <c r="P72" s="261">
        <f t="shared" si="6"/>
        <v>0</v>
      </c>
      <c r="Q72" s="24">
        <f t="shared" si="7"/>
        <v>0</v>
      </c>
      <c r="R72" s="24">
        <f t="shared" si="8"/>
        <v>0</v>
      </c>
      <c r="S72" s="24">
        <f t="shared" si="9"/>
        <v>0</v>
      </c>
      <c r="T72" s="24">
        <f t="shared" si="10"/>
        <v>0</v>
      </c>
      <c r="U72" s="24">
        <f t="shared" si="11"/>
        <v>0</v>
      </c>
      <c r="V72" s="24">
        <f t="shared" si="12"/>
        <v>0</v>
      </c>
      <c r="W72" s="261">
        <f t="shared" si="13"/>
        <v>589</v>
      </c>
      <c r="X72" s="262">
        <f t="shared" si="14"/>
        <v>1.338636364</v>
      </c>
      <c r="Y72" s="8">
        <f t="shared" si="15"/>
        <v>1</v>
      </c>
      <c r="Z72" s="3"/>
      <c r="AA72" s="3"/>
      <c r="AB72" s="3"/>
      <c r="AC72" s="3"/>
    </row>
    <row r="73" ht="12.75" customHeight="1">
      <c r="A73" s="250" t="s">
        <v>117</v>
      </c>
      <c r="B73" s="9" t="s">
        <v>281</v>
      </c>
      <c r="C73" s="17"/>
      <c r="D73" s="166">
        <v>202.0</v>
      </c>
      <c r="E73" s="251">
        <v>578.5</v>
      </c>
      <c r="F73" s="251">
        <v>2.0</v>
      </c>
      <c r="G73" s="252">
        <v>2.0</v>
      </c>
      <c r="H73" s="259" t="s">
        <v>233</v>
      </c>
      <c r="I73" s="260">
        <v>640.0</v>
      </c>
      <c r="J73" s="123">
        <f t="shared" si="3"/>
        <v>1.106309421</v>
      </c>
      <c r="K73" s="239">
        <v>0.0</v>
      </c>
      <c r="L73" s="239">
        <v>0.0</v>
      </c>
      <c r="M73" s="256">
        <v>0.0</v>
      </c>
      <c r="N73" s="24">
        <f t="shared" si="4"/>
        <v>640</v>
      </c>
      <c r="O73" s="123">
        <f t="shared" si="5"/>
        <v>1.106309421</v>
      </c>
      <c r="P73" s="261">
        <f t="shared" si="6"/>
        <v>0</v>
      </c>
      <c r="Q73" s="24">
        <f t="shared" si="7"/>
        <v>0</v>
      </c>
      <c r="R73" s="24">
        <f t="shared" si="8"/>
        <v>0</v>
      </c>
      <c r="S73" s="24">
        <f t="shared" si="9"/>
        <v>0</v>
      </c>
      <c r="T73" s="24">
        <f t="shared" si="10"/>
        <v>0</v>
      </c>
      <c r="U73" s="24">
        <f t="shared" si="11"/>
        <v>0</v>
      </c>
      <c r="V73" s="24">
        <f t="shared" si="12"/>
        <v>0</v>
      </c>
      <c r="W73" s="261">
        <f t="shared" si="13"/>
        <v>640</v>
      </c>
      <c r="X73" s="262">
        <f t="shared" si="14"/>
        <v>1.106309421</v>
      </c>
      <c r="Y73" s="8">
        <f t="shared" si="15"/>
        <v>1</v>
      </c>
      <c r="Z73" s="3"/>
      <c r="AA73" s="3"/>
      <c r="AB73" s="3"/>
      <c r="AC73" s="3"/>
    </row>
    <row r="74" ht="12.75" customHeight="1">
      <c r="A74" s="9" t="s">
        <v>119</v>
      </c>
      <c r="B74" s="9" t="s">
        <v>282</v>
      </c>
      <c r="C74" s="17"/>
      <c r="D74" s="166">
        <v>224.0</v>
      </c>
      <c r="E74" s="251">
        <v>289.25</v>
      </c>
      <c r="F74" s="251">
        <v>4.0</v>
      </c>
      <c r="G74" s="252">
        <v>2.0</v>
      </c>
      <c r="H74" s="259" t="s">
        <v>233</v>
      </c>
      <c r="I74" s="260">
        <v>450.0</v>
      </c>
      <c r="J74" s="123">
        <f t="shared" si="3"/>
        <v>1.555747623</v>
      </c>
      <c r="K74" s="239">
        <v>0.0</v>
      </c>
      <c r="L74" s="239">
        <v>0.0</v>
      </c>
      <c r="M74" s="256">
        <v>0.0</v>
      </c>
      <c r="N74" s="24">
        <f t="shared" si="4"/>
        <v>450</v>
      </c>
      <c r="O74" s="123">
        <f t="shared" si="5"/>
        <v>1.555747623</v>
      </c>
      <c r="P74" s="261">
        <f t="shared" si="6"/>
        <v>0</v>
      </c>
      <c r="Q74" s="24">
        <f t="shared" si="7"/>
        <v>0</v>
      </c>
      <c r="R74" s="24">
        <f t="shared" si="8"/>
        <v>0</v>
      </c>
      <c r="S74" s="24">
        <f t="shared" si="9"/>
        <v>0</v>
      </c>
      <c r="T74" s="24">
        <f t="shared" si="10"/>
        <v>0</v>
      </c>
      <c r="U74" s="24">
        <f t="shared" si="11"/>
        <v>0</v>
      </c>
      <c r="V74" s="24">
        <f t="shared" si="12"/>
        <v>0</v>
      </c>
      <c r="W74" s="261">
        <f t="shared" si="13"/>
        <v>450</v>
      </c>
      <c r="X74" s="262">
        <f t="shared" si="14"/>
        <v>1.555747623</v>
      </c>
      <c r="Y74" s="8">
        <f t="shared" si="15"/>
        <v>1</v>
      </c>
      <c r="Z74" s="3"/>
      <c r="AA74" s="3"/>
      <c r="AB74" s="3"/>
      <c r="AC74" s="3"/>
    </row>
    <row r="75" ht="12.75" customHeight="1">
      <c r="A75" s="250" t="s">
        <v>117</v>
      </c>
      <c r="B75" s="9" t="s">
        <v>281</v>
      </c>
      <c r="C75" s="17"/>
      <c r="D75" s="166">
        <v>202.0</v>
      </c>
      <c r="E75" s="251">
        <v>578.5</v>
      </c>
      <c r="F75" s="251">
        <v>2.0</v>
      </c>
      <c r="G75" s="252">
        <v>2.0</v>
      </c>
      <c r="H75" s="259" t="s">
        <v>233</v>
      </c>
      <c r="I75" s="260">
        <v>640.0</v>
      </c>
      <c r="J75" s="123">
        <f t="shared" si="3"/>
        <v>1.106309421</v>
      </c>
      <c r="K75" s="239">
        <v>0.0</v>
      </c>
      <c r="L75" s="239">
        <v>0.0</v>
      </c>
      <c r="M75" s="256">
        <v>0.0</v>
      </c>
      <c r="N75" s="24">
        <f t="shared" si="4"/>
        <v>640</v>
      </c>
      <c r="O75" s="123">
        <f t="shared" si="5"/>
        <v>1.106309421</v>
      </c>
      <c r="P75" s="261">
        <f t="shared" si="6"/>
        <v>0</v>
      </c>
      <c r="Q75" s="24">
        <f t="shared" si="7"/>
        <v>0</v>
      </c>
      <c r="R75" s="24">
        <f t="shared" si="8"/>
        <v>0</v>
      </c>
      <c r="S75" s="24">
        <f t="shared" si="9"/>
        <v>0</v>
      </c>
      <c r="T75" s="24">
        <f t="shared" si="10"/>
        <v>0</v>
      </c>
      <c r="U75" s="24">
        <f t="shared" si="11"/>
        <v>0</v>
      </c>
      <c r="V75" s="24">
        <f t="shared" si="12"/>
        <v>0</v>
      </c>
      <c r="W75" s="261">
        <f t="shared" si="13"/>
        <v>640</v>
      </c>
      <c r="X75" s="262">
        <f t="shared" si="14"/>
        <v>1.106309421</v>
      </c>
      <c r="Y75" s="8">
        <f t="shared" si="15"/>
        <v>1</v>
      </c>
      <c r="Z75" s="3"/>
      <c r="AA75" s="3"/>
      <c r="AB75" s="3"/>
      <c r="AC75" s="3"/>
    </row>
    <row r="76" ht="12.75" hidden="1" customHeight="1">
      <c r="A76" s="250"/>
      <c r="B76" s="9"/>
      <c r="C76" s="17"/>
      <c r="D76" s="166"/>
      <c r="E76" s="251"/>
      <c r="F76" s="251"/>
      <c r="G76" s="252"/>
      <c r="H76" s="259"/>
      <c r="I76" s="260"/>
      <c r="J76" s="123" t="str">
        <f t="shared" si="3"/>
        <v/>
      </c>
      <c r="K76" s="239"/>
      <c r="L76" s="239"/>
      <c r="M76" s="256"/>
      <c r="N76" s="24" t="str">
        <f t="shared" si="4"/>
        <v/>
      </c>
      <c r="O76" s="123" t="str">
        <f t="shared" si="5"/>
        <v/>
      </c>
      <c r="P76" s="261" t="str">
        <f t="shared" si="6"/>
        <v/>
      </c>
      <c r="Q76" s="24" t="str">
        <f t="shared" si="7"/>
        <v/>
      </c>
      <c r="R76" s="24" t="str">
        <f t="shared" si="8"/>
        <v/>
      </c>
      <c r="S76" s="24" t="str">
        <f t="shared" si="9"/>
        <v/>
      </c>
      <c r="T76" s="24" t="str">
        <f t="shared" si="10"/>
        <v/>
      </c>
      <c r="U76" s="24" t="str">
        <f t="shared" si="11"/>
        <v/>
      </c>
      <c r="V76" s="24" t="str">
        <f t="shared" si="12"/>
        <v/>
      </c>
      <c r="W76" s="261" t="str">
        <f t="shared" si="13"/>
        <v/>
      </c>
      <c r="X76" s="262" t="str">
        <f t="shared" si="14"/>
        <v/>
      </c>
      <c r="Y76" s="8">
        <f t="shared" si="15"/>
        <v>0</v>
      </c>
      <c r="Z76" s="3"/>
      <c r="AA76" s="3"/>
      <c r="AB76" s="3"/>
      <c r="AC76" s="3"/>
    </row>
    <row r="77" ht="12.75" hidden="1" customHeight="1">
      <c r="A77" s="250"/>
      <c r="B77" s="9"/>
      <c r="C77" s="17"/>
      <c r="D77" s="166"/>
      <c r="E77" s="251"/>
      <c r="F77" s="251"/>
      <c r="G77" s="252"/>
      <c r="H77" s="259"/>
      <c r="I77" s="260"/>
      <c r="J77" s="123" t="str">
        <f t="shared" si="3"/>
        <v/>
      </c>
      <c r="K77" s="239"/>
      <c r="L77" s="239"/>
      <c r="M77" s="256"/>
      <c r="N77" s="24" t="str">
        <f t="shared" si="4"/>
        <v/>
      </c>
      <c r="O77" s="123" t="str">
        <f t="shared" si="5"/>
        <v/>
      </c>
      <c r="P77" s="261" t="str">
        <f t="shared" si="6"/>
        <v/>
      </c>
      <c r="Q77" s="24" t="str">
        <f t="shared" si="7"/>
        <v/>
      </c>
      <c r="R77" s="24" t="str">
        <f t="shared" si="8"/>
        <v/>
      </c>
      <c r="S77" s="24" t="str">
        <f t="shared" si="9"/>
        <v/>
      </c>
      <c r="T77" s="24" t="str">
        <f t="shared" si="10"/>
        <v/>
      </c>
      <c r="U77" s="24" t="str">
        <f t="shared" si="11"/>
        <v/>
      </c>
      <c r="V77" s="24" t="str">
        <f t="shared" si="12"/>
        <v/>
      </c>
      <c r="W77" s="261" t="str">
        <f t="shared" si="13"/>
        <v/>
      </c>
      <c r="X77" s="262" t="str">
        <f t="shared" si="14"/>
        <v/>
      </c>
      <c r="Y77" s="8">
        <f t="shared" si="15"/>
        <v>0</v>
      </c>
      <c r="Z77" s="3"/>
      <c r="AA77" s="3"/>
      <c r="AB77" s="3"/>
      <c r="AC77" s="3"/>
    </row>
    <row r="78" ht="12.75" hidden="1" customHeight="1">
      <c r="A78" s="250"/>
      <c r="B78" s="9"/>
      <c r="C78" s="17"/>
      <c r="D78" s="166"/>
      <c r="E78" s="251"/>
      <c r="F78" s="251"/>
      <c r="G78" s="252"/>
      <c r="H78" s="259"/>
      <c r="I78" s="260"/>
      <c r="J78" s="123" t="str">
        <f t="shared" si="3"/>
        <v/>
      </c>
      <c r="K78" s="239"/>
      <c r="L78" s="239"/>
      <c r="M78" s="256"/>
      <c r="N78" s="24" t="str">
        <f t="shared" si="4"/>
        <v/>
      </c>
      <c r="O78" s="123" t="str">
        <f t="shared" si="5"/>
        <v/>
      </c>
      <c r="P78" s="261" t="str">
        <f t="shared" si="6"/>
        <v/>
      </c>
      <c r="Q78" s="24" t="str">
        <f t="shared" si="7"/>
        <v/>
      </c>
      <c r="R78" s="24" t="str">
        <f t="shared" si="8"/>
        <v/>
      </c>
      <c r="S78" s="24" t="str">
        <f t="shared" si="9"/>
        <v/>
      </c>
      <c r="T78" s="24" t="str">
        <f t="shared" si="10"/>
        <v/>
      </c>
      <c r="U78" s="24" t="str">
        <f t="shared" si="11"/>
        <v/>
      </c>
      <c r="V78" s="24" t="str">
        <f t="shared" si="12"/>
        <v/>
      </c>
      <c r="W78" s="261" t="str">
        <f t="shared" si="13"/>
        <v/>
      </c>
      <c r="X78" s="262" t="str">
        <f t="shared" si="14"/>
        <v/>
      </c>
      <c r="Y78" s="8">
        <f t="shared" si="15"/>
        <v>0</v>
      </c>
      <c r="Z78" s="3"/>
      <c r="AA78" s="3"/>
      <c r="AB78" s="3"/>
      <c r="AC78" s="3"/>
    </row>
    <row r="79" ht="12.75" hidden="1" customHeight="1">
      <c r="A79" s="250"/>
      <c r="B79" s="9"/>
      <c r="C79" s="17"/>
      <c r="D79" s="166"/>
      <c r="E79" s="251"/>
      <c r="F79" s="251"/>
      <c r="G79" s="252"/>
      <c r="H79" s="259"/>
      <c r="I79" s="260"/>
      <c r="J79" s="123" t="str">
        <f t="shared" si="3"/>
        <v/>
      </c>
      <c r="K79" s="239"/>
      <c r="L79" s="239"/>
      <c r="M79" s="256"/>
      <c r="N79" s="24" t="str">
        <f t="shared" si="4"/>
        <v/>
      </c>
      <c r="O79" s="123" t="str">
        <f t="shared" si="5"/>
        <v/>
      </c>
      <c r="P79" s="261" t="str">
        <f t="shared" si="6"/>
        <v/>
      </c>
      <c r="Q79" s="24" t="str">
        <f t="shared" si="7"/>
        <v/>
      </c>
      <c r="R79" s="24" t="str">
        <f t="shared" si="8"/>
        <v/>
      </c>
      <c r="S79" s="24" t="str">
        <f t="shared" si="9"/>
        <v/>
      </c>
      <c r="T79" s="24" t="str">
        <f t="shared" si="10"/>
        <v/>
      </c>
      <c r="U79" s="24" t="str">
        <f t="shared" si="11"/>
        <v/>
      </c>
      <c r="V79" s="24" t="str">
        <f t="shared" si="12"/>
        <v/>
      </c>
      <c r="W79" s="261" t="str">
        <f t="shared" si="13"/>
        <v/>
      </c>
      <c r="X79" s="262" t="str">
        <f t="shared" si="14"/>
        <v/>
      </c>
      <c r="Y79" s="8">
        <f t="shared" si="15"/>
        <v>0</v>
      </c>
      <c r="Z79" s="3"/>
      <c r="AA79" s="3"/>
      <c r="AB79" s="3"/>
      <c r="AC79" s="3"/>
    </row>
    <row r="80" ht="12.75" hidden="1" customHeight="1">
      <c r="A80" s="250"/>
      <c r="B80" s="9"/>
      <c r="C80" s="17"/>
      <c r="D80" s="166"/>
      <c r="E80" s="251"/>
      <c r="F80" s="251"/>
      <c r="G80" s="252"/>
      <c r="H80" s="259"/>
      <c r="I80" s="260"/>
      <c r="J80" s="123" t="str">
        <f t="shared" si="3"/>
        <v/>
      </c>
      <c r="K80" s="239"/>
      <c r="L80" s="239"/>
      <c r="M80" s="256"/>
      <c r="N80" s="24" t="str">
        <f t="shared" si="4"/>
        <v/>
      </c>
      <c r="O80" s="123" t="str">
        <f t="shared" si="5"/>
        <v/>
      </c>
      <c r="P80" s="261" t="str">
        <f t="shared" si="6"/>
        <v/>
      </c>
      <c r="Q80" s="24" t="str">
        <f t="shared" si="7"/>
        <v/>
      </c>
      <c r="R80" s="24" t="str">
        <f t="shared" si="8"/>
        <v/>
      </c>
      <c r="S80" s="24" t="str">
        <f t="shared" si="9"/>
        <v/>
      </c>
      <c r="T80" s="24" t="str">
        <f t="shared" si="10"/>
        <v/>
      </c>
      <c r="U80" s="24" t="str">
        <f t="shared" si="11"/>
        <v/>
      </c>
      <c r="V80" s="24" t="str">
        <f t="shared" si="12"/>
        <v/>
      </c>
      <c r="W80" s="261" t="str">
        <f t="shared" si="13"/>
        <v/>
      </c>
      <c r="X80" s="262" t="str">
        <f t="shared" si="14"/>
        <v/>
      </c>
      <c r="Y80" s="8">
        <f t="shared" si="15"/>
        <v>0</v>
      </c>
      <c r="Z80" s="3"/>
      <c r="AA80" s="3"/>
      <c r="AB80" s="3"/>
      <c r="AC80" s="3"/>
    </row>
    <row r="81" ht="12.75" hidden="1" customHeight="1">
      <c r="A81" s="250"/>
      <c r="B81" s="9"/>
      <c r="C81" s="17"/>
      <c r="D81" s="166"/>
      <c r="E81" s="251"/>
      <c r="F81" s="251"/>
      <c r="G81" s="252"/>
      <c r="H81" s="259"/>
      <c r="I81" s="260"/>
      <c r="J81" s="123" t="str">
        <f t="shared" si="3"/>
        <v/>
      </c>
      <c r="K81" s="239"/>
      <c r="L81" s="239"/>
      <c r="M81" s="256"/>
      <c r="N81" s="24" t="str">
        <f t="shared" si="4"/>
        <v/>
      </c>
      <c r="O81" s="123" t="str">
        <f t="shared" si="5"/>
        <v/>
      </c>
      <c r="P81" s="261" t="str">
        <f t="shared" si="6"/>
        <v/>
      </c>
      <c r="Q81" s="24" t="str">
        <f t="shared" si="7"/>
        <v/>
      </c>
      <c r="R81" s="24" t="str">
        <f t="shared" si="8"/>
        <v/>
      </c>
      <c r="S81" s="24" t="str">
        <f t="shared" si="9"/>
        <v/>
      </c>
      <c r="T81" s="24" t="str">
        <f t="shared" si="10"/>
        <v/>
      </c>
      <c r="U81" s="24" t="str">
        <f t="shared" si="11"/>
        <v/>
      </c>
      <c r="V81" s="24" t="str">
        <f t="shared" si="12"/>
        <v/>
      </c>
      <c r="W81" s="261" t="str">
        <f t="shared" si="13"/>
        <v/>
      </c>
      <c r="X81" s="262" t="str">
        <f t="shared" si="14"/>
        <v/>
      </c>
      <c r="Y81" s="8">
        <f t="shared" si="15"/>
        <v>0</v>
      </c>
      <c r="Z81" s="3"/>
      <c r="AA81" s="3"/>
      <c r="AB81" s="3"/>
      <c r="AC81" s="3"/>
    </row>
    <row r="82" ht="12.75" hidden="1" customHeight="1">
      <c r="A82" s="250"/>
      <c r="B82" s="9"/>
      <c r="C82" s="17"/>
      <c r="D82" s="166"/>
      <c r="E82" s="251"/>
      <c r="F82" s="251"/>
      <c r="G82" s="252"/>
      <c r="H82" s="259"/>
      <c r="I82" s="260"/>
      <c r="J82" s="123" t="str">
        <f t="shared" si="3"/>
        <v/>
      </c>
      <c r="K82" s="239"/>
      <c r="L82" s="239"/>
      <c r="M82" s="256"/>
      <c r="N82" s="24" t="str">
        <f t="shared" si="4"/>
        <v/>
      </c>
      <c r="O82" s="123" t="str">
        <f t="shared" si="5"/>
        <v/>
      </c>
      <c r="P82" s="261" t="str">
        <f t="shared" si="6"/>
        <v/>
      </c>
      <c r="Q82" s="24" t="str">
        <f t="shared" si="7"/>
        <v/>
      </c>
      <c r="R82" s="24" t="str">
        <f t="shared" si="8"/>
        <v/>
      </c>
      <c r="S82" s="24" t="str">
        <f t="shared" si="9"/>
        <v/>
      </c>
      <c r="T82" s="24" t="str">
        <f t="shared" si="10"/>
        <v/>
      </c>
      <c r="U82" s="24" t="str">
        <f t="shared" si="11"/>
        <v/>
      </c>
      <c r="V82" s="24" t="str">
        <f t="shared" si="12"/>
        <v/>
      </c>
      <c r="W82" s="261" t="str">
        <f t="shared" si="13"/>
        <v/>
      </c>
      <c r="X82" s="262" t="str">
        <f t="shared" si="14"/>
        <v/>
      </c>
      <c r="Y82" s="8">
        <f t="shared" si="15"/>
        <v>0</v>
      </c>
      <c r="Z82" s="3"/>
      <c r="AA82" s="3"/>
      <c r="AB82" s="3"/>
      <c r="AC82" s="3"/>
    </row>
    <row r="83" ht="12.75" hidden="1" customHeight="1">
      <c r="A83" s="250"/>
      <c r="B83" s="9"/>
      <c r="C83" s="17"/>
      <c r="D83" s="166"/>
      <c r="E83" s="251"/>
      <c r="F83" s="251"/>
      <c r="G83" s="252"/>
      <c r="H83" s="259"/>
      <c r="I83" s="260"/>
      <c r="J83" s="123" t="str">
        <f t="shared" si="3"/>
        <v/>
      </c>
      <c r="K83" s="239"/>
      <c r="L83" s="239"/>
      <c r="M83" s="256"/>
      <c r="N83" s="24" t="str">
        <f t="shared" si="4"/>
        <v/>
      </c>
      <c r="O83" s="123" t="str">
        <f t="shared" si="5"/>
        <v/>
      </c>
      <c r="P83" s="261" t="str">
        <f t="shared" si="6"/>
        <v/>
      </c>
      <c r="Q83" s="24" t="str">
        <f t="shared" si="7"/>
        <v/>
      </c>
      <c r="R83" s="24" t="str">
        <f t="shared" si="8"/>
        <v/>
      </c>
      <c r="S83" s="24" t="str">
        <f t="shared" si="9"/>
        <v/>
      </c>
      <c r="T83" s="24" t="str">
        <f t="shared" si="10"/>
        <v/>
      </c>
      <c r="U83" s="24" t="str">
        <f t="shared" si="11"/>
        <v/>
      </c>
      <c r="V83" s="24" t="str">
        <f t="shared" si="12"/>
        <v/>
      </c>
      <c r="W83" s="261" t="str">
        <f t="shared" si="13"/>
        <v/>
      </c>
      <c r="X83" s="262" t="str">
        <f t="shared" si="14"/>
        <v/>
      </c>
      <c r="Y83" s="8">
        <f t="shared" si="15"/>
        <v>0</v>
      </c>
      <c r="Z83" s="3"/>
      <c r="AA83" s="3"/>
      <c r="AB83" s="3"/>
      <c r="AC83" s="3"/>
    </row>
    <row r="84" ht="12.75" hidden="1" customHeight="1">
      <c r="A84" s="250"/>
      <c r="B84" s="9"/>
      <c r="C84" s="17"/>
      <c r="D84" s="166"/>
      <c r="E84" s="251"/>
      <c r="F84" s="251"/>
      <c r="G84" s="252"/>
      <c r="H84" s="259"/>
      <c r="I84" s="260"/>
      <c r="J84" s="123" t="str">
        <f t="shared" si="3"/>
        <v/>
      </c>
      <c r="K84" s="239"/>
      <c r="L84" s="239"/>
      <c r="M84" s="256"/>
      <c r="N84" s="24" t="str">
        <f t="shared" si="4"/>
        <v/>
      </c>
      <c r="O84" s="123" t="str">
        <f t="shared" si="5"/>
        <v/>
      </c>
      <c r="P84" s="261" t="str">
        <f t="shared" si="6"/>
        <v/>
      </c>
      <c r="Q84" s="24" t="str">
        <f t="shared" si="7"/>
        <v/>
      </c>
      <c r="R84" s="24" t="str">
        <f t="shared" si="8"/>
        <v/>
      </c>
      <c r="S84" s="24" t="str">
        <f t="shared" si="9"/>
        <v/>
      </c>
      <c r="T84" s="24" t="str">
        <f t="shared" si="10"/>
        <v/>
      </c>
      <c r="U84" s="24" t="str">
        <f t="shared" si="11"/>
        <v/>
      </c>
      <c r="V84" s="24" t="str">
        <f t="shared" si="12"/>
        <v/>
      </c>
      <c r="W84" s="261" t="str">
        <f t="shared" si="13"/>
        <v/>
      </c>
      <c r="X84" s="262" t="str">
        <f t="shared" si="14"/>
        <v/>
      </c>
      <c r="Y84" s="8">
        <f t="shared" si="15"/>
        <v>0</v>
      </c>
      <c r="Z84" s="3"/>
      <c r="AA84" s="3"/>
      <c r="AB84" s="3"/>
      <c r="AC84" s="3"/>
    </row>
    <row r="85" ht="12.75" hidden="1" customHeight="1">
      <c r="A85" s="250"/>
      <c r="B85" s="9"/>
      <c r="C85" s="17"/>
      <c r="D85" s="166"/>
      <c r="E85" s="251"/>
      <c r="F85" s="251"/>
      <c r="G85" s="252"/>
      <c r="H85" s="259"/>
      <c r="I85" s="260"/>
      <c r="J85" s="123" t="str">
        <f t="shared" si="3"/>
        <v/>
      </c>
      <c r="K85" s="239"/>
      <c r="L85" s="239"/>
      <c r="M85" s="256"/>
      <c r="N85" s="24" t="str">
        <f t="shared" si="4"/>
        <v/>
      </c>
      <c r="O85" s="123" t="str">
        <f t="shared" si="5"/>
        <v/>
      </c>
      <c r="P85" s="261" t="str">
        <f t="shared" si="6"/>
        <v/>
      </c>
      <c r="Q85" s="24" t="str">
        <f t="shared" si="7"/>
        <v/>
      </c>
      <c r="R85" s="24" t="str">
        <f t="shared" si="8"/>
        <v/>
      </c>
      <c r="S85" s="24" t="str">
        <f t="shared" si="9"/>
        <v/>
      </c>
      <c r="T85" s="24" t="str">
        <f t="shared" si="10"/>
        <v/>
      </c>
      <c r="U85" s="24" t="str">
        <f t="shared" si="11"/>
        <v/>
      </c>
      <c r="V85" s="24" t="str">
        <f t="shared" si="12"/>
        <v/>
      </c>
      <c r="W85" s="261" t="str">
        <f t="shared" si="13"/>
        <v/>
      </c>
      <c r="X85" s="262" t="str">
        <f t="shared" si="14"/>
        <v/>
      </c>
      <c r="Y85" s="8">
        <f t="shared" si="15"/>
        <v>0</v>
      </c>
      <c r="Z85" s="3"/>
      <c r="AA85" s="3"/>
      <c r="AB85" s="3"/>
      <c r="AC85" s="3"/>
    </row>
    <row r="86" ht="12.75" hidden="1" customHeight="1">
      <c r="A86" s="250"/>
      <c r="B86" s="9"/>
      <c r="C86" s="17"/>
      <c r="D86" s="166"/>
      <c r="E86" s="251"/>
      <c r="F86" s="251"/>
      <c r="G86" s="252"/>
      <c r="H86" s="259"/>
      <c r="I86" s="260"/>
      <c r="J86" s="123" t="str">
        <f t="shared" si="3"/>
        <v/>
      </c>
      <c r="K86" s="239"/>
      <c r="L86" s="239"/>
      <c r="M86" s="256"/>
      <c r="N86" s="24" t="str">
        <f t="shared" si="4"/>
        <v/>
      </c>
      <c r="O86" s="123" t="str">
        <f t="shared" si="5"/>
        <v/>
      </c>
      <c r="P86" s="261" t="str">
        <f t="shared" si="6"/>
        <v/>
      </c>
      <c r="Q86" s="24" t="str">
        <f t="shared" si="7"/>
        <v/>
      </c>
      <c r="R86" s="24" t="str">
        <f t="shared" si="8"/>
        <v/>
      </c>
      <c r="S86" s="24" t="str">
        <f t="shared" si="9"/>
        <v/>
      </c>
      <c r="T86" s="24" t="str">
        <f t="shared" si="10"/>
        <v/>
      </c>
      <c r="U86" s="24" t="str">
        <f t="shared" si="11"/>
        <v/>
      </c>
      <c r="V86" s="24" t="str">
        <f t="shared" si="12"/>
        <v/>
      </c>
      <c r="W86" s="261" t="str">
        <f t="shared" si="13"/>
        <v/>
      </c>
      <c r="X86" s="262" t="str">
        <f t="shared" si="14"/>
        <v/>
      </c>
      <c r="Y86" s="8">
        <f t="shared" si="15"/>
        <v>0</v>
      </c>
      <c r="Z86" s="3"/>
      <c r="AA86" s="3"/>
      <c r="AB86" s="3"/>
      <c r="AC86" s="3"/>
    </row>
    <row r="87" ht="12.75" hidden="1" customHeight="1">
      <c r="A87" s="250"/>
      <c r="B87" s="9"/>
      <c r="C87" s="17"/>
      <c r="D87" s="166"/>
      <c r="E87" s="251"/>
      <c r="F87" s="251"/>
      <c r="G87" s="252"/>
      <c r="H87" s="259"/>
      <c r="I87" s="260"/>
      <c r="J87" s="123" t="str">
        <f t="shared" si="3"/>
        <v/>
      </c>
      <c r="K87" s="239"/>
      <c r="L87" s="239"/>
      <c r="M87" s="256"/>
      <c r="N87" s="24" t="str">
        <f t="shared" si="4"/>
        <v/>
      </c>
      <c r="O87" s="123" t="str">
        <f t="shared" si="5"/>
        <v/>
      </c>
      <c r="P87" s="261" t="str">
        <f t="shared" si="6"/>
        <v/>
      </c>
      <c r="Q87" s="24" t="str">
        <f t="shared" si="7"/>
        <v/>
      </c>
      <c r="R87" s="24" t="str">
        <f t="shared" si="8"/>
        <v/>
      </c>
      <c r="S87" s="24" t="str">
        <f t="shared" si="9"/>
        <v/>
      </c>
      <c r="T87" s="24" t="str">
        <f t="shared" si="10"/>
        <v/>
      </c>
      <c r="U87" s="24" t="str">
        <f t="shared" si="11"/>
        <v/>
      </c>
      <c r="V87" s="24" t="str">
        <f t="shared" si="12"/>
        <v/>
      </c>
      <c r="W87" s="261" t="str">
        <f t="shared" si="13"/>
        <v/>
      </c>
      <c r="X87" s="262" t="str">
        <f t="shared" si="14"/>
        <v/>
      </c>
      <c r="Y87" s="8">
        <f t="shared" si="15"/>
        <v>0</v>
      </c>
      <c r="Z87" s="3"/>
      <c r="AA87" s="3"/>
      <c r="AB87" s="3"/>
      <c r="AC87" s="3"/>
    </row>
    <row r="88" ht="12.75" hidden="1" customHeight="1">
      <c r="A88" s="250"/>
      <c r="B88" s="9"/>
      <c r="C88" s="17"/>
      <c r="D88" s="166"/>
      <c r="E88" s="251"/>
      <c r="F88" s="251"/>
      <c r="G88" s="252"/>
      <c r="H88" s="259"/>
      <c r="I88" s="260"/>
      <c r="J88" s="123" t="str">
        <f t="shared" si="3"/>
        <v/>
      </c>
      <c r="K88" s="239"/>
      <c r="L88" s="239"/>
      <c r="M88" s="256"/>
      <c r="N88" s="24" t="str">
        <f t="shared" si="4"/>
        <v/>
      </c>
      <c r="O88" s="123" t="str">
        <f t="shared" si="5"/>
        <v/>
      </c>
      <c r="P88" s="261" t="str">
        <f t="shared" si="6"/>
        <v/>
      </c>
      <c r="Q88" s="24" t="str">
        <f t="shared" si="7"/>
        <v/>
      </c>
      <c r="R88" s="24" t="str">
        <f t="shared" si="8"/>
        <v/>
      </c>
      <c r="S88" s="24" t="str">
        <f t="shared" si="9"/>
        <v/>
      </c>
      <c r="T88" s="24" t="str">
        <f t="shared" si="10"/>
        <v/>
      </c>
      <c r="U88" s="24" t="str">
        <f t="shared" si="11"/>
        <v/>
      </c>
      <c r="V88" s="24" t="str">
        <f t="shared" si="12"/>
        <v/>
      </c>
      <c r="W88" s="261" t="str">
        <f t="shared" si="13"/>
        <v/>
      </c>
      <c r="X88" s="262" t="str">
        <f t="shared" si="14"/>
        <v/>
      </c>
      <c r="Y88" s="8">
        <f t="shared" si="15"/>
        <v>0</v>
      </c>
      <c r="Z88" s="3"/>
      <c r="AA88" s="3"/>
      <c r="AB88" s="3"/>
      <c r="AC88" s="3"/>
    </row>
    <row r="89" ht="12.75" hidden="1" customHeight="1">
      <c r="A89" s="250"/>
      <c r="B89" s="9"/>
      <c r="C89" s="17"/>
      <c r="D89" s="166"/>
      <c r="E89" s="251"/>
      <c r="F89" s="251"/>
      <c r="G89" s="252"/>
      <c r="H89" s="259"/>
      <c r="I89" s="260"/>
      <c r="J89" s="123" t="str">
        <f t="shared" si="3"/>
        <v/>
      </c>
      <c r="K89" s="239"/>
      <c r="L89" s="239"/>
      <c r="M89" s="256"/>
      <c r="N89" s="24" t="str">
        <f t="shared" si="4"/>
        <v/>
      </c>
      <c r="O89" s="123" t="str">
        <f t="shared" si="5"/>
        <v/>
      </c>
      <c r="P89" s="261" t="str">
        <f t="shared" si="6"/>
        <v/>
      </c>
      <c r="Q89" s="24" t="str">
        <f t="shared" si="7"/>
        <v/>
      </c>
      <c r="R89" s="24" t="str">
        <f t="shared" si="8"/>
        <v/>
      </c>
      <c r="S89" s="24" t="str">
        <f t="shared" si="9"/>
        <v/>
      </c>
      <c r="T89" s="24" t="str">
        <f t="shared" si="10"/>
        <v/>
      </c>
      <c r="U89" s="24" t="str">
        <f t="shared" si="11"/>
        <v/>
      </c>
      <c r="V89" s="24" t="str">
        <f t="shared" si="12"/>
        <v/>
      </c>
      <c r="W89" s="261" t="str">
        <f t="shared" si="13"/>
        <v/>
      </c>
      <c r="X89" s="262" t="str">
        <f t="shared" si="14"/>
        <v/>
      </c>
      <c r="Y89" s="8">
        <f t="shared" si="15"/>
        <v>0</v>
      </c>
      <c r="Z89" s="3"/>
      <c r="AA89" s="3"/>
      <c r="AB89" s="3"/>
      <c r="AC89" s="3"/>
    </row>
    <row r="90" ht="12.75" hidden="1" customHeight="1">
      <c r="A90" s="250"/>
      <c r="B90" s="9"/>
      <c r="C90" s="17"/>
      <c r="D90" s="166"/>
      <c r="E90" s="251"/>
      <c r="F90" s="251"/>
      <c r="G90" s="252"/>
      <c r="H90" s="259"/>
      <c r="I90" s="260"/>
      <c r="J90" s="123" t="str">
        <f t="shared" si="3"/>
        <v/>
      </c>
      <c r="K90" s="239"/>
      <c r="L90" s="239"/>
      <c r="M90" s="256"/>
      <c r="N90" s="24" t="str">
        <f t="shared" si="4"/>
        <v/>
      </c>
      <c r="O90" s="123" t="str">
        <f t="shared" si="5"/>
        <v/>
      </c>
      <c r="P90" s="261" t="str">
        <f t="shared" si="6"/>
        <v/>
      </c>
      <c r="Q90" s="24" t="str">
        <f t="shared" si="7"/>
        <v/>
      </c>
      <c r="R90" s="24" t="str">
        <f t="shared" si="8"/>
        <v/>
      </c>
      <c r="S90" s="24" t="str">
        <f t="shared" si="9"/>
        <v/>
      </c>
      <c r="T90" s="24" t="str">
        <f t="shared" si="10"/>
        <v/>
      </c>
      <c r="U90" s="24" t="str">
        <f t="shared" si="11"/>
        <v/>
      </c>
      <c r="V90" s="24" t="str">
        <f t="shared" si="12"/>
        <v/>
      </c>
      <c r="W90" s="261" t="str">
        <f t="shared" si="13"/>
        <v/>
      </c>
      <c r="X90" s="262" t="str">
        <f t="shared" si="14"/>
        <v/>
      </c>
      <c r="Y90" s="8">
        <f t="shared" si="15"/>
        <v>0</v>
      </c>
      <c r="Z90" s="3"/>
      <c r="AA90" s="3"/>
      <c r="AB90" s="3"/>
      <c r="AC90" s="3"/>
    </row>
    <row r="91" ht="12.75" hidden="1" customHeight="1">
      <c r="A91" s="250"/>
      <c r="B91" s="9"/>
      <c r="C91" s="17"/>
      <c r="D91" s="166"/>
      <c r="E91" s="251"/>
      <c r="F91" s="251"/>
      <c r="G91" s="252"/>
      <c r="H91" s="259"/>
      <c r="I91" s="260"/>
      <c r="J91" s="123" t="str">
        <f t="shared" si="3"/>
        <v/>
      </c>
      <c r="K91" s="239"/>
      <c r="L91" s="239"/>
      <c r="M91" s="256"/>
      <c r="N91" s="24" t="str">
        <f t="shared" si="4"/>
        <v/>
      </c>
      <c r="O91" s="123" t="str">
        <f t="shared" si="5"/>
        <v/>
      </c>
      <c r="P91" s="261" t="str">
        <f t="shared" si="6"/>
        <v/>
      </c>
      <c r="Q91" s="24" t="str">
        <f t="shared" si="7"/>
        <v/>
      </c>
      <c r="R91" s="24" t="str">
        <f t="shared" si="8"/>
        <v/>
      </c>
      <c r="S91" s="24" t="str">
        <f t="shared" si="9"/>
        <v/>
      </c>
      <c r="T91" s="24" t="str">
        <f t="shared" si="10"/>
        <v/>
      </c>
      <c r="U91" s="24" t="str">
        <f t="shared" si="11"/>
        <v/>
      </c>
      <c r="V91" s="24" t="str">
        <f t="shared" si="12"/>
        <v/>
      </c>
      <c r="W91" s="261" t="str">
        <f t="shared" si="13"/>
        <v/>
      </c>
      <c r="X91" s="262" t="str">
        <f t="shared" si="14"/>
        <v/>
      </c>
      <c r="Y91" s="8">
        <f t="shared" si="15"/>
        <v>0</v>
      </c>
      <c r="Z91" s="3"/>
      <c r="AA91" s="3"/>
      <c r="AB91" s="3"/>
      <c r="AC91" s="3"/>
    </row>
    <row r="92" ht="12.75" hidden="1" customHeight="1">
      <c r="A92" s="250"/>
      <c r="B92" s="9"/>
      <c r="C92" s="17"/>
      <c r="D92" s="166"/>
      <c r="E92" s="251"/>
      <c r="F92" s="251"/>
      <c r="G92" s="252"/>
      <c r="H92" s="259"/>
      <c r="I92" s="260"/>
      <c r="J92" s="123" t="str">
        <f t="shared" si="3"/>
        <v/>
      </c>
      <c r="K92" s="239"/>
      <c r="L92" s="239"/>
      <c r="M92" s="256"/>
      <c r="N92" s="24" t="str">
        <f t="shared" si="4"/>
        <v/>
      </c>
      <c r="O92" s="123" t="str">
        <f t="shared" si="5"/>
        <v/>
      </c>
      <c r="P92" s="261" t="str">
        <f t="shared" si="6"/>
        <v/>
      </c>
      <c r="Q92" s="24" t="str">
        <f t="shared" si="7"/>
        <v/>
      </c>
      <c r="R92" s="24" t="str">
        <f t="shared" si="8"/>
        <v/>
      </c>
      <c r="S92" s="24" t="str">
        <f t="shared" si="9"/>
        <v/>
      </c>
      <c r="T92" s="24" t="str">
        <f t="shared" si="10"/>
        <v/>
      </c>
      <c r="U92" s="24" t="str">
        <f t="shared" si="11"/>
        <v/>
      </c>
      <c r="V92" s="24" t="str">
        <f t="shared" si="12"/>
        <v/>
      </c>
      <c r="W92" s="261" t="str">
        <f t="shared" si="13"/>
        <v/>
      </c>
      <c r="X92" s="262" t="str">
        <f t="shared" si="14"/>
        <v/>
      </c>
      <c r="Y92" s="8">
        <f t="shared" si="15"/>
        <v>0</v>
      </c>
      <c r="Z92" s="3"/>
      <c r="AA92" s="3"/>
      <c r="AB92" s="3"/>
      <c r="AC92" s="3"/>
    </row>
    <row r="93" ht="12.75" hidden="1" customHeight="1">
      <c r="A93" s="250"/>
      <c r="B93" s="9"/>
      <c r="C93" s="17"/>
      <c r="D93" s="166"/>
      <c r="E93" s="251"/>
      <c r="F93" s="251"/>
      <c r="G93" s="252"/>
      <c r="H93" s="259"/>
      <c r="I93" s="260"/>
      <c r="J93" s="123" t="str">
        <f t="shared" si="3"/>
        <v/>
      </c>
      <c r="K93" s="239"/>
      <c r="L93" s="239"/>
      <c r="M93" s="256"/>
      <c r="N93" s="24" t="str">
        <f t="shared" si="4"/>
        <v/>
      </c>
      <c r="O93" s="123" t="str">
        <f t="shared" si="5"/>
        <v/>
      </c>
      <c r="P93" s="261" t="str">
        <f t="shared" si="6"/>
        <v/>
      </c>
      <c r="Q93" s="24" t="str">
        <f t="shared" si="7"/>
        <v/>
      </c>
      <c r="R93" s="24" t="str">
        <f t="shared" si="8"/>
        <v/>
      </c>
      <c r="S93" s="24" t="str">
        <f t="shared" si="9"/>
        <v/>
      </c>
      <c r="T93" s="24" t="str">
        <f t="shared" si="10"/>
        <v/>
      </c>
      <c r="U93" s="24" t="str">
        <f t="shared" si="11"/>
        <v/>
      </c>
      <c r="V93" s="24" t="str">
        <f t="shared" si="12"/>
        <v/>
      </c>
      <c r="W93" s="261" t="str">
        <f t="shared" si="13"/>
        <v/>
      </c>
      <c r="X93" s="262" t="str">
        <f t="shared" si="14"/>
        <v/>
      </c>
      <c r="Y93" s="8">
        <f t="shared" si="15"/>
        <v>0</v>
      </c>
      <c r="Z93" s="3"/>
      <c r="AA93" s="3"/>
      <c r="AB93" s="3"/>
      <c r="AC93" s="3"/>
    </row>
    <row r="94" ht="12.75" hidden="1" customHeight="1">
      <c r="A94" s="250"/>
      <c r="B94" s="9"/>
      <c r="C94" s="17"/>
      <c r="D94" s="166"/>
      <c r="E94" s="251"/>
      <c r="F94" s="251"/>
      <c r="G94" s="252"/>
      <c r="H94" s="259"/>
      <c r="I94" s="260"/>
      <c r="J94" s="123" t="str">
        <f t="shared" si="3"/>
        <v/>
      </c>
      <c r="K94" s="239"/>
      <c r="L94" s="239"/>
      <c r="M94" s="256"/>
      <c r="N94" s="24" t="str">
        <f t="shared" si="4"/>
        <v/>
      </c>
      <c r="O94" s="123" t="str">
        <f t="shared" si="5"/>
        <v/>
      </c>
      <c r="P94" s="261" t="str">
        <f t="shared" si="6"/>
        <v/>
      </c>
      <c r="Q94" s="24" t="str">
        <f t="shared" si="7"/>
        <v/>
      </c>
      <c r="R94" s="24" t="str">
        <f t="shared" si="8"/>
        <v/>
      </c>
      <c r="S94" s="24" t="str">
        <f t="shared" si="9"/>
        <v/>
      </c>
      <c r="T94" s="24" t="str">
        <f t="shared" si="10"/>
        <v/>
      </c>
      <c r="U94" s="24" t="str">
        <f t="shared" si="11"/>
        <v/>
      </c>
      <c r="V94" s="24" t="str">
        <f t="shared" si="12"/>
        <v/>
      </c>
      <c r="W94" s="261" t="str">
        <f t="shared" si="13"/>
        <v/>
      </c>
      <c r="X94" s="262" t="str">
        <f t="shared" si="14"/>
        <v/>
      </c>
      <c r="Y94" s="8">
        <f t="shared" si="15"/>
        <v>0</v>
      </c>
      <c r="Z94" s="3"/>
      <c r="AA94" s="3"/>
      <c r="AB94" s="3"/>
      <c r="AC94" s="3"/>
    </row>
    <row r="95" ht="12.75" hidden="1" customHeight="1">
      <c r="A95" s="250"/>
      <c r="B95" s="9"/>
      <c r="C95" s="17"/>
      <c r="D95" s="166"/>
      <c r="E95" s="251"/>
      <c r="F95" s="251"/>
      <c r="G95" s="252"/>
      <c r="H95" s="259"/>
      <c r="I95" s="260"/>
      <c r="J95" s="123" t="str">
        <f t="shared" si="3"/>
        <v/>
      </c>
      <c r="K95" s="239"/>
      <c r="L95" s="239"/>
      <c r="M95" s="256"/>
      <c r="N95" s="24" t="str">
        <f t="shared" si="4"/>
        <v/>
      </c>
      <c r="O95" s="123" t="str">
        <f t="shared" si="5"/>
        <v/>
      </c>
      <c r="P95" s="261" t="str">
        <f t="shared" si="6"/>
        <v/>
      </c>
      <c r="Q95" s="24" t="str">
        <f t="shared" si="7"/>
        <v/>
      </c>
      <c r="R95" s="24" t="str">
        <f t="shared" si="8"/>
        <v/>
      </c>
      <c r="S95" s="24" t="str">
        <f t="shared" si="9"/>
        <v/>
      </c>
      <c r="T95" s="24" t="str">
        <f t="shared" si="10"/>
        <v/>
      </c>
      <c r="U95" s="24" t="str">
        <f t="shared" si="11"/>
        <v/>
      </c>
      <c r="V95" s="24" t="str">
        <f t="shared" si="12"/>
        <v/>
      </c>
      <c r="W95" s="261" t="str">
        <f t="shared" si="13"/>
        <v/>
      </c>
      <c r="X95" s="262" t="str">
        <f t="shared" si="14"/>
        <v/>
      </c>
      <c r="Y95" s="8">
        <f t="shared" si="15"/>
        <v>0</v>
      </c>
      <c r="Z95" s="3"/>
      <c r="AA95" s="3"/>
      <c r="AB95" s="3"/>
      <c r="AC95" s="3"/>
    </row>
    <row r="96" ht="12.75" hidden="1" customHeight="1">
      <c r="A96" s="250"/>
      <c r="B96" s="9"/>
      <c r="C96" s="17"/>
      <c r="D96" s="166"/>
      <c r="E96" s="251"/>
      <c r="F96" s="251"/>
      <c r="G96" s="252"/>
      <c r="H96" s="259"/>
      <c r="I96" s="260"/>
      <c r="J96" s="123" t="str">
        <f t="shared" si="3"/>
        <v/>
      </c>
      <c r="K96" s="239"/>
      <c r="L96" s="239"/>
      <c r="M96" s="256"/>
      <c r="N96" s="24" t="str">
        <f t="shared" si="4"/>
        <v/>
      </c>
      <c r="O96" s="123" t="str">
        <f t="shared" si="5"/>
        <v/>
      </c>
      <c r="P96" s="261" t="str">
        <f t="shared" si="6"/>
        <v/>
      </c>
      <c r="Q96" s="24" t="str">
        <f t="shared" si="7"/>
        <v/>
      </c>
      <c r="R96" s="24" t="str">
        <f t="shared" si="8"/>
        <v/>
      </c>
      <c r="S96" s="24" t="str">
        <f t="shared" si="9"/>
        <v/>
      </c>
      <c r="T96" s="24" t="str">
        <f t="shared" si="10"/>
        <v/>
      </c>
      <c r="U96" s="24" t="str">
        <f t="shared" si="11"/>
        <v/>
      </c>
      <c r="V96" s="24" t="str">
        <f t="shared" si="12"/>
        <v/>
      </c>
      <c r="W96" s="261" t="str">
        <f t="shared" si="13"/>
        <v/>
      </c>
      <c r="X96" s="262" t="str">
        <f t="shared" si="14"/>
        <v/>
      </c>
      <c r="Y96" s="8">
        <f t="shared" si="15"/>
        <v>0</v>
      </c>
      <c r="Z96" s="3"/>
      <c r="AA96" s="3"/>
      <c r="AB96" s="3"/>
      <c r="AC96" s="3"/>
    </row>
    <row r="97" ht="12.75" hidden="1" customHeight="1">
      <c r="A97" s="250"/>
      <c r="B97" s="9"/>
      <c r="C97" s="17"/>
      <c r="D97" s="166"/>
      <c r="E97" s="251"/>
      <c r="F97" s="251"/>
      <c r="G97" s="252"/>
      <c r="H97" s="259"/>
      <c r="I97" s="260"/>
      <c r="J97" s="123" t="str">
        <f t="shared" si="3"/>
        <v/>
      </c>
      <c r="K97" s="239"/>
      <c r="L97" s="239"/>
      <c r="M97" s="256"/>
      <c r="N97" s="24" t="str">
        <f t="shared" si="4"/>
        <v/>
      </c>
      <c r="O97" s="123" t="str">
        <f t="shared" si="5"/>
        <v/>
      </c>
      <c r="P97" s="261" t="str">
        <f t="shared" si="6"/>
        <v/>
      </c>
      <c r="Q97" s="24" t="str">
        <f t="shared" si="7"/>
        <v/>
      </c>
      <c r="R97" s="24" t="str">
        <f t="shared" si="8"/>
        <v/>
      </c>
      <c r="S97" s="24" t="str">
        <f t="shared" si="9"/>
        <v/>
      </c>
      <c r="T97" s="24" t="str">
        <f t="shared" si="10"/>
        <v/>
      </c>
      <c r="U97" s="24" t="str">
        <f t="shared" si="11"/>
        <v/>
      </c>
      <c r="V97" s="24" t="str">
        <f t="shared" si="12"/>
        <v/>
      </c>
      <c r="W97" s="261" t="str">
        <f t="shared" si="13"/>
        <v/>
      </c>
      <c r="X97" s="262" t="str">
        <f t="shared" si="14"/>
        <v/>
      </c>
      <c r="Y97" s="8">
        <f t="shared" si="15"/>
        <v>0</v>
      </c>
      <c r="Z97" s="3"/>
      <c r="AA97" s="3"/>
      <c r="AB97" s="3"/>
      <c r="AC97" s="3"/>
    </row>
    <row r="98" ht="12.75" hidden="1" customHeight="1">
      <c r="A98" s="250"/>
      <c r="B98" s="9"/>
      <c r="C98" s="17"/>
      <c r="D98" s="166"/>
      <c r="E98" s="251"/>
      <c r="F98" s="251"/>
      <c r="G98" s="252"/>
      <c r="H98" s="259"/>
      <c r="I98" s="260"/>
      <c r="J98" s="123" t="str">
        <f t="shared" si="3"/>
        <v/>
      </c>
      <c r="K98" s="239"/>
      <c r="L98" s="239"/>
      <c r="M98" s="256"/>
      <c r="N98" s="24" t="str">
        <f t="shared" si="4"/>
        <v/>
      </c>
      <c r="O98" s="123" t="str">
        <f t="shared" si="5"/>
        <v/>
      </c>
      <c r="P98" s="261" t="str">
        <f t="shared" si="6"/>
        <v/>
      </c>
      <c r="Q98" s="24" t="str">
        <f t="shared" si="7"/>
        <v/>
      </c>
      <c r="R98" s="24" t="str">
        <f t="shared" si="8"/>
        <v/>
      </c>
      <c r="S98" s="24" t="str">
        <f t="shared" si="9"/>
        <v/>
      </c>
      <c r="T98" s="24" t="str">
        <f t="shared" si="10"/>
        <v/>
      </c>
      <c r="U98" s="24" t="str">
        <f t="shared" si="11"/>
        <v/>
      </c>
      <c r="V98" s="24" t="str">
        <f t="shared" si="12"/>
        <v/>
      </c>
      <c r="W98" s="261" t="str">
        <f t="shared" si="13"/>
        <v/>
      </c>
      <c r="X98" s="262" t="str">
        <f t="shared" si="14"/>
        <v/>
      </c>
      <c r="Y98" s="8">
        <f t="shared" si="15"/>
        <v>0</v>
      </c>
      <c r="Z98" s="3"/>
      <c r="AA98" s="3"/>
      <c r="AB98" s="3"/>
      <c r="AC98" s="3"/>
    </row>
    <row r="99" ht="12.75" hidden="1" customHeight="1">
      <c r="A99" s="250"/>
      <c r="B99" s="9"/>
      <c r="C99" s="17"/>
      <c r="D99" s="166"/>
      <c r="E99" s="251"/>
      <c r="F99" s="251"/>
      <c r="G99" s="252"/>
      <c r="H99" s="259"/>
      <c r="I99" s="260"/>
      <c r="J99" s="123" t="str">
        <f t="shared" si="3"/>
        <v/>
      </c>
      <c r="K99" s="239"/>
      <c r="L99" s="239"/>
      <c r="M99" s="256"/>
      <c r="N99" s="24" t="str">
        <f t="shared" si="4"/>
        <v/>
      </c>
      <c r="O99" s="123" t="str">
        <f t="shared" si="5"/>
        <v/>
      </c>
      <c r="P99" s="261" t="str">
        <f t="shared" si="6"/>
        <v/>
      </c>
      <c r="Q99" s="24" t="str">
        <f t="shared" si="7"/>
        <v/>
      </c>
      <c r="R99" s="24" t="str">
        <f t="shared" si="8"/>
        <v/>
      </c>
      <c r="S99" s="24" t="str">
        <f t="shared" si="9"/>
        <v/>
      </c>
      <c r="T99" s="24" t="str">
        <f t="shared" si="10"/>
        <v/>
      </c>
      <c r="U99" s="24" t="str">
        <f t="shared" si="11"/>
        <v/>
      </c>
      <c r="V99" s="24" t="str">
        <f t="shared" si="12"/>
        <v/>
      </c>
      <c r="W99" s="261" t="str">
        <f t="shared" si="13"/>
        <v/>
      </c>
      <c r="X99" s="262" t="str">
        <f t="shared" si="14"/>
        <v/>
      </c>
      <c r="Y99" s="8">
        <f t="shared" si="15"/>
        <v>0</v>
      </c>
      <c r="Z99" s="3"/>
      <c r="AA99" s="3"/>
      <c r="AB99" s="3"/>
      <c r="AC99" s="3"/>
    </row>
    <row r="100" ht="12.75" hidden="1" customHeight="1">
      <c r="A100" s="250"/>
      <c r="B100" s="9"/>
      <c r="C100" s="17"/>
      <c r="D100" s="166"/>
      <c r="E100" s="251"/>
      <c r="F100" s="251"/>
      <c r="G100" s="252"/>
      <c r="H100" s="259"/>
      <c r="I100" s="260"/>
      <c r="J100" s="123" t="str">
        <f t="shared" si="3"/>
        <v/>
      </c>
      <c r="K100" s="239"/>
      <c r="L100" s="239"/>
      <c r="M100" s="256"/>
      <c r="N100" s="24" t="str">
        <f t="shared" si="4"/>
        <v/>
      </c>
      <c r="O100" s="123" t="str">
        <f t="shared" si="5"/>
        <v/>
      </c>
      <c r="P100" s="261" t="str">
        <f t="shared" si="6"/>
        <v/>
      </c>
      <c r="Q100" s="24" t="str">
        <f t="shared" si="7"/>
        <v/>
      </c>
      <c r="R100" s="24" t="str">
        <f t="shared" si="8"/>
        <v/>
      </c>
      <c r="S100" s="24" t="str">
        <f t="shared" si="9"/>
        <v/>
      </c>
      <c r="T100" s="24" t="str">
        <f t="shared" si="10"/>
        <v/>
      </c>
      <c r="U100" s="24" t="str">
        <f t="shared" si="11"/>
        <v/>
      </c>
      <c r="V100" s="24" t="str">
        <f t="shared" si="12"/>
        <v/>
      </c>
      <c r="W100" s="261" t="str">
        <f t="shared" si="13"/>
        <v/>
      </c>
      <c r="X100" s="262" t="str">
        <f t="shared" si="14"/>
        <v/>
      </c>
      <c r="Y100" s="8">
        <f t="shared" si="15"/>
        <v>0</v>
      </c>
      <c r="Z100" s="3"/>
      <c r="AA100" s="3"/>
      <c r="AB100" s="3"/>
      <c r="AC100" s="3"/>
    </row>
    <row r="101" ht="12.75" hidden="1" customHeight="1">
      <c r="A101" s="250"/>
      <c r="B101" s="9"/>
      <c r="C101" s="17"/>
      <c r="D101" s="166"/>
      <c r="E101" s="251"/>
      <c r="F101" s="251"/>
      <c r="G101" s="252"/>
      <c r="H101" s="259"/>
      <c r="I101" s="260"/>
      <c r="J101" s="123" t="str">
        <f t="shared" si="3"/>
        <v/>
      </c>
      <c r="K101" s="239"/>
      <c r="L101" s="239"/>
      <c r="M101" s="256"/>
      <c r="N101" s="24" t="str">
        <f t="shared" si="4"/>
        <v/>
      </c>
      <c r="O101" s="123" t="str">
        <f t="shared" si="5"/>
        <v/>
      </c>
      <c r="P101" s="261" t="str">
        <f t="shared" si="6"/>
        <v/>
      </c>
      <c r="Q101" s="24" t="str">
        <f t="shared" si="7"/>
        <v/>
      </c>
      <c r="R101" s="24" t="str">
        <f t="shared" si="8"/>
        <v/>
      </c>
      <c r="S101" s="24" t="str">
        <f t="shared" si="9"/>
        <v/>
      </c>
      <c r="T101" s="24" t="str">
        <f t="shared" si="10"/>
        <v/>
      </c>
      <c r="U101" s="24" t="str">
        <f t="shared" si="11"/>
        <v/>
      </c>
      <c r="V101" s="24" t="str">
        <f t="shared" si="12"/>
        <v/>
      </c>
      <c r="W101" s="261" t="str">
        <f t="shared" si="13"/>
        <v/>
      </c>
      <c r="X101" s="262" t="str">
        <f t="shared" si="14"/>
        <v/>
      </c>
      <c r="Y101" s="8">
        <f t="shared" si="15"/>
        <v>0</v>
      </c>
      <c r="Z101" s="3"/>
      <c r="AA101" s="3"/>
      <c r="AB101" s="3"/>
      <c r="AC101" s="3"/>
    </row>
    <row r="102" ht="12.75" hidden="1" customHeight="1">
      <c r="A102" s="250"/>
      <c r="B102" s="9"/>
      <c r="C102" s="17"/>
      <c r="D102" s="166"/>
      <c r="E102" s="251"/>
      <c r="F102" s="251"/>
      <c r="G102" s="252"/>
      <c r="H102" s="259"/>
      <c r="I102" s="260"/>
      <c r="J102" s="123" t="str">
        <f t="shared" si="3"/>
        <v/>
      </c>
      <c r="K102" s="239"/>
      <c r="L102" s="239"/>
      <c r="M102" s="256"/>
      <c r="N102" s="24" t="str">
        <f t="shared" si="4"/>
        <v/>
      </c>
      <c r="O102" s="123" t="str">
        <f t="shared" si="5"/>
        <v/>
      </c>
      <c r="P102" s="261" t="str">
        <f t="shared" si="6"/>
        <v/>
      </c>
      <c r="Q102" s="24" t="str">
        <f t="shared" si="7"/>
        <v/>
      </c>
      <c r="R102" s="24" t="str">
        <f t="shared" si="8"/>
        <v/>
      </c>
      <c r="S102" s="24" t="str">
        <f t="shared" si="9"/>
        <v/>
      </c>
      <c r="T102" s="24" t="str">
        <f t="shared" si="10"/>
        <v/>
      </c>
      <c r="U102" s="24" t="str">
        <f t="shared" si="11"/>
        <v/>
      </c>
      <c r="V102" s="24" t="str">
        <f t="shared" si="12"/>
        <v/>
      </c>
      <c r="W102" s="261" t="str">
        <f t="shared" si="13"/>
        <v/>
      </c>
      <c r="X102" s="262" t="str">
        <f t="shared" si="14"/>
        <v/>
      </c>
      <c r="Y102" s="8">
        <f t="shared" si="15"/>
        <v>0</v>
      </c>
      <c r="Z102" s="3"/>
      <c r="AA102" s="3"/>
      <c r="AB102" s="3"/>
      <c r="AC102" s="3"/>
    </row>
    <row r="103" ht="12.75" hidden="1" customHeight="1">
      <c r="A103" s="250"/>
      <c r="B103" s="9"/>
      <c r="C103" s="17"/>
      <c r="D103" s="166"/>
      <c r="E103" s="251"/>
      <c r="F103" s="251"/>
      <c r="G103" s="252"/>
      <c r="H103" s="259"/>
      <c r="I103" s="260"/>
      <c r="J103" s="123" t="str">
        <f t="shared" si="3"/>
        <v/>
      </c>
      <c r="K103" s="239"/>
      <c r="L103" s="239"/>
      <c r="M103" s="256"/>
      <c r="N103" s="24" t="str">
        <f t="shared" si="4"/>
        <v/>
      </c>
      <c r="O103" s="123" t="str">
        <f t="shared" si="5"/>
        <v/>
      </c>
      <c r="P103" s="261" t="str">
        <f t="shared" si="6"/>
        <v/>
      </c>
      <c r="Q103" s="24" t="str">
        <f t="shared" si="7"/>
        <v/>
      </c>
      <c r="R103" s="24" t="str">
        <f t="shared" si="8"/>
        <v/>
      </c>
      <c r="S103" s="24" t="str">
        <f t="shared" si="9"/>
        <v/>
      </c>
      <c r="T103" s="24" t="str">
        <f t="shared" si="10"/>
        <v/>
      </c>
      <c r="U103" s="24" t="str">
        <f t="shared" si="11"/>
        <v/>
      </c>
      <c r="V103" s="24" t="str">
        <f t="shared" si="12"/>
        <v/>
      </c>
      <c r="W103" s="261" t="str">
        <f t="shared" si="13"/>
        <v/>
      </c>
      <c r="X103" s="262" t="str">
        <f t="shared" si="14"/>
        <v/>
      </c>
      <c r="Y103" s="8">
        <f t="shared" si="15"/>
        <v>0</v>
      </c>
      <c r="Z103" s="3"/>
      <c r="AA103" s="3"/>
      <c r="AB103" s="3"/>
      <c r="AC103" s="3"/>
    </row>
    <row r="104" ht="12.75" hidden="1" customHeight="1">
      <c r="A104" s="250"/>
      <c r="B104" s="9"/>
      <c r="C104" s="17"/>
      <c r="D104" s="166"/>
      <c r="E104" s="251"/>
      <c r="F104" s="251"/>
      <c r="G104" s="252"/>
      <c r="H104" s="259"/>
      <c r="I104" s="260"/>
      <c r="J104" s="123" t="str">
        <f t="shared" si="3"/>
        <v/>
      </c>
      <c r="K104" s="239"/>
      <c r="L104" s="239"/>
      <c r="M104" s="256"/>
      <c r="N104" s="24" t="str">
        <f t="shared" si="4"/>
        <v/>
      </c>
      <c r="O104" s="123" t="str">
        <f t="shared" si="5"/>
        <v/>
      </c>
      <c r="P104" s="261" t="str">
        <f t="shared" si="6"/>
        <v/>
      </c>
      <c r="Q104" s="24" t="str">
        <f t="shared" si="7"/>
        <v/>
      </c>
      <c r="R104" s="24" t="str">
        <f t="shared" si="8"/>
        <v/>
      </c>
      <c r="S104" s="24" t="str">
        <f t="shared" si="9"/>
        <v/>
      </c>
      <c r="T104" s="24" t="str">
        <f t="shared" si="10"/>
        <v/>
      </c>
      <c r="U104" s="24" t="str">
        <f t="shared" si="11"/>
        <v/>
      </c>
      <c r="V104" s="24" t="str">
        <f t="shared" si="12"/>
        <v/>
      </c>
      <c r="W104" s="261" t="str">
        <f t="shared" si="13"/>
        <v/>
      </c>
      <c r="X104" s="262" t="str">
        <f t="shared" si="14"/>
        <v/>
      </c>
      <c r="Y104" s="8">
        <f t="shared" si="15"/>
        <v>0</v>
      </c>
      <c r="Z104" s="3"/>
      <c r="AA104" s="3"/>
      <c r="AB104" s="3"/>
      <c r="AC104" s="3"/>
    </row>
    <row r="105" ht="12.75" hidden="1" customHeight="1">
      <c r="A105" s="250"/>
      <c r="B105" s="9"/>
      <c r="C105" s="17"/>
      <c r="D105" s="166"/>
      <c r="E105" s="251"/>
      <c r="F105" s="251"/>
      <c r="G105" s="252"/>
      <c r="H105" s="259"/>
      <c r="I105" s="260"/>
      <c r="J105" s="123" t="str">
        <f t="shared" si="3"/>
        <v/>
      </c>
      <c r="K105" s="239"/>
      <c r="L105" s="239"/>
      <c r="M105" s="256"/>
      <c r="N105" s="24" t="str">
        <f t="shared" si="4"/>
        <v/>
      </c>
      <c r="O105" s="123" t="str">
        <f t="shared" si="5"/>
        <v/>
      </c>
      <c r="P105" s="261" t="str">
        <f t="shared" si="6"/>
        <v/>
      </c>
      <c r="Q105" s="24" t="str">
        <f t="shared" si="7"/>
        <v/>
      </c>
      <c r="R105" s="24" t="str">
        <f t="shared" si="8"/>
        <v/>
      </c>
      <c r="S105" s="24" t="str">
        <f t="shared" si="9"/>
        <v/>
      </c>
      <c r="T105" s="24" t="str">
        <f t="shared" si="10"/>
        <v/>
      </c>
      <c r="U105" s="24" t="str">
        <f t="shared" si="11"/>
        <v/>
      </c>
      <c r="V105" s="24" t="str">
        <f t="shared" si="12"/>
        <v/>
      </c>
      <c r="W105" s="261" t="str">
        <f t="shared" si="13"/>
        <v/>
      </c>
      <c r="X105" s="262" t="str">
        <f t="shared" si="14"/>
        <v/>
      </c>
      <c r="Y105" s="8">
        <f t="shared" si="15"/>
        <v>0</v>
      </c>
      <c r="Z105" s="3"/>
      <c r="AA105" s="3"/>
      <c r="AB105" s="3"/>
      <c r="AC105" s="3"/>
    </row>
    <row r="106" ht="12.75" hidden="1" customHeight="1">
      <c r="A106" s="250"/>
      <c r="B106" s="9"/>
      <c r="C106" s="17"/>
      <c r="D106" s="166"/>
      <c r="E106" s="251"/>
      <c r="F106" s="251"/>
      <c r="G106" s="252"/>
      <c r="H106" s="259"/>
      <c r="I106" s="260"/>
      <c r="J106" s="123" t="str">
        <f t="shared" si="3"/>
        <v/>
      </c>
      <c r="K106" s="239"/>
      <c r="L106" s="239"/>
      <c r="M106" s="256"/>
      <c r="N106" s="24" t="str">
        <f t="shared" si="4"/>
        <v/>
      </c>
      <c r="O106" s="123" t="str">
        <f t="shared" si="5"/>
        <v/>
      </c>
      <c r="P106" s="261" t="str">
        <f t="shared" si="6"/>
        <v/>
      </c>
      <c r="Q106" s="24" t="str">
        <f t="shared" si="7"/>
        <v/>
      </c>
      <c r="R106" s="24" t="str">
        <f t="shared" si="8"/>
        <v/>
      </c>
      <c r="S106" s="24" t="str">
        <f t="shared" si="9"/>
        <v/>
      </c>
      <c r="T106" s="24" t="str">
        <f t="shared" si="10"/>
        <v/>
      </c>
      <c r="U106" s="24" t="str">
        <f t="shared" si="11"/>
        <v/>
      </c>
      <c r="V106" s="24" t="str">
        <f t="shared" si="12"/>
        <v/>
      </c>
      <c r="W106" s="261" t="str">
        <f t="shared" si="13"/>
        <v/>
      </c>
      <c r="X106" s="262" t="str">
        <f t="shared" si="14"/>
        <v/>
      </c>
      <c r="Y106" s="8">
        <f t="shared" si="15"/>
        <v>0</v>
      </c>
      <c r="Z106" s="3"/>
      <c r="AA106" s="3"/>
      <c r="AB106" s="3"/>
      <c r="AC106" s="3"/>
    </row>
    <row r="107" ht="12.75" hidden="1" customHeight="1">
      <c r="A107" s="250"/>
      <c r="B107" s="9"/>
      <c r="C107" s="17"/>
      <c r="D107" s="166"/>
      <c r="E107" s="251"/>
      <c r="F107" s="251"/>
      <c r="G107" s="252"/>
      <c r="H107" s="259"/>
      <c r="I107" s="260"/>
      <c r="J107" s="123" t="str">
        <f t="shared" si="3"/>
        <v/>
      </c>
      <c r="K107" s="239"/>
      <c r="L107" s="239"/>
      <c r="M107" s="256"/>
      <c r="N107" s="24" t="str">
        <f t="shared" si="4"/>
        <v/>
      </c>
      <c r="O107" s="123" t="str">
        <f t="shared" si="5"/>
        <v/>
      </c>
      <c r="P107" s="261" t="str">
        <f t="shared" si="6"/>
        <v/>
      </c>
      <c r="Q107" s="24" t="str">
        <f t="shared" si="7"/>
        <v/>
      </c>
      <c r="R107" s="24" t="str">
        <f t="shared" si="8"/>
        <v/>
      </c>
      <c r="S107" s="24" t="str">
        <f t="shared" si="9"/>
        <v/>
      </c>
      <c r="T107" s="24" t="str">
        <f t="shared" si="10"/>
        <v/>
      </c>
      <c r="U107" s="24" t="str">
        <f t="shared" si="11"/>
        <v/>
      </c>
      <c r="V107" s="24" t="str">
        <f t="shared" si="12"/>
        <v/>
      </c>
      <c r="W107" s="261" t="str">
        <f t="shared" si="13"/>
        <v/>
      </c>
      <c r="X107" s="262" t="str">
        <f t="shared" si="14"/>
        <v/>
      </c>
      <c r="Y107" s="8">
        <f t="shared" si="15"/>
        <v>0</v>
      </c>
      <c r="Z107" s="3"/>
      <c r="AA107" s="3"/>
      <c r="AB107" s="3"/>
      <c r="AC107" s="3"/>
    </row>
    <row r="108" ht="12.75" hidden="1" customHeight="1">
      <c r="A108" s="250"/>
      <c r="B108" s="9"/>
      <c r="C108" s="17"/>
      <c r="D108" s="166"/>
      <c r="E108" s="251"/>
      <c r="F108" s="251"/>
      <c r="G108" s="252"/>
      <c r="H108" s="259"/>
      <c r="I108" s="260"/>
      <c r="J108" s="123" t="str">
        <f t="shared" si="3"/>
        <v/>
      </c>
      <c r="K108" s="239"/>
      <c r="L108" s="239"/>
      <c r="M108" s="256"/>
      <c r="N108" s="24" t="str">
        <f t="shared" si="4"/>
        <v/>
      </c>
      <c r="O108" s="123" t="str">
        <f t="shared" si="5"/>
        <v/>
      </c>
      <c r="P108" s="261" t="str">
        <f t="shared" si="6"/>
        <v/>
      </c>
      <c r="Q108" s="24" t="str">
        <f t="shared" si="7"/>
        <v/>
      </c>
      <c r="R108" s="24" t="str">
        <f t="shared" si="8"/>
        <v/>
      </c>
      <c r="S108" s="24" t="str">
        <f t="shared" si="9"/>
        <v/>
      </c>
      <c r="T108" s="24" t="str">
        <f t="shared" si="10"/>
        <v/>
      </c>
      <c r="U108" s="24" t="str">
        <f t="shared" si="11"/>
        <v/>
      </c>
      <c r="V108" s="24" t="str">
        <f t="shared" si="12"/>
        <v/>
      </c>
      <c r="W108" s="261" t="str">
        <f t="shared" si="13"/>
        <v/>
      </c>
      <c r="X108" s="262" t="str">
        <f t="shared" si="14"/>
        <v/>
      </c>
      <c r="Y108" s="8">
        <f t="shared" si="15"/>
        <v>0</v>
      </c>
      <c r="Z108" s="3"/>
      <c r="AA108" s="3"/>
      <c r="AB108" s="3"/>
      <c r="AC108" s="3"/>
    </row>
    <row r="109" ht="12.75" hidden="1" customHeight="1">
      <c r="A109" s="250"/>
      <c r="B109" s="9"/>
      <c r="C109" s="17"/>
      <c r="D109" s="166"/>
      <c r="E109" s="251"/>
      <c r="F109" s="251"/>
      <c r="G109" s="252"/>
      <c r="H109" s="259"/>
      <c r="I109" s="260"/>
      <c r="J109" s="123" t="str">
        <f t="shared" si="3"/>
        <v/>
      </c>
      <c r="K109" s="239"/>
      <c r="L109" s="239"/>
      <c r="M109" s="256"/>
      <c r="N109" s="24" t="str">
        <f t="shared" si="4"/>
        <v/>
      </c>
      <c r="O109" s="123" t="str">
        <f t="shared" si="5"/>
        <v/>
      </c>
      <c r="P109" s="261" t="str">
        <f t="shared" si="6"/>
        <v/>
      </c>
      <c r="Q109" s="24" t="str">
        <f t="shared" si="7"/>
        <v/>
      </c>
      <c r="R109" s="24" t="str">
        <f t="shared" si="8"/>
        <v/>
      </c>
      <c r="S109" s="24" t="str">
        <f t="shared" si="9"/>
        <v/>
      </c>
      <c r="T109" s="24" t="str">
        <f t="shared" si="10"/>
        <v/>
      </c>
      <c r="U109" s="24" t="str">
        <f t="shared" si="11"/>
        <v/>
      </c>
      <c r="V109" s="24" t="str">
        <f t="shared" si="12"/>
        <v/>
      </c>
      <c r="W109" s="261" t="str">
        <f t="shared" si="13"/>
        <v/>
      </c>
      <c r="X109" s="262" t="str">
        <f t="shared" si="14"/>
        <v/>
      </c>
      <c r="Y109" s="8">
        <f t="shared" si="15"/>
        <v>0</v>
      </c>
      <c r="Z109" s="3"/>
      <c r="AA109" s="3"/>
      <c r="AB109" s="3"/>
      <c r="AC109" s="3"/>
    </row>
    <row r="110" ht="12.75" hidden="1" customHeight="1">
      <c r="A110" s="250"/>
      <c r="B110" s="9"/>
      <c r="C110" s="17"/>
      <c r="D110" s="166"/>
      <c r="E110" s="251"/>
      <c r="F110" s="251"/>
      <c r="G110" s="252"/>
      <c r="H110" s="259"/>
      <c r="I110" s="260"/>
      <c r="J110" s="123" t="str">
        <f t="shared" si="3"/>
        <v/>
      </c>
      <c r="K110" s="239"/>
      <c r="L110" s="239"/>
      <c r="M110" s="256"/>
      <c r="N110" s="24" t="str">
        <f t="shared" si="4"/>
        <v/>
      </c>
      <c r="O110" s="123" t="str">
        <f t="shared" si="5"/>
        <v/>
      </c>
      <c r="P110" s="261" t="str">
        <f t="shared" si="6"/>
        <v/>
      </c>
      <c r="Q110" s="24" t="str">
        <f t="shared" si="7"/>
        <v/>
      </c>
      <c r="R110" s="24" t="str">
        <f t="shared" si="8"/>
        <v/>
      </c>
      <c r="S110" s="24" t="str">
        <f t="shared" si="9"/>
        <v/>
      </c>
      <c r="T110" s="24" t="str">
        <f t="shared" si="10"/>
        <v/>
      </c>
      <c r="U110" s="24" t="str">
        <f t="shared" si="11"/>
        <v/>
      </c>
      <c r="V110" s="24" t="str">
        <f t="shared" si="12"/>
        <v/>
      </c>
      <c r="W110" s="261" t="str">
        <f t="shared" si="13"/>
        <v/>
      </c>
      <c r="X110" s="262" t="str">
        <f t="shared" si="14"/>
        <v/>
      </c>
      <c r="Y110" s="8">
        <f t="shared" si="15"/>
        <v>0</v>
      </c>
      <c r="Z110" s="3"/>
      <c r="AA110" s="3"/>
      <c r="AB110" s="3"/>
      <c r="AC110" s="3"/>
    </row>
    <row r="111" ht="12.75" hidden="1" customHeight="1">
      <c r="A111" s="250"/>
      <c r="B111" s="9"/>
      <c r="C111" s="17"/>
      <c r="D111" s="166"/>
      <c r="E111" s="251"/>
      <c r="F111" s="251"/>
      <c r="G111" s="252"/>
      <c r="H111" s="259"/>
      <c r="I111" s="260"/>
      <c r="J111" s="123" t="str">
        <f t="shared" si="3"/>
        <v/>
      </c>
      <c r="K111" s="239"/>
      <c r="L111" s="239"/>
      <c r="M111" s="256"/>
      <c r="N111" s="24" t="str">
        <f t="shared" si="4"/>
        <v/>
      </c>
      <c r="O111" s="123" t="str">
        <f t="shared" si="5"/>
        <v/>
      </c>
      <c r="P111" s="261" t="str">
        <f t="shared" si="6"/>
        <v/>
      </c>
      <c r="Q111" s="24" t="str">
        <f t="shared" si="7"/>
        <v/>
      </c>
      <c r="R111" s="24" t="str">
        <f t="shared" si="8"/>
        <v/>
      </c>
      <c r="S111" s="24" t="str">
        <f t="shared" si="9"/>
        <v/>
      </c>
      <c r="T111" s="24" t="str">
        <f t="shared" si="10"/>
        <v/>
      </c>
      <c r="U111" s="24" t="str">
        <f t="shared" si="11"/>
        <v/>
      </c>
      <c r="V111" s="24" t="str">
        <f t="shared" si="12"/>
        <v/>
      </c>
      <c r="W111" s="261" t="str">
        <f t="shared" si="13"/>
        <v/>
      </c>
      <c r="X111" s="262" t="str">
        <f t="shared" si="14"/>
        <v/>
      </c>
      <c r="Y111" s="8">
        <f t="shared" si="15"/>
        <v>0</v>
      </c>
      <c r="Z111" s="3"/>
      <c r="AA111" s="3"/>
      <c r="AB111" s="3"/>
      <c r="AC111" s="3"/>
    </row>
    <row r="112" ht="12.75" hidden="1" customHeight="1">
      <c r="A112" s="250"/>
      <c r="B112" s="9"/>
      <c r="C112" s="17"/>
      <c r="D112" s="166"/>
      <c r="E112" s="251"/>
      <c r="F112" s="251"/>
      <c r="G112" s="252"/>
      <c r="H112" s="259"/>
      <c r="I112" s="260"/>
      <c r="J112" s="123" t="str">
        <f t="shared" si="3"/>
        <v/>
      </c>
      <c r="K112" s="239"/>
      <c r="L112" s="239"/>
      <c r="M112" s="256"/>
      <c r="N112" s="24" t="str">
        <f t="shared" si="4"/>
        <v/>
      </c>
      <c r="O112" s="123" t="str">
        <f t="shared" si="5"/>
        <v/>
      </c>
      <c r="P112" s="261" t="str">
        <f t="shared" si="6"/>
        <v/>
      </c>
      <c r="Q112" s="24" t="str">
        <f t="shared" si="7"/>
        <v/>
      </c>
      <c r="R112" s="24" t="str">
        <f t="shared" si="8"/>
        <v/>
      </c>
      <c r="S112" s="24" t="str">
        <f t="shared" si="9"/>
        <v/>
      </c>
      <c r="T112" s="24" t="str">
        <f t="shared" si="10"/>
        <v/>
      </c>
      <c r="U112" s="24" t="str">
        <f t="shared" si="11"/>
        <v/>
      </c>
      <c r="V112" s="24" t="str">
        <f t="shared" si="12"/>
        <v/>
      </c>
      <c r="W112" s="261" t="str">
        <f t="shared" si="13"/>
        <v/>
      </c>
      <c r="X112" s="262" t="str">
        <f t="shared" si="14"/>
        <v/>
      </c>
      <c r="Y112" s="8">
        <f t="shared" si="15"/>
        <v>0</v>
      </c>
      <c r="Z112" s="3"/>
      <c r="AA112" s="3"/>
      <c r="AB112" s="3"/>
      <c r="AC112" s="3"/>
    </row>
    <row r="113" ht="12.75" hidden="1" customHeight="1">
      <c r="A113" s="250"/>
      <c r="B113" s="9"/>
      <c r="C113" s="17"/>
      <c r="D113" s="166"/>
      <c r="E113" s="251"/>
      <c r="F113" s="251"/>
      <c r="G113" s="252"/>
      <c r="H113" s="259"/>
      <c r="I113" s="260"/>
      <c r="J113" s="123" t="str">
        <f t="shared" si="3"/>
        <v/>
      </c>
      <c r="K113" s="239"/>
      <c r="L113" s="239"/>
      <c r="M113" s="256"/>
      <c r="N113" s="24" t="str">
        <f t="shared" si="4"/>
        <v/>
      </c>
      <c r="O113" s="123" t="str">
        <f t="shared" si="5"/>
        <v/>
      </c>
      <c r="P113" s="261" t="str">
        <f t="shared" si="6"/>
        <v/>
      </c>
      <c r="Q113" s="24" t="str">
        <f t="shared" si="7"/>
        <v/>
      </c>
      <c r="R113" s="24" t="str">
        <f t="shared" si="8"/>
        <v/>
      </c>
      <c r="S113" s="24" t="str">
        <f t="shared" si="9"/>
        <v/>
      </c>
      <c r="T113" s="24" t="str">
        <f t="shared" si="10"/>
        <v/>
      </c>
      <c r="U113" s="24" t="str">
        <f t="shared" si="11"/>
        <v/>
      </c>
      <c r="V113" s="24" t="str">
        <f t="shared" si="12"/>
        <v/>
      </c>
      <c r="W113" s="261" t="str">
        <f t="shared" si="13"/>
        <v/>
      </c>
      <c r="X113" s="262" t="str">
        <f t="shared" si="14"/>
        <v/>
      </c>
      <c r="Y113" s="8">
        <f t="shared" si="15"/>
        <v>0</v>
      </c>
      <c r="Z113" s="3"/>
      <c r="AA113" s="3"/>
      <c r="AB113" s="3"/>
      <c r="AC113" s="3"/>
    </row>
    <row r="114" ht="12.75" hidden="1" customHeight="1">
      <c r="A114" s="250"/>
      <c r="B114" s="9"/>
      <c r="C114" s="17"/>
      <c r="D114" s="166"/>
      <c r="E114" s="251"/>
      <c r="F114" s="251"/>
      <c r="G114" s="252"/>
      <c r="H114" s="259"/>
      <c r="I114" s="260"/>
      <c r="J114" s="123" t="str">
        <f t="shared" si="3"/>
        <v/>
      </c>
      <c r="K114" s="239"/>
      <c r="L114" s="239"/>
      <c r="M114" s="256"/>
      <c r="N114" s="24" t="str">
        <f t="shared" si="4"/>
        <v/>
      </c>
      <c r="O114" s="123" t="str">
        <f t="shared" si="5"/>
        <v/>
      </c>
      <c r="P114" s="261" t="str">
        <f t="shared" si="6"/>
        <v/>
      </c>
      <c r="Q114" s="24" t="str">
        <f t="shared" si="7"/>
        <v/>
      </c>
      <c r="R114" s="24" t="str">
        <f t="shared" si="8"/>
        <v/>
      </c>
      <c r="S114" s="24" t="str">
        <f t="shared" si="9"/>
        <v/>
      </c>
      <c r="T114" s="24" t="str">
        <f t="shared" si="10"/>
        <v/>
      </c>
      <c r="U114" s="24" t="str">
        <f t="shared" si="11"/>
        <v/>
      </c>
      <c r="V114" s="24" t="str">
        <f t="shared" si="12"/>
        <v/>
      </c>
      <c r="W114" s="261" t="str">
        <f t="shared" si="13"/>
        <v/>
      </c>
      <c r="X114" s="262" t="str">
        <f t="shared" si="14"/>
        <v/>
      </c>
      <c r="Y114" s="8">
        <f t="shared" si="15"/>
        <v>0</v>
      </c>
      <c r="Z114" s="3"/>
      <c r="AA114" s="3"/>
      <c r="AB114" s="3"/>
      <c r="AC114" s="3"/>
    </row>
    <row r="115" ht="12.75" hidden="1" customHeight="1">
      <c r="A115" s="250"/>
      <c r="B115" s="9"/>
      <c r="C115" s="17"/>
      <c r="D115" s="166"/>
      <c r="E115" s="251"/>
      <c r="F115" s="251"/>
      <c r="G115" s="252"/>
      <c r="H115" s="259"/>
      <c r="I115" s="260"/>
      <c r="J115" s="123" t="str">
        <f t="shared" si="3"/>
        <v/>
      </c>
      <c r="K115" s="239"/>
      <c r="L115" s="239"/>
      <c r="M115" s="256"/>
      <c r="N115" s="24" t="str">
        <f t="shared" si="4"/>
        <v/>
      </c>
      <c r="O115" s="123" t="str">
        <f t="shared" si="5"/>
        <v/>
      </c>
      <c r="P115" s="261" t="str">
        <f t="shared" si="6"/>
        <v/>
      </c>
      <c r="Q115" s="24" t="str">
        <f t="shared" si="7"/>
        <v/>
      </c>
      <c r="R115" s="24" t="str">
        <f t="shared" si="8"/>
        <v/>
      </c>
      <c r="S115" s="24" t="str">
        <f t="shared" si="9"/>
        <v/>
      </c>
      <c r="T115" s="24" t="str">
        <f t="shared" si="10"/>
        <v/>
      </c>
      <c r="U115" s="24" t="str">
        <f t="shared" si="11"/>
        <v/>
      </c>
      <c r="V115" s="24" t="str">
        <f t="shared" si="12"/>
        <v/>
      </c>
      <c r="W115" s="261" t="str">
        <f t="shared" si="13"/>
        <v/>
      </c>
      <c r="X115" s="262" t="str">
        <f t="shared" si="14"/>
        <v/>
      </c>
      <c r="Y115" s="8">
        <f t="shared" si="15"/>
        <v>0</v>
      </c>
      <c r="Z115" s="3"/>
      <c r="AA115" s="3"/>
      <c r="AB115" s="3"/>
      <c r="AC115" s="3"/>
    </row>
    <row r="116" ht="12.75" hidden="1" customHeight="1">
      <c r="A116" s="250"/>
      <c r="B116" s="9"/>
      <c r="C116" s="17"/>
      <c r="D116" s="166"/>
      <c r="E116" s="251"/>
      <c r="F116" s="251"/>
      <c r="G116" s="252"/>
      <c r="H116" s="259"/>
      <c r="I116" s="260"/>
      <c r="J116" s="123" t="str">
        <f t="shared" si="3"/>
        <v/>
      </c>
      <c r="K116" s="239"/>
      <c r="L116" s="239"/>
      <c r="M116" s="256"/>
      <c r="N116" s="24" t="str">
        <f t="shared" si="4"/>
        <v/>
      </c>
      <c r="O116" s="123" t="str">
        <f t="shared" si="5"/>
        <v/>
      </c>
      <c r="P116" s="261" t="str">
        <f t="shared" si="6"/>
        <v/>
      </c>
      <c r="Q116" s="24" t="str">
        <f t="shared" si="7"/>
        <v/>
      </c>
      <c r="R116" s="24" t="str">
        <f t="shared" si="8"/>
        <v/>
      </c>
      <c r="S116" s="24" t="str">
        <f t="shared" si="9"/>
        <v/>
      </c>
      <c r="T116" s="24" t="str">
        <f t="shared" si="10"/>
        <v/>
      </c>
      <c r="U116" s="24" t="str">
        <f t="shared" si="11"/>
        <v/>
      </c>
      <c r="V116" s="24" t="str">
        <f t="shared" si="12"/>
        <v/>
      </c>
      <c r="W116" s="261" t="str">
        <f t="shared" si="13"/>
        <v/>
      </c>
      <c r="X116" s="262" t="str">
        <f t="shared" si="14"/>
        <v/>
      </c>
      <c r="Y116" s="8">
        <f t="shared" si="15"/>
        <v>0</v>
      </c>
      <c r="Z116" s="3"/>
      <c r="AA116" s="3"/>
      <c r="AB116" s="3"/>
      <c r="AC116" s="3"/>
    </row>
    <row r="117" ht="12.75" hidden="1" customHeight="1">
      <c r="A117" s="250"/>
      <c r="B117" s="9"/>
      <c r="C117" s="17"/>
      <c r="D117" s="166"/>
      <c r="E117" s="251"/>
      <c r="F117" s="251"/>
      <c r="G117" s="252"/>
      <c r="H117" s="259"/>
      <c r="I117" s="260"/>
      <c r="J117" s="123" t="str">
        <f t="shared" si="3"/>
        <v/>
      </c>
      <c r="K117" s="239"/>
      <c r="L117" s="239"/>
      <c r="M117" s="256"/>
      <c r="N117" s="24" t="str">
        <f t="shared" si="4"/>
        <v/>
      </c>
      <c r="O117" s="123" t="str">
        <f t="shared" si="5"/>
        <v/>
      </c>
      <c r="P117" s="261" t="str">
        <f t="shared" si="6"/>
        <v/>
      </c>
      <c r="Q117" s="24" t="str">
        <f t="shared" si="7"/>
        <v/>
      </c>
      <c r="R117" s="24" t="str">
        <f t="shared" si="8"/>
        <v/>
      </c>
      <c r="S117" s="24" t="str">
        <f t="shared" si="9"/>
        <v/>
      </c>
      <c r="T117" s="24" t="str">
        <f t="shared" si="10"/>
        <v/>
      </c>
      <c r="U117" s="24" t="str">
        <f t="shared" si="11"/>
        <v/>
      </c>
      <c r="V117" s="24" t="str">
        <f t="shared" si="12"/>
        <v/>
      </c>
      <c r="W117" s="261" t="str">
        <f t="shared" si="13"/>
        <v/>
      </c>
      <c r="X117" s="262" t="str">
        <f t="shared" si="14"/>
        <v/>
      </c>
      <c r="Y117" s="8">
        <f t="shared" si="15"/>
        <v>0</v>
      </c>
      <c r="Z117" s="3"/>
      <c r="AA117" s="3"/>
      <c r="AB117" s="3"/>
      <c r="AC117" s="3"/>
    </row>
    <row r="118" ht="12.75" hidden="1" customHeight="1">
      <c r="A118" s="250"/>
      <c r="B118" s="9"/>
      <c r="C118" s="17"/>
      <c r="D118" s="166"/>
      <c r="E118" s="251"/>
      <c r="F118" s="251"/>
      <c r="G118" s="252"/>
      <c r="H118" s="259"/>
      <c r="I118" s="260"/>
      <c r="J118" s="123" t="str">
        <f t="shared" si="3"/>
        <v/>
      </c>
      <c r="K118" s="239"/>
      <c r="L118" s="239"/>
      <c r="M118" s="256"/>
      <c r="N118" s="24" t="str">
        <f t="shared" si="4"/>
        <v/>
      </c>
      <c r="O118" s="123" t="str">
        <f t="shared" si="5"/>
        <v/>
      </c>
      <c r="P118" s="261" t="str">
        <f t="shared" si="6"/>
        <v/>
      </c>
      <c r="Q118" s="24" t="str">
        <f t="shared" si="7"/>
        <v/>
      </c>
      <c r="R118" s="24" t="str">
        <f t="shared" si="8"/>
        <v/>
      </c>
      <c r="S118" s="24" t="str">
        <f t="shared" si="9"/>
        <v/>
      </c>
      <c r="T118" s="24" t="str">
        <f t="shared" si="10"/>
        <v/>
      </c>
      <c r="U118" s="24" t="str">
        <f t="shared" si="11"/>
        <v/>
      </c>
      <c r="V118" s="24" t="str">
        <f t="shared" si="12"/>
        <v/>
      </c>
      <c r="W118" s="261" t="str">
        <f t="shared" si="13"/>
        <v/>
      </c>
      <c r="X118" s="262" t="str">
        <f t="shared" si="14"/>
        <v/>
      </c>
      <c r="Y118" s="8">
        <f t="shared" si="15"/>
        <v>0</v>
      </c>
      <c r="Z118" s="3"/>
      <c r="AA118" s="3"/>
      <c r="AB118" s="3"/>
      <c r="AC118" s="3"/>
    </row>
    <row r="119" ht="12.75" hidden="1" customHeight="1">
      <c r="A119" s="250"/>
      <c r="B119" s="9"/>
      <c r="C119" s="17"/>
      <c r="D119" s="166"/>
      <c r="E119" s="251"/>
      <c r="F119" s="251"/>
      <c r="G119" s="252"/>
      <c r="H119" s="259"/>
      <c r="I119" s="260"/>
      <c r="J119" s="123" t="str">
        <f t="shared" si="3"/>
        <v/>
      </c>
      <c r="K119" s="239"/>
      <c r="L119" s="239"/>
      <c r="M119" s="256"/>
      <c r="N119" s="24" t="str">
        <f t="shared" si="4"/>
        <v/>
      </c>
      <c r="O119" s="123" t="str">
        <f t="shared" si="5"/>
        <v/>
      </c>
      <c r="P119" s="261" t="str">
        <f t="shared" si="6"/>
        <v/>
      </c>
      <c r="Q119" s="24" t="str">
        <f t="shared" si="7"/>
        <v/>
      </c>
      <c r="R119" s="24" t="str">
        <f t="shared" si="8"/>
        <v/>
      </c>
      <c r="S119" s="24" t="str">
        <f t="shared" si="9"/>
        <v/>
      </c>
      <c r="T119" s="24" t="str">
        <f t="shared" si="10"/>
        <v/>
      </c>
      <c r="U119" s="24" t="str">
        <f t="shared" si="11"/>
        <v/>
      </c>
      <c r="V119" s="24" t="str">
        <f t="shared" si="12"/>
        <v/>
      </c>
      <c r="W119" s="261" t="str">
        <f t="shared" si="13"/>
        <v/>
      </c>
      <c r="X119" s="262" t="str">
        <f t="shared" si="14"/>
        <v/>
      </c>
      <c r="Y119" s="8">
        <f t="shared" si="15"/>
        <v>0</v>
      </c>
      <c r="Z119" s="3"/>
      <c r="AA119" s="3"/>
      <c r="AB119" s="3"/>
      <c r="AC119" s="3"/>
    </row>
    <row r="120" ht="12.75" hidden="1" customHeight="1">
      <c r="A120" s="250"/>
      <c r="B120" s="9"/>
      <c r="C120" s="17"/>
      <c r="D120" s="166"/>
      <c r="E120" s="251"/>
      <c r="F120" s="251"/>
      <c r="G120" s="252"/>
      <c r="H120" s="259"/>
      <c r="I120" s="260"/>
      <c r="J120" s="123" t="str">
        <f t="shared" si="3"/>
        <v/>
      </c>
      <c r="K120" s="239"/>
      <c r="L120" s="239"/>
      <c r="M120" s="256"/>
      <c r="N120" s="24" t="str">
        <f t="shared" si="4"/>
        <v/>
      </c>
      <c r="O120" s="123" t="str">
        <f t="shared" si="5"/>
        <v/>
      </c>
      <c r="P120" s="261" t="str">
        <f t="shared" si="6"/>
        <v/>
      </c>
      <c r="Q120" s="24" t="str">
        <f t="shared" si="7"/>
        <v/>
      </c>
      <c r="R120" s="24" t="str">
        <f t="shared" si="8"/>
        <v/>
      </c>
      <c r="S120" s="24" t="str">
        <f t="shared" si="9"/>
        <v/>
      </c>
      <c r="T120" s="24" t="str">
        <f t="shared" si="10"/>
        <v/>
      </c>
      <c r="U120" s="24" t="str">
        <f t="shared" si="11"/>
        <v/>
      </c>
      <c r="V120" s="24" t="str">
        <f t="shared" si="12"/>
        <v/>
      </c>
      <c r="W120" s="261" t="str">
        <f t="shared" si="13"/>
        <v/>
      </c>
      <c r="X120" s="262" t="str">
        <f t="shared" si="14"/>
        <v/>
      </c>
      <c r="Y120" s="8">
        <f t="shared" si="15"/>
        <v>0</v>
      </c>
      <c r="Z120" s="3"/>
      <c r="AA120" s="3"/>
      <c r="AB120" s="3"/>
      <c r="AC120" s="3"/>
    </row>
    <row r="121" ht="12.75" hidden="1" customHeight="1">
      <c r="A121" s="250"/>
      <c r="B121" s="9"/>
      <c r="C121" s="17"/>
      <c r="D121" s="166"/>
      <c r="E121" s="251"/>
      <c r="F121" s="251"/>
      <c r="G121" s="252"/>
      <c r="H121" s="259"/>
      <c r="I121" s="260"/>
      <c r="J121" s="123" t="str">
        <f t="shared" si="3"/>
        <v/>
      </c>
      <c r="K121" s="239"/>
      <c r="L121" s="239"/>
      <c r="M121" s="256"/>
      <c r="N121" s="24" t="str">
        <f t="shared" si="4"/>
        <v/>
      </c>
      <c r="O121" s="123" t="str">
        <f t="shared" si="5"/>
        <v/>
      </c>
      <c r="P121" s="261" t="str">
        <f t="shared" si="6"/>
        <v/>
      </c>
      <c r="Q121" s="24" t="str">
        <f t="shared" si="7"/>
        <v/>
      </c>
      <c r="R121" s="24" t="str">
        <f t="shared" si="8"/>
        <v/>
      </c>
      <c r="S121" s="24" t="str">
        <f t="shared" si="9"/>
        <v/>
      </c>
      <c r="T121" s="24" t="str">
        <f t="shared" si="10"/>
        <v/>
      </c>
      <c r="U121" s="24" t="str">
        <f t="shared" si="11"/>
        <v/>
      </c>
      <c r="V121" s="24" t="str">
        <f t="shared" si="12"/>
        <v/>
      </c>
      <c r="W121" s="261" t="str">
        <f t="shared" si="13"/>
        <v/>
      </c>
      <c r="X121" s="262" t="str">
        <f t="shared" si="14"/>
        <v/>
      </c>
      <c r="Y121" s="8">
        <f t="shared" si="15"/>
        <v>0</v>
      </c>
      <c r="Z121" s="3"/>
      <c r="AA121" s="3"/>
      <c r="AB121" s="3"/>
      <c r="AC121" s="3"/>
    </row>
    <row r="122" ht="12.75" hidden="1" customHeight="1">
      <c r="A122" s="250"/>
      <c r="B122" s="9"/>
      <c r="C122" s="17"/>
      <c r="D122" s="166"/>
      <c r="E122" s="251"/>
      <c r="F122" s="251"/>
      <c r="G122" s="252"/>
      <c r="H122" s="259"/>
      <c r="I122" s="260"/>
      <c r="J122" s="123" t="str">
        <f t="shared" si="3"/>
        <v/>
      </c>
      <c r="K122" s="239"/>
      <c r="L122" s="239"/>
      <c r="M122" s="256"/>
      <c r="N122" s="24" t="str">
        <f t="shared" si="4"/>
        <v/>
      </c>
      <c r="O122" s="123" t="str">
        <f t="shared" si="5"/>
        <v/>
      </c>
      <c r="P122" s="261" t="str">
        <f t="shared" si="6"/>
        <v/>
      </c>
      <c r="Q122" s="24" t="str">
        <f t="shared" si="7"/>
        <v/>
      </c>
      <c r="R122" s="24" t="str">
        <f t="shared" si="8"/>
        <v/>
      </c>
      <c r="S122" s="24" t="str">
        <f t="shared" si="9"/>
        <v/>
      </c>
      <c r="T122" s="24" t="str">
        <f t="shared" si="10"/>
        <v/>
      </c>
      <c r="U122" s="24" t="str">
        <f t="shared" si="11"/>
        <v/>
      </c>
      <c r="V122" s="24" t="str">
        <f t="shared" si="12"/>
        <v/>
      </c>
      <c r="W122" s="261" t="str">
        <f t="shared" si="13"/>
        <v/>
      </c>
      <c r="X122" s="262" t="str">
        <f t="shared" si="14"/>
        <v/>
      </c>
      <c r="Y122" s="8">
        <f t="shared" si="15"/>
        <v>0</v>
      </c>
      <c r="Z122" s="3"/>
      <c r="AA122" s="3"/>
      <c r="AB122" s="3"/>
      <c r="AC122" s="3"/>
    </row>
    <row r="123" ht="12.75" hidden="1" customHeight="1">
      <c r="A123" s="250"/>
      <c r="B123" s="9"/>
      <c r="C123" s="17"/>
      <c r="D123" s="166"/>
      <c r="E123" s="251"/>
      <c r="F123" s="251"/>
      <c r="G123" s="252"/>
      <c r="H123" s="259"/>
      <c r="I123" s="260"/>
      <c r="J123" s="123" t="str">
        <f t="shared" si="3"/>
        <v/>
      </c>
      <c r="K123" s="239"/>
      <c r="L123" s="239"/>
      <c r="M123" s="256"/>
      <c r="N123" s="24" t="str">
        <f t="shared" si="4"/>
        <v/>
      </c>
      <c r="O123" s="123" t="str">
        <f t="shared" si="5"/>
        <v/>
      </c>
      <c r="P123" s="261" t="str">
        <f t="shared" si="6"/>
        <v/>
      </c>
      <c r="Q123" s="24" t="str">
        <f t="shared" si="7"/>
        <v/>
      </c>
      <c r="R123" s="24" t="str">
        <f t="shared" si="8"/>
        <v/>
      </c>
      <c r="S123" s="24" t="str">
        <f t="shared" si="9"/>
        <v/>
      </c>
      <c r="T123" s="24" t="str">
        <f t="shared" si="10"/>
        <v/>
      </c>
      <c r="U123" s="24" t="str">
        <f t="shared" si="11"/>
        <v/>
      </c>
      <c r="V123" s="24" t="str">
        <f t="shared" si="12"/>
        <v/>
      </c>
      <c r="W123" s="261" t="str">
        <f t="shared" si="13"/>
        <v/>
      </c>
      <c r="X123" s="262" t="str">
        <f t="shared" si="14"/>
        <v/>
      </c>
      <c r="Y123" s="8">
        <f t="shared" si="15"/>
        <v>0</v>
      </c>
      <c r="Z123" s="3"/>
      <c r="AA123" s="3"/>
      <c r="AB123" s="3"/>
      <c r="AC123" s="3"/>
    </row>
    <row r="124" ht="12.75" hidden="1" customHeight="1">
      <c r="A124" s="250"/>
      <c r="B124" s="9"/>
      <c r="C124" s="17"/>
      <c r="D124" s="166"/>
      <c r="E124" s="251"/>
      <c r="F124" s="251"/>
      <c r="G124" s="252"/>
      <c r="H124" s="259"/>
      <c r="I124" s="260"/>
      <c r="J124" s="123" t="str">
        <f t="shared" si="3"/>
        <v/>
      </c>
      <c r="K124" s="239"/>
      <c r="L124" s="239"/>
      <c r="M124" s="256"/>
      <c r="N124" s="24" t="str">
        <f t="shared" si="4"/>
        <v/>
      </c>
      <c r="O124" s="123" t="str">
        <f t="shared" si="5"/>
        <v/>
      </c>
      <c r="P124" s="261" t="str">
        <f t="shared" si="6"/>
        <v/>
      </c>
      <c r="Q124" s="24" t="str">
        <f t="shared" si="7"/>
        <v/>
      </c>
      <c r="R124" s="24" t="str">
        <f t="shared" si="8"/>
        <v/>
      </c>
      <c r="S124" s="24" t="str">
        <f t="shared" si="9"/>
        <v/>
      </c>
      <c r="T124" s="24" t="str">
        <f t="shared" si="10"/>
        <v/>
      </c>
      <c r="U124" s="24" t="str">
        <f t="shared" si="11"/>
        <v/>
      </c>
      <c r="V124" s="24" t="str">
        <f t="shared" si="12"/>
        <v/>
      </c>
      <c r="W124" s="261" t="str">
        <f t="shared" si="13"/>
        <v/>
      </c>
      <c r="X124" s="262" t="str">
        <f t="shared" si="14"/>
        <v/>
      </c>
      <c r="Y124" s="8">
        <f t="shared" si="15"/>
        <v>0</v>
      </c>
      <c r="Z124" s="3"/>
      <c r="AA124" s="3"/>
      <c r="AB124" s="3"/>
      <c r="AC124" s="3"/>
    </row>
    <row r="125" ht="12.75" hidden="1" customHeight="1">
      <c r="A125" s="250"/>
      <c r="B125" s="9"/>
      <c r="C125" s="17"/>
      <c r="D125" s="166"/>
      <c r="E125" s="251"/>
      <c r="F125" s="251"/>
      <c r="G125" s="252"/>
      <c r="H125" s="259"/>
      <c r="I125" s="260"/>
      <c r="J125" s="123" t="str">
        <f t="shared" si="3"/>
        <v/>
      </c>
      <c r="K125" s="239"/>
      <c r="L125" s="239"/>
      <c r="M125" s="256"/>
      <c r="N125" s="24" t="str">
        <f t="shared" si="4"/>
        <v/>
      </c>
      <c r="O125" s="123" t="str">
        <f t="shared" si="5"/>
        <v/>
      </c>
      <c r="P125" s="261" t="str">
        <f t="shared" si="6"/>
        <v/>
      </c>
      <c r="Q125" s="24" t="str">
        <f t="shared" si="7"/>
        <v/>
      </c>
      <c r="R125" s="24" t="str">
        <f t="shared" si="8"/>
        <v/>
      </c>
      <c r="S125" s="24" t="str">
        <f t="shared" si="9"/>
        <v/>
      </c>
      <c r="T125" s="24" t="str">
        <f t="shared" si="10"/>
        <v/>
      </c>
      <c r="U125" s="24" t="str">
        <f t="shared" si="11"/>
        <v/>
      </c>
      <c r="V125" s="24" t="str">
        <f t="shared" si="12"/>
        <v/>
      </c>
      <c r="W125" s="261" t="str">
        <f t="shared" si="13"/>
        <v/>
      </c>
      <c r="X125" s="262" t="str">
        <f t="shared" si="14"/>
        <v/>
      </c>
      <c r="Y125" s="8">
        <f t="shared" si="15"/>
        <v>0</v>
      </c>
      <c r="Z125" s="3"/>
      <c r="AA125" s="3"/>
      <c r="AB125" s="3"/>
      <c r="AC125" s="3"/>
    </row>
    <row r="126" ht="12.75" hidden="1" customHeight="1">
      <c r="A126" s="250"/>
      <c r="B126" s="9"/>
      <c r="C126" s="17"/>
      <c r="D126" s="166"/>
      <c r="E126" s="251"/>
      <c r="F126" s="251"/>
      <c r="G126" s="252"/>
      <c r="H126" s="259"/>
      <c r="I126" s="260"/>
      <c r="J126" s="123" t="str">
        <f t="shared" si="3"/>
        <v/>
      </c>
      <c r="K126" s="239"/>
      <c r="L126" s="239"/>
      <c r="M126" s="256"/>
      <c r="N126" s="24" t="str">
        <f t="shared" si="4"/>
        <v/>
      </c>
      <c r="O126" s="123" t="str">
        <f t="shared" si="5"/>
        <v/>
      </c>
      <c r="P126" s="261" t="str">
        <f t="shared" si="6"/>
        <v/>
      </c>
      <c r="Q126" s="24" t="str">
        <f t="shared" si="7"/>
        <v/>
      </c>
      <c r="R126" s="24" t="str">
        <f t="shared" si="8"/>
        <v/>
      </c>
      <c r="S126" s="24" t="str">
        <f t="shared" si="9"/>
        <v/>
      </c>
      <c r="T126" s="24" t="str">
        <f t="shared" si="10"/>
        <v/>
      </c>
      <c r="U126" s="24" t="str">
        <f t="shared" si="11"/>
        <v/>
      </c>
      <c r="V126" s="24" t="str">
        <f t="shared" si="12"/>
        <v/>
      </c>
      <c r="W126" s="261" t="str">
        <f t="shared" si="13"/>
        <v/>
      </c>
      <c r="X126" s="262" t="str">
        <f t="shared" si="14"/>
        <v/>
      </c>
      <c r="Y126" s="8">
        <f t="shared" si="15"/>
        <v>0</v>
      </c>
      <c r="Z126" s="3"/>
      <c r="AA126" s="3"/>
      <c r="AB126" s="3"/>
      <c r="AC126" s="3"/>
    </row>
    <row r="127" ht="12.75" hidden="1" customHeight="1">
      <c r="A127" s="250"/>
      <c r="B127" s="9"/>
      <c r="C127" s="17"/>
      <c r="D127" s="166"/>
      <c r="E127" s="251"/>
      <c r="F127" s="251"/>
      <c r="G127" s="252"/>
      <c r="H127" s="259"/>
      <c r="I127" s="260"/>
      <c r="J127" s="123" t="str">
        <f t="shared" si="3"/>
        <v/>
      </c>
      <c r="K127" s="239"/>
      <c r="L127" s="239"/>
      <c r="M127" s="256"/>
      <c r="N127" s="24" t="str">
        <f t="shared" si="4"/>
        <v/>
      </c>
      <c r="O127" s="123" t="str">
        <f t="shared" si="5"/>
        <v/>
      </c>
      <c r="P127" s="261" t="str">
        <f t="shared" si="6"/>
        <v/>
      </c>
      <c r="Q127" s="24" t="str">
        <f t="shared" si="7"/>
        <v/>
      </c>
      <c r="R127" s="24" t="str">
        <f t="shared" si="8"/>
        <v/>
      </c>
      <c r="S127" s="24" t="str">
        <f t="shared" si="9"/>
        <v/>
      </c>
      <c r="T127" s="24" t="str">
        <f t="shared" si="10"/>
        <v/>
      </c>
      <c r="U127" s="24" t="str">
        <f t="shared" si="11"/>
        <v/>
      </c>
      <c r="V127" s="24" t="str">
        <f t="shared" si="12"/>
        <v/>
      </c>
      <c r="W127" s="261" t="str">
        <f t="shared" si="13"/>
        <v/>
      </c>
      <c r="X127" s="262" t="str">
        <f t="shared" si="14"/>
        <v/>
      </c>
      <c r="Y127" s="8">
        <f t="shared" si="15"/>
        <v>0</v>
      </c>
      <c r="Z127" s="3"/>
      <c r="AA127" s="3"/>
      <c r="AB127" s="3"/>
      <c r="AC127" s="3"/>
    </row>
    <row r="128" ht="12.75" hidden="1" customHeight="1">
      <c r="A128" s="250"/>
      <c r="B128" s="9"/>
      <c r="C128" s="17"/>
      <c r="D128" s="166"/>
      <c r="E128" s="251"/>
      <c r="F128" s="251"/>
      <c r="G128" s="252"/>
      <c r="H128" s="259"/>
      <c r="I128" s="260"/>
      <c r="J128" s="123" t="str">
        <f t="shared" si="3"/>
        <v/>
      </c>
      <c r="K128" s="239"/>
      <c r="L128" s="239"/>
      <c r="M128" s="256"/>
      <c r="N128" s="24" t="str">
        <f t="shared" si="4"/>
        <v/>
      </c>
      <c r="O128" s="123" t="str">
        <f t="shared" si="5"/>
        <v/>
      </c>
      <c r="P128" s="261" t="str">
        <f t="shared" si="6"/>
        <v/>
      </c>
      <c r="Q128" s="24" t="str">
        <f t="shared" si="7"/>
        <v/>
      </c>
      <c r="R128" s="24" t="str">
        <f t="shared" si="8"/>
        <v/>
      </c>
      <c r="S128" s="24" t="str">
        <f t="shared" si="9"/>
        <v/>
      </c>
      <c r="T128" s="24" t="str">
        <f t="shared" si="10"/>
        <v/>
      </c>
      <c r="U128" s="24" t="str">
        <f t="shared" si="11"/>
        <v/>
      </c>
      <c r="V128" s="24" t="str">
        <f t="shared" si="12"/>
        <v/>
      </c>
      <c r="W128" s="261" t="str">
        <f t="shared" si="13"/>
        <v/>
      </c>
      <c r="X128" s="262" t="str">
        <f t="shared" si="14"/>
        <v/>
      </c>
      <c r="Y128" s="8">
        <f t="shared" si="15"/>
        <v>0</v>
      </c>
      <c r="Z128" s="3"/>
      <c r="AA128" s="3"/>
      <c r="AB128" s="3"/>
      <c r="AC128" s="3"/>
    </row>
    <row r="129" ht="12.75" hidden="1" customHeight="1">
      <c r="A129" s="250"/>
      <c r="B129" s="9"/>
      <c r="C129" s="17"/>
      <c r="D129" s="166"/>
      <c r="E129" s="251"/>
      <c r="F129" s="251"/>
      <c r="G129" s="252"/>
      <c r="H129" s="259"/>
      <c r="I129" s="260"/>
      <c r="J129" s="123" t="str">
        <f t="shared" si="3"/>
        <v/>
      </c>
      <c r="K129" s="239"/>
      <c r="L129" s="239"/>
      <c r="M129" s="256"/>
      <c r="N129" s="24" t="str">
        <f t="shared" si="4"/>
        <v/>
      </c>
      <c r="O129" s="123" t="str">
        <f t="shared" si="5"/>
        <v/>
      </c>
      <c r="P129" s="261" t="str">
        <f t="shared" si="6"/>
        <v/>
      </c>
      <c r="Q129" s="24" t="str">
        <f t="shared" si="7"/>
        <v/>
      </c>
      <c r="R129" s="24" t="str">
        <f t="shared" si="8"/>
        <v/>
      </c>
      <c r="S129" s="24" t="str">
        <f t="shared" si="9"/>
        <v/>
      </c>
      <c r="T129" s="24" t="str">
        <f t="shared" si="10"/>
        <v/>
      </c>
      <c r="U129" s="24" t="str">
        <f t="shared" si="11"/>
        <v/>
      </c>
      <c r="V129" s="24" t="str">
        <f t="shared" si="12"/>
        <v/>
      </c>
      <c r="W129" s="261" t="str">
        <f t="shared" si="13"/>
        <v/>
      </c>
      <c r="X129" s="262" t="str">
        <f t="shared" si="14"/>
        <v/>
      </c>
      <c r="Y129" s="8">
        <f t="shared" si="15"/>
        <v>0</v>
      </c>
      <c r="Z129" s="3"/>
      <c r="AA129" s="3"/>
      <c r="AB129" s="3"/>
      <c r="AC129" s="3"/>
    </row>
    <row r="130" ht="12.75" hidden="1" customHeight="1">
      <c r="A130" s="250"/>
      <c r="B130" s="9"/>
      <c r="C130" s="17"/>
      <c r="D130" s="166"/>
      <c r="E130" s="251"/>
      <c r="F130" s="251"/>
      <c r="G130" s="252"/>
      <c r="H130" s="259"/>
      <c r="I130" s="260"/>
      <c r="J130" s="123" t="str">
        <f t="shared" si="3"/>
        <v/>
      </c>
      <c r="K130" s="239"/>
      <c r="L130" s="239"/>
      <c r="M130" s="256"/>
      <c r="N130" s="24" t="str">
        <f t="shared" si="4"/>
        <v/>
      </c>
      <c r="O130" s="123" t="str">
        <f t="shared" si="5"/>
        <v/>
      </c>
      <c r="P130" s="261" t="str">
        <f t="shared" si="6"/>
        <v/>
      </c>
      <c r="Q130" s="24" t="str">
        <f t="shared" si="7"/>
        <v/>
      </c>
      <c r="R130" s="24" t="str">
        <f t="shared" si="8"/>
        <v/>
      </c>
      <c r="S130" s="24" t="str">
        <f t="shared" si="9"/>
        <v/>
      </c>
      <c r="T130" s="24" t="str">
        <f t="shared" si="10"/>
        <v/>
      </c>
      <c r="U130" s="24" t="str">
        <f t="shared" si="11"/>
        <v/>
      </c>
      <c r="V130" s="24" t="str">
        <f t="shared" si="12"/>
        <v/>
      </c>
      <c r="W130" s="261" t="str">
        <f t="shared" si="13"/>
        <v/>
      </c>
      <c r="X130" s="262" t="str">
        <f t="shared" si="14"/>
        <v/>
      </c>
      <c r="Y130" s="8">
        <f t="shared" si="15"/>
        <v>0</v>
      </c>
      <c r="Z130" s="3"/>
      <c r="AA130" s="3"/>
      <c r="AB130" s="3"/>
      <c r="AC130" s="3"/>
    </row>
    <row r="131" ht="12.75" hidden="1" customHeight="1">
      <c r="A131" s="250"/>
      <c r="B131" s="9"/>
      <c r="C131" s="17"/>
      <c r="D131" s="166"/>
      <c r="E131" s="251"/>
      <c r="F131" s="251"/>
      <c r="G131" s="252"/>
      <c r="H131" s="259"/>
      <c r="I131" s="260"/>
      <c r="J131" s="123" t="str">
        <f t="shared" si="3"/>
        <v/>
      </c>
      <c r="K131" s="239"/>
      <c r="L131" s="239"/>
      <c r="M131" s="256"/>
      <c r="N131" s="24" t="str">
        <f t="shared" si="4"/>
        <v/>
      </c>
      <c r="O131" s="123" t="str">
        <f t="shared" si="5"/>
        <v/>
      </c>
      <c r="P131" s="261" t="str">
        <f t="shared" si="6"/>
        <v/>
      </c>
      <c r="Q131" s="24" t="str">
        <f t="shared" si="7"/>
        <v/>
      </c>
      <c r="R131" s="24" t="str">
        <f t="shared" si="8"/>
        <v/>
      </c>
      <c r="S131" s="24" t="str">
        <f t="shared" si="9"/>
        <v/>
      </c>
      <c r="T131" s="24" t="str">
        <f t="shared" si="10"/>
        <v/>
      </c>
      <c r="U131" s="24" t="str">
        <f t="shared" si="11"/>
        <v/>
      </c>
      <c r="V131" s="24" t="str">
        <f t="shared" si="12"/>
        <v/>
      </c>
      <c r="W131" s="261" t="str">
        <f t="shared" si="13"/>
        <v/>
      </c>
      <c r="X131" s="262" t="str">
        <f t="shared" si="14"/>
        <v/>
      </c>
      <c r="Y131" s="8">
        <f t="shared" si="15"/>
        <v>0</v>
      </c>
      <c r="Z131" s="3"/>
      <c r="AA131" s="3"/>
      <c r="AB131" s="3"/>
      <c r="AC131" s="3"/>
    </row>
    <row r="132" ht="12.75" hidden="1" customHeight="1">
      <c r="A132" s="250"/>
      <c r="B132" s="9"/>
      <c r="C132" s="17"/>
      <c r="D132" s="166"/>
      <c r="E132" s="251"/>
      <c r="F132" s="251"/>
      <c r="G132" s="252"/>
      <c r="H132" s="259"/>
      <c r="I132" s="260"/>
      <c r="J132" s="123" t="str">
        <f t="shared" si="3"/>
        <v/>
      </c>
      <c r="K132" s="239"/>
      <c r="L132" s="239"/>
      <c r="M132" s="256"/>
      <c r="N132" s="24" t="str">
        <f t="shared" si="4"/>
        <v/>
      </c>
      <c r="O132" s="123" t="str">
        <f t="shared" si="5"/>
        <v/>
      </c>
      <c r="P132" s="261" t="str">
        <f t="shared" si="6"/>
        <v/>
      </c>
      <c r="Q132" s="24" t="str">
        <f t="shared" si="7"/>
        <v/>
      </c>
      <c r="R132" s="24" t="str">
        <f t="shared" si="8"/>
        <v/>
      </c>
      <c r="S132" s="24" t="str">
        <f t="shared" si="9"/>
        <v/>
      </c>
      <c r="T132" s="24" t="str">
        <f t="shared" si="10"/>
        <v/>
      </c>
      <c r="U132" s="24" t="str">
        <f t="shared" si="11"/>
        <v/>
      </c>
      <c r="V132" s="24" t="str">
        <f t="shared" si="12"/>
        <v/>
      </c>
      <c r="W132" s="261" t="str">
        <f t="shared" si="13"/>
        <v/>
      </c>
      <c r="X132" s="262" t="str">
        <f t="shared" si="14"/>
        <v/>
      </c>
      <c r="Y132" s="8">
        <f t="shared" si="15"/>
        <v>0</v>
      </c>
      <c r="Z132" s="3"/>
      <c r="AA132" s="3"/>
      <c r="AB132" s="3"/>
      <c r="AC132" s="3"/>
    </row>
    <row r="133" ht="12.75" hidden="1" customHeight="1">
      <c r="A133" s="250"/>
      <c r="B133" s="9"/>
      <c r="C133" s="17"/>
      <c r="D133" s="166"/>
      <c r="E133" s="251"/>
      <c r="F133" s="251"/>
      <c r="G133" s="252"/>
      <c r="H133" s="259"/>
      <c r="I133" s="260"/>
      <c r="J133" s="123" t="str">
        <f t="shared" si="3"/>
        <v/>
      </c>
      <c r="K133" s="239"/>
      <c r="L133" s="239"/>
      <c r="M133" s="256"/>
      <c r="N133" s="24" t="str">
        <f t="shared" si="4"/>
        <v/>
      </c>
      <c r="O133" s="123" t="str">
        <f t="shared" si="5"/>
        <v/>
      </c>
      <c r="P133" s="261" t="str">
        <f t="shared" si="6"/>
        <v/>
      </c>
      <c r="Q133" s="24" t="str">
        <f t="shared" si="7"/>
        <v/>
      </c>
      <c r="R133" s="24" t="str">
        <f t="shared" si="8"/>
        <v/>
      </c>
      <c r="S133" s="24" t="str">
        <f t="shared" si="9"/>
        <v/>
      </c>
      <c r="T133" s="24" t="str">
        <f t="shared" si="10"/>
        <v/>
      </c>
      <c r="U133" s="24" t="str">
        <f t="shared" si="11"/>
        <v/>
      </c>
      <c r="V133" s="24" t="str">
        <f t="shared" si="12"/>
        <v/>
      </c>
      <c r="W133" s="261" t="str">
        <f t="shared" si="13"/>
        <v/>
      </c>
      <c r="X133" s="262" t="str">
        <f t="shared" si="14"/>
        <v/>
      </c>
      <c r="Y133" s="8">
        <f t="shared" si="15"/>
        <v>0</v>
      </c>
      <c r="Z133" s="3"/>
      <c r="AA133" s="3"/>
      <c r="AB133" s="3"/>
      <c r="AC133" s="3"/>
    </row>
    <row r="134" ht="12.75" hidden="1" customHeight="1">
      <c r="A134" s="250"/>
      <c r="B134" s="9"/>
      <c r="C134" s="17"/>
      <c r="D134" s="166"/>
      <c r="E134" s="251"/>
      <c r="F134" s="251"/>
      <c r="G134" s="252"/>
      <c r="H134" s="259"/>
      <c r="I134" s="260"/>
      <c r="J134" s="123" t="str">
        <f t="shared" si="3"/>
        <v/>
      </c>
      <c r="K134" s="239"/>
      <c r="L134" s="239"/>
      <c r="M134" s="256"/>
      <c r="N134" s="24" t="str">
        <f t="shared" si="4"/>
        <v/>
      </c>
      <c r="O134" s="123" t="str">
        <f t="shared" si="5"/>
        <v/>
      </c>
      <c r="P134" s="261" t="str">
        <f t="shared" si="6"/>
        <v/>
      </c>
      <c r="Q134" s="24" t="str">
        <f t="shared" si="7"/>
        <v/>
      </c>
      <c r="R134" s="24" t="str">
        <f t="shared" si="8"/>
        <v/>
      </c>
      <c r="S134" s="24" t="str">
        <f t="shared" si="9"/>
        <v/>
      </c>
      <c r="T134" s="24" t="str">
        <f t="shared" si="10"/>
        <v/>
      </c>
      <c r="U134" s="24" t="str">
        <f t="shared" si="11"/>
        <v/>
      </c>
      <c r="V134" s="24" t="str">
        <f t="shared" si="12"/>
        <v/>
      </c>
      <c r="W134" s="261" t="str">
        <f t="shared" si="13"/>
        <v/>
      </c>
      <c r="X134" s="262" t="str">
        <f t="shared" si="14"/>
        <v/>
      </c>
      <c r="Y134" s="8">
        <f t="shared" si="15"/>
        <v>0</v>
      </c>
      <c r="Z134" s="3"/>
      <c r="AA134" s="3"/>
      <c r="AB134" s="3"/>
      <c r="AC134" s="3"/>
    </row>
    <row r="135" ht="12.75" hidden="1" customHeight="1">
      <c r="A135" s="250"/>
      <c r="B135" s="9"/>
      <c r="C135" s="17"/>
      <c r="D135" s="166"/>
      <c r="E135" s="251"/>
      <c r="F135" s="251"/>
      <c r="G135" s="252"/>
      <c r="H135" s="259"/>
      <c r="I135" s="260"/>
      <c r="J135" s="123" t="str">
        <f t="shared" si="3"/>
        <v/>
      </c>
      <c r="K135" s="239"/>
      <c r="L135" s="239"/>
      <c r="M135" s="256"/>
      <c r="N135" s="24" t="str">
        <f t="shared" si="4"/>
        <v/>
      </c>
      <c r="O135" s="123" t="str">
        <f t="shared" si="5"/>
        <v/>
      </c>
      <c r="P135" s="261" t="str">
        <f t="shared" si="6"/>
        <v/>
      </c>
      <c r="Q135" s="24" t="str">
        <f t="shared" si="7"/>
        <v/>
      </c>
      <c r="R135" s="24" t="str">
        <f t="shared" si="8"/>
        <v/>
      </c>
      <c r="S135" s="24" t="str">
        <f t="shared" si="9"/>
        <v/>
      </c>
      <c r="T135" s="24" t="str">
        <f t="shared" si="10"/>
        <v/>
      </c>
      <c r="U135" s="24" t="str">
        <f t="shared" si="11"/>
        <v/>
      </c>
      <c r="V135" s="24" t="str">
        <f t="shared" si="12"/>
        <v/>
      </c>
      <c r="W135" s="261" t="str">
        <f t="shared" si="13"/>
        <v/>
      </c>
      <c r="X135" s="262" t="str">
        <f t="shared" si="14"/>
        <v/>
      </c>
      <c r="Y135" s="8">
        <f t="shared" si="15"/>
        <v>0</v>
      </c>
      <c r="Z135" s="3"/>
      <c r="AA135" s="3"/>
      <c r="AB135" s="3"/>
      <c r="AC135" s="3"/>
    </row>
    <row r="136" ht="12.75" hidden="1" customHeight="1">
      <c r="A136" s="250"/>
      <c r="B136" s="9"/>
      <c r="C136" s="17"/>
      <c r="D136" s="166"/>
      <c r="E136" s="251"/>
      <c r="F136" s="251"/>
      <c r="G136" s="252"/>
      <c r="H136" s="259"/>
      <c r="I136" s="260"/>
      <c r="J136" s="123" t="str">
        <f t="shared" si="3"/>
        <v/>
      </c>
      <c r="K136" s="239"/>
      <c r="L136" s="239"/>
      <c r="M136" s="256"/>
      <c r="N136" s="24" t="str">
        <f t="shared" si="4"/>
        <v/>
      </c>
      <c r="O136" s="123" t="str">
        <f t="shared" si="5"/>
        <v/>
      </c>
      <c r="P136" s="261" t="str">
        <f t="shared" si="6"/>
        <v/>
      </c>
      <c r="Q136" s="24" t="str">
        <f t="shared" si="7"/>
        <v/>
      </c>
      <c r="R136" s="24" t="str">
        <f t="shared" si="8"/>
        <v/>
      </c>
      <c r="S136" s="24" t="str">
        <f t="shared" si="9"/>
        <v/>
      </c>
      <c r="T136" s="24" t="str">
        <f t="shared" si="10"/>
        <v/>
      </c>
      <c r="U136" s="24" t="str">
        <f t="shared" si="11"/>
        <v/>
      </c>
      <c r="V136" s="24" t="str">
        <f t="shared" si="12"/>
        <v/>
      </c>
      <c r="W136" s="261" t="str">
        <f t="shared" si="13"/>
        <v/>
      </c>
      <c r="X136" s="262" t="str">
        <f t="shared" si="14"/>
        <v/>
      </c>
      <c r="Y136" s="8">
        <f t="shared" si="15"/>
        <v>0</v>
      </c>
      <c r="Z136" s="3"/>
      <c r="AA136" s="3"/>
      <c r="AB136" s="3"/>
      <c r="AC136" s="3"/>
    </row>
    <row r="137" ht="12.75" hidden="1" customHeight="1">
      <c r="A137" s="250"/>
      <c r="B137" s="9"/>
      <c r="C137" s="17"/>
      <c r="D137" s="166"/>
      <c r="E137" s="251"/>
      <c r="F137" s="251"/>
      <c r="G137" s="252"/>
      <c r="H137" s="259"/>
      <c r="I137" s="260"/>
      <c r="J137" s="123" t="str">
        <f t="shared" si="3"/>
        <v/>
      </c>
      <c r="K137" s="239"/>
      <c r="L137" s="239"/>
      <c r="M137" s="256"/>
      <c r="N137" s="24" t="str">
        <f t="shared" si="4"/>
        <v/>
      </c>
      <c r="O137" s="123" t="str">
        <f t="shared" si="5"/>
        <v/>
      </c>
      <c r="P137" s="261" t="str">
        <f t="shared" si="6"/>
        <v/>
      </c>
      <c r="Q137" s="24" t="str">
        <f t="shared" si="7"/>
        <v/>
      </c>
      <c r="R137" s="24" t="str">
        <f t="shared" si="8"/>
        <v/>
      </c>
      <c r="S137" s="24" t="str">
        <f t="shared" si="9"/>
        <v/>
      </c>
      <c r="T137" s="24" t="str">
        <f t="shared" si="10"/>
        <v/>
      </c>
      <c r="U137" s="24" t="str">
        <f t="shared" si="11"/>
        <v/>
      </c>
      <c r="V137" s="24" t="str">
        <f t="shared" si="12"/>
        <v/>
      </c>
      <c r="W137" s="261" t="str">
        <f t="shared" si="13"/>
        <v/>
      </c>
      <c r="X137" s="262" t="str">
        <f t="shared" si="14"/>
        <v/>
      </c>
      <c r="Y137" s="8">
        <f t="shared" si="15"/>
        <v>0</v>
      </c>
      <c r="Z137" s="3"/>
      <c r="AA137" s="3"/>
      <c r="AB137" s="3"/>
      <c r="AC137" s="3"/>
    </row>
    <row r="138" ht="12.75" hidden="1" customHeight="1">
      <c r="A138" s="250"/>
      <c r="B138" s="9"/>
      <c r="C138" s="17"/>
      <c r="D138" s="166"/>
      <c r="E138" s="251"/>
      <c r="F138" s="251"/>
      <c r="G138" s="252"/>
      <c r="H138" s="259"/>
      <c r="I138" s="260"/>
      <c r="J138" s="123" t="str">
        <f t="shared" si="3"/>
        <v/>
      </c>
      <c r="K138" s="239"/>
      <c r="L138" s="239"/>
      <c r="M138" s="256"/>
      <c r="N138" s="24" t="str">
        <f t="shared" si="4"/>
        <v/>
      </c>
      <c r="O138" s="123" t="str">
        <f t="shared" si="5"/>
        <v/>
      </c>
      <c r="P138" s="261" t="str">
        <f t="shared" si="6"/>
        <v/>
      </c>
      <c r="Q138" s="24" t="str">
        <f t="shared" si="7"/>
        <v/>
      </c>
      <c r="R138" s="24" t="str">
        <f t="shared" si="8"/>
        <v/>
      </c>
      <c r="S138" s="24" t="str">
        <f t="shared" si="9"/>
        <v/>
      </c>
      <c r="T138" s="24" t="str">
        <f t="shared" si="10"/>
        <v/>
      </c>
      <c r="U138" s="24" t="str">
        <f t="shared" si="11"/>
        <v/>
      </c>
      <c r="V138" s="24" t="str">
        <f t="shared" si="12"/>
        <v/>
      </c>
      <c r="W138" s="261" t="str">
        <f t="shared" si="13"/>
        <v/>
      </c>
      <c r="X138" s="262" t="str">
        <f t="shared" si="14"/>
        <v/>
      </c>
      <c r="Y138" s="8">
        <f t="shared" si="15"/>
        <v>0</v>
      </c>
      <c r="Z138" s="3"/>
      <c r="AA138" s="3"/>
      <c r="AB138" s="3"/>
      <c r="AC138" s="3"/>
    </row>
    <row r="139" ht="12.75" hidden="1" customHeight="1">
      <c r="A139" s="250"/>
      <c r="B139" s="9"/>
      <c r="C139" s="17"/>
      <c r="D139" s="166"/>
      <c r="E139" s="251"/>
      <c r="F139" s="251"/>
      <c r="G139" s="252"/>
      <c r="H139" s="259"/>
      <c r="I139" s="260"/>
      <c r="J139" s="123" t="str">
        <f t="shared" si="3"/>
        <v/>
      </c>
      <c r="K139" s="239"/>
      <c r="L139" s="239"/>
      <c r="M139" s="256"/>
      <c r="N139" s="24" t="str">
        <f t="shared" si="4"/>
        <v/>
      </c>
      <c r="O139" s="123" t="str">
        <f t="shared" si="5"/>
        <v/>
      </c>
      <c r="P139" s="261" t="str">
        <f t="shared" si="6"/>
        <v/>
      </c>
      <c r="Q139" s="24" t="str">
        <f t="shared" si="7"/>
        <v/>
      </c>
      <c r="R139" s="24" t="str">
        <f t="shared" si="8"/>
        <v/>
      </c>
      <c r="S139" s="24" t="str">
        <f t="shared" si="9"/>
        <v/>
      </c>
      <c r="T139" s="24" t="str">
        <f t="shared" si="10"/>
        <v/>
      </c>
      <c r="U139" s="24" t="str">
        <f t="shared" si="11"/>
        <v/>
      </c>
      <c r="V139" s="24" t="str">
        <f t="shared" si="12"/>
        <v/>
      </c>
      <c r="W139" s="261" t="str">
        <f t="shared" si="13"/>
        <v/>
      </c>
      <c r="X139" s="262" t="str">
        <f t="shared" si="14"/>
        <v/>
      </c>
      <c r="Y139" s="8">
        <f t="shared" si="15"/>
        <v>0</v>
      </c>
      <c r="Z139" s="3"/>
      <c r="AA139" s="3"/>
      <c r="AB139" s="3"/>
      <c r="AC139" s="3"/>
    </row>
    <row r="140" ht="12.75" hidden="1" customHeight="1">
      <c r="A140" s="250"/>
      <c r="B140" s="9"/>
      <c r="C140" s="17"/>
      <c r="D140" s="166"/>
      <c r="E140" s="251"/>
      <c r="F140" s="251"/>
      <c r="G140" s="252"/>
      <c r="H140" s="259"/>
      <c r="I140" s="260"/>
      <c r="J140" s="123" t="str">
        <f t="shared" si="3"/>
        <v/>
      </c>
      <c r="K140" s="239"/>
      <c r="L140" s="239"/>
      <c r="M140" s="256"/>
      <c r="N140" s="24" t="str">
        <f t="shared" si="4"/>
        <v/>
      </c>
      <c r="O140" s="123" t="str">
        <f t="shared" si="5"/>
        <v/>
      </c>
      <c r="P140" s="261" t="str">
        <f t="shared" si="6"/>
        <v/>
      </c>
      <c r="Q140" s="24" t="str">
        <f t="shared" si="7"/>
        <v/>
      </c>
      <c r="R140" s="24" t="str">
        <f t="shared" si="8"/>
        <v/>
      </c>
      <c r="S140" s="24" t="str">
        <f t="shared" si="9"/>
        <v/>
      </c>
      <c r="T140" s="24" t="str">
        <f t="shared" si="10"/>
        <v/>
      </c>
      <c r="U140" s="24" t="str">
        <f t="shared" si="11"/>
        <v/>
      </c>
      <c r="V140" s="24" t="str">
        <f t="shared" si="12"/>
        <v/>
      </c>
      <c r="W140" s="261" t="str">
        <f t="shared" si="13"/>
        <v/>
      </c>
      <c r="X140" s="262" t="str">
        <f t="shared" si="14"/>
        <v/>
      </c>
      <c r="Y140" s="8">
        <f t="shared" si="15"/>
        <v>0</v>
      </c>
      <c r="Z140" s="3"/>
      <c r="AA140" s="3"/>
      <c r="AB140" s="3"/>
      <c r="AC140" s="3"/>
    </row>
    <row r="141" ht="12.75" hidden="1" customHeight="1">
      <c r="A141" s="250"/>
      <c r="B141" s="9"/>
      <c r="C141" s="17"/>
      <c r="D141" s="166"/>
      <c r="E141" s="251"/>
      <c r="F141" s="251"/>
      <c r="G141" s="252"/>
      <c r="H141" s="259"/>
      <c r="I141" s="260"/>
      <c r="J141" s="123" t="str">
        <f t="shared" si="3"/>
        <v/>
      </c>
      <c r="K141" s="239"/>
      <c r="L141" s="239"/>
      <c r="M141" s="256"/>
      <c r="N141" s="24" t="str">
        <f t="shared" si="4"/>
        <v/>
      </c>
      <c r="O141" s="123" t="str">
        <f t="shared" si="5"/>
        <v/>
      </c>
      <c r="P141" s="261" t="str">
        <f t="shared" si="6"/>
        <v/>
      </c>
      <c r="Q141" s="24" t="str">
        <f t="shared" si="7"/>
        <v/>
      </c>
      <c r="R141" s="24" t="str">
        <f t="shared" si="8"/>
        <v/>
      </c>
      <c r="S141" s="24" t="str">
        <f t="shared" si="9"/>
        <v/>
      </c>
      <c r="T141" s="24" t="str">
        <f t="shared" si="10"/>
        <v/>
      </c>
      <c r="U141" s="24" t="str">
        <f t="shared" si="11"/>
        <v/>
      </c>
      <c r="V141" s="24" t="str">
        <f t="shared" si="12"/>
        <v/>
      </c>
      <c r="W141" s="261" t="str">
        <f t="shared" si="13"/>
        <v/>
      </c>
      <c r="X141" s="262" t="str">
        <f t="shared" si="14"/>
        <v/>
      </c>
      <c r="Y141" s="8">
        <f t="shared" si="15"/>
        <v>0</v>
      </c>
      <c r="Z141" s="3"/>
      <c r="AA141" s="3"/>
      <c r="AB141" s="3"/>
      <c r="AC141" s="3"/>
    </row>
    <row r="142" ht="12.75" hidden="1" customHeight="1">
      <c r="A142" s="250"/>
      <c r="B142" s="9"/>
      <c r="C142" s="17"/>
      <c r="D142" s="166"/>
      <c r="E142" s="251"/>
      <c r="F142" s="251"/>
      <c r="G142" s="252"/>
      <c r="H142" s="259"/>
      <c r="I142" s="260"/>
      <c r="J142" s="123" t="str">
        <f t="shared" si="3"/>
        <v/>
      </c>
      <c r="K142" s="239"/>
      <c r="L142" s="239"/>
      <c r="M142" s="256"/>
      <c r="N142" s="24" t="str">
        <f t="shared" si="4"/>
        <v/>
      </c>
      <c r="O142" s="123" t="str">
        <f t="shared" si="5"/>
        <v/>
      </c>
      <c r="P142" s="261" t="str">
        <f t="shared" si="6"/>
        <v/>
      </c>
      <c r="Q142" s="24" t="str">
        <f t="shared" si="7"/>
        <v/>
      </c>
      <c r="R142" s="24" t="str">
        <f t="shared" si="8"/>
        <v/>
      </c>
      <c r="S142" s="24" t="str">
        <f t="shared" si="9"/>
        <v/>
      </c>
      <c r="T142" s="24" t="str">
        <f t="shared" si="10"/>
        <v/>
      </c>
      <c r="U142" s="24" t="str">
        <f t="shared" si="11"/>
        <v/>
      </c>
      <c r="V142" s="24" t="str">
        <f t="shared" si="12"/>
        <v/>
      </c>
      <c r="W142" s="261" t="str">
        <f t="shared" si="13"/>
        <v/>
      </c>
      <c r="X142" s="262" t="str">
        <f t="shared" si="14"/>
        <v/>
      </c>
      <c r="Y142" s="8">
        <f t="shared" si="15"/>
        <v>0</v>
      </c>
      <c r="Z142" s="3"/>
      <c r="AA142" s="3"/>
      <c r="AB142" s="3"/>
      <c r="AC142" s="3"/>
    </row>
    <row r="143" ht="12.75" hidden="1" customHeight="1">
      <c r="A143" s="250"/>
      <c r="B143" s="9"/>
      <c r="C143" s="17"/>
      <c r="D143" s="166"/>
      <c r="E143" s="251"/>
      <c r="F143" s="251"/>
      <c r="G143" s="252"/>
      <c r="H143" s="259"/>
      <c r="I143" s="260"/>
      <c r="J143" s="123" t="str">
        <f t="shared" si="3"/>
        <v/>
      </c>
      <c r="K143" s="239"/>
      <c r="L143" s="239"/>
      <c r="M143" s="256"/>
      <c r="N143" s="24" t="str">
        <f t="shared" si="4"/>
        <v/>
      </c>
      <c r="O143" s="123" t="str">
        <f t="shared" si="5"/>
        <v/>
      </c>
      <c r="P143" s="261" t="str">
        <f t="shared" si="6"/>
        <v/>
      </c>
      <c r="Q143" s="24" t="str">
        <f t="shared" si="7"/>
        <v/>
      </c>
      <c r="R143" s="24" t="str">
        <f t="shared" si="8"/>
        <v/>
      </c>
      <c r="S143" s="24" t="str">
        <f t="shared" si="9"/>
        <v/>
      </c>
      <c r="T143" s="24" t="str">
        <f t="shared" si="10"/>
        <v/>
      </c>
      <c r="U143" s="24" t="str">
        <f t="shared" si="11"/>
        <v/>
      </c>
      <c r="V143" s="24" t="str">
        <f t="shared" si="12"/>
        <v/>
      </c>
      <c r="W143" s="261" t="str">
        <f t="shared" si="13"/>
        <v/>
      </c>
      <c r="X143" s="262" t="str">
        <f t="shared" si="14"/>
        <v/>
      </c>
      <c r="Y143" s="8">
        <f t="shared" si="15"/>
        <v>0</v>
      </c>
      <c r="Z143" s="3"/>
      <c r="AA143" s="3"/>
      <c r="AB143" s="3"/>
      <c r="AC143" s="3"/>
    </row>
    <row r="144" ht="12.75" hidden="1" customHeight="1">
      <c r="A144" s="250"/>
      <c r="B144" s="9"/>
      <c r="C144" s="17"/>
      <c r="D144" s="166"/>
      <c r="E144" s="251"/>
      <c r="F144" s="251"/>
      <c r="G144" s="252"/>
      <c r="H144" s="259"/>
      <c r="I144" s="260"/>
      <c r="J144" s="123" t="str">
        <f t="shared" si="3"/>
        <v/>
      </c>
      <c r="K144" s="239"/>
      <c r="L144" s="239"/>
      <c r="M144" s="256"/>
      <c r="N144" s="24" t="str">
        <f t="shared" si="4"/>
        <v/>
      </c>
      <c r="O144" s="123" t="str">
        <f t="shared" si="5"/>
        <v/>
      </c>
      <c r="P144" s="261" t="str">
        <f t="shared" si="6"/>
        <v/>
      </c>
      <c r="Q144" s="24" t="str">
        <f t="shared" si="7"/>
        <v/>
      </c>
      <c r="R144" s="24" t="str">
        <f t="shared" si="8"/>
        <v/>
      </c>
      <c r="S144" s="24" t="str">
        <f t="shared" si="9"/>
        <v/>
      </c>
      <c r="T144" s="24" t="str">
        <f t="shared" si="10"/>
        <v/>
      </c>
      <c r="U144" s="24" t="str">
        <f t="shared" si="11"/>
        <v/>
      </c>
      <c r="V144" s="24" t="str">
        <f t="shared" si="12"/>
        <v/>
      </c>
      <c r="W144" s="261" t="str">
        <f t="shared" si="13"/>
        <v/>
      </c>
      <c r="X144" s="262" t="str">
        <f t="shared" si="14"/>
        <v/>
      </c>
      <c r="Y144" s="8">
        <f t="shared" si="15"/>
        <v>0</v>
      </c>
      <c r="Z144" s="3"/>
      <c r="AA144" s="3"/>
      <c r="AB144" s="3"/>
      <c r="AC144" s="3"/>
    </row>
    <row r="145" ht="12.75" hidden="1" customHeight="1">
      <c r="A145" s="250"/>
      <c r="B145" s="9"/>
      <c r="C145" s="17"/>
      <c r="D145" s="166"/>
      <c r="E145" s="251"/>
      <c r="F145" s="251"/>
      <c r="G145" s="252"/>
      <c r="H145" s="259"/>
      <c r="I145" s="260"/>
      <c r="J145" s="123" t="str">
        <f t="shared" si="3"/>
        <v/>
      </c>
      <c r="K145" s="239"/>
      <c r="L145" s="239"/>
      <c r="M145" s="256"/>
      <c r="N145" s="24" t="str">
        <f t="shared" si="4"/>
        <v/>
      </c>
      <c r="O145" s="123" t="str">
        <f t="shared" si="5"/>
        <v/>
      </c>
      <c r="P145" s="261" t="str">
        <f t="shared" si="6"/>
        <v/>
      </c>
      <c r="Q145" s="24" t="str">
        <f t="shared" si="7"/>
        <v/>
      </c>
      <c r="R145" s="24" t="str">
        <f t="shared" si="8"/>
        <v/>
      </c>
      <c r="S145" s="24" t="str">
        <f t="shared" si="9"/>
        <v/>
      </c>
      <c r="T145" s="24" t="str">
        <f t="shared" si="10"/>
        <v/>
      </c>
      <c r="U145" s="24" t="str">
        <f t="shared" si="11"/>
        <v/>
      </c>
      <c r="V145" s="24" t="str">
        <f t="shared" si="12"/>
        <v/>
      </c>
      <c r="W145" s="261" t="str">
        <f t="shared" si="13"/>
        <v/>
      </c>
      <c r="X145" s="262" t="str">
        <f t="shared" si="14"/>
        <v/>
      </c>
      <c r="Y145" s="8">
        <f t="shared" si="15"/>
        <v>0</v>
      </c>
      <c r="Z145" s="3"/>
      <c r="AA145" s="3"/>
      <c r="AB145" s="3"/>
      <c r="AC145" s="3"/>
    </row>
    <row r="146" ht="12.75" hidden="1" customHeight="1">
      <c r="A146" s="250"/>
      <c r="B146" s="9"/>
      <c r="C146" s="17"/>
      <c r="D146" s="166"/>
      <c r="E146" s="251"/>
      <c r="F146" s="251"/>
      <c r="G146" s="252"/>
      <c r="H146" s="259"/>
      <c r="I146" s="260"/>
      <c r="J146" s="123" t="str">
        <f t="shared" si="3"/>
        <v/>
      </c>
      <c r="K146" s="239"/>
      <c r="L146" s="239"/>
      <c r="M146" s="256"/>
      <c r="N146" s="24" t="str">
        <f t="shared" si="4"/>
        <v/>
      </c>
      <c r="O146" s="123" t="str">
        <f t="shared" si="5"/>
        <v/>
      </c>
      <c r="P146" s="261" t="str">
        <f t="shared" si="6"/>
        <v/>
      </c>
      <c r="Q146" s="24" t="str">
        <f t="shared" si="7"/>
        <v/>
      </c>
      <c r="R146" s="24" t="str">
        <f t="shared" si="8"/>
        <v/>
      </c>
      <c r="S146" s="24" t="str">
        <f t="shared" si="9"/>
        <v/>
      </c>
      <c r="T146" s="24" t="str">
        <f t="shared" si="10"/>
        <v/>
      </c>
      <c r="U146" s="24" t="str">
        <f t="shared" si="11"/>
        <v/>
      </c>
      <c r="V146" s="24" t="str">
        <f t="shared" si="12"/>
        <v/>
      </c>
      <c r="W146" s="261" t="str">
        <f t="shared" si="13"/>
        <v/>
      </c>
      <c r="X146" s="262" t="str">
        <f t="shared" si="14"/>
        <v/>
      </c>
      <c r="Y146" s="8">
        <f t="shared" si="15"/>
        <v>0</v>
      </c>
      <c r="Z146" s="3"/>
      <c r="AA146" s="3"/>
      <c r="AB146" s="3"/>
      <c r="AC146" s="3"/>
    </row>
    <row r="147" ht="12.75" hidden="1" customHeight="1">
      <c r="A147" s="250"/>
      <c r="B147" s="9"/>
      <c r="C147" s="17"/>
      <c r="D147" s="166"/>
      <c r="E147" s="251"/>
      <c r="F147" s="251"/>
      <c r="G147" s="252"/>
      <c r="H147" s="259"/>
      <c r="I147" s="260"/>
      <c r="J147" s="123" t="str">
        <f t="shared" si="3"/>
        <v/>
      </c>
      <c r="K147" s="239"/>
      <c r="L147" s="239"/>
      <c r="M147" s="256"/>
      <c r="N147" s="24" t="str">
        <f t="shared" si="4"/>
        <v/>
      </c>
      <c r="O147" s="123" t="str">
        <f t="shared" si="5"/>
        <v/>
      </c>
      <c r="P147" s="261" t="str">
        <f t="shared" si="6"/>
        <v/>
      </c>
      <c r="Q147" s="24" t="str">
        <f t="shared" si="7"/>
        <v/>
      </c>
      <c r="R147" s="24" t="str">
        <f t="shared" si="8"/>
        <v/>
      </c>
      <c r="S147" s="24" t="str">
        <f t="shared" si="9"/>
        <v/>
      </c>
      <c r="T147" s="24" t="str">
        <f t="shared" si="10"/>
        <v/>
      </c>
      <c r="U147" s="24" t="str">
        <f t="shared" si="11"/>
        <v/>
      </c>
      <c r="V147" s="24" t="str">
        <f t="shared" si="12"/>
        <v/>
      </c>
      <c r="W147" s="261" t="str">
        <f t="shared" si="13"/>
        <v/>
      </c>
      <c r="X147" s="262" t="str">
        <f t="shared" si="14"/>
        <v/>
      </c>
      <c r="Y147" s="8">
        <f t="shared" si="15"/>
        <v>0</v>
      </c>
      <c r="Z147" s="3"/>
      <c r="AA147" s="3"/>
      <c r="AB147" s="3"/>
      <c r="AC147" s="3"/>
    </row>
    <row r="148" ht="12.75" hidden="1" customHeight="1">
      <c r="A148" s="250"/>
      <c r="B148" s="9"/>
      <c r="C148" s="17"/>
      <c r="D148" s="166"/>
      <c r="E148" s="251"/>
      <c r="F148" s="251"/>
      <c r="G148" s="252"/>
      <c r="H148" s="259"/>
      <c r="I148" s="260"/>
      <c r="J148" s="123" t="str">
        <f t="shared" si="3"/>
        <v/>
      </c>
      <c r="K148" s="239"/>
      <c r="L148" s="239"/>
      <c r="M148" s="256"/>
      <c r="N148" s="24" t="str">
        <f t="shared" si="4"/>
        <v/>
      </c>
      <c r="O148" s="123" t="str">
        <f t="shared" si="5"/>
        <v/>
      </c>
      <c r="P148" s="261" t="str">
        <f t="shared" si="6"/>
        <v/>
      </c>
      <c r="Q148" s="24" t="str">
        <f t="shared" si="7"/>
        <v/>
      </c>
      <c r="R148" s="24" t="str">
        <f t="shared" si="8"/>
        <v/>
      </c>
      <c r="S148" s="24" t="str">
        <f t="shared" si="9"/>
        <v/>
      </c>
      <c r="T148" s="24" t="str">
        <f t="shared" si="10"/>
        <v/>
      </c>
      <c r="U148" s="24" t="str">
        <f t="shared" si="11"/>
        <v/>
      </c>
      <c r="V148" s="24" t="str">
        <f t="shared" si="12"/>
        <v/>
      </c>
      <c r="W148" s="261" t="str">
        <f t="shared" si="13"/>
        <v/>
      </c>
      <c r="X148" s="262" t="str">
        <f t="shared" si="14"/>
        <v/>
      </c>
      <c r="Y148" s="8">
        <f t="shared" si="15"/>
        <v>0</v>
      </c>
      <c r="Z148" s="3"/>
      <c r="AA148" s="3"/>
      <c r="AB148" s="3"/>
      <c r="AC148" s="3"/>
    </row>
    <row r="149" ht="12.75" hidden="1" customHeight="1">
      <c r="A149" s="250"/>
      <c r="B149" s="9"/>
      <c r="C149" s="17"/>
      <c r="D149" s="166"/>
      <c r="E149" s="251"/>
      <c r="F149" s="251"/>
      <c r="G149" s="252"/>
      <c r="H149" s="259"/>
      <c r="I149" s="260"/>
      <c r="J149" s="123" t="str">
        <f t="shared" si="3"/>
        <v/>
      </c>
      <c r="K149" s="239"/>
      <c r="L149" s="239"/>
      <c r="M149" s="256"/>
      <c r="N149" s="24" t="str">
        <f t="shared" si="4"/>
        <v/>
      </c>
      <c r="O149" s="123" t="str">
        <f t="shared" si="5"/>
        <v/>
      </c>
      <c r="P149" s="261" t="str">
        <f t="shared" si="6"/>
        <v/>
      </c>
      <c r="Q149" s="24" t="str">
        <f t="shared" si="7"/>
        <v/>
      </c>
      <c r="R149" s="24" t="str">
        <f t="shared" si="8"/>
        <v/>
      </c>
      <c r="S149" s="24" t="str">
        <f t="shared" si="9"/>
        <v/>
      </c>
      <c r="T149" s="24" t="str">
        <f t="shared" si="10"/>
        <v/>
      </c>
      <c r="U149" s="24" t="str">
        <f t="shared" si="11"/>
        <v/>
      </c>
      <c r="V149" s="24" t="str">
        <f t="shared" si="12"/>
        <v/>
      </c>
      <c r="W149" s="261" t="str">
        <f t="shared" si="13"/>
        <v/>
      </c>
      <c r="X149" s="262" t="str">
        <f t="shared" si="14"/>
        <v/>
      </c>
      <c r="Y149" s="8">
        <f t="shared" si="15"/>
        <v>0</v>
      </c>
      <c r="Z149" s="3"/>
      <c r="AA149" s="3"/>
      <c r="AB149" s="3"/>
      <c r="AC149" s="3"/>
    </row>
    <row r="150" ht="12.75" hidden="1" customHeight="1">
      <c r="A150" s="250"/>
      <c r="B150" s="9"/>
      <c r="C150" s="17"/>
      <c r="D150" s="166"/>
      <c r="E150" s="251"/>
      <c r="F150" s="251"/>
      <c r="G150" s="252"/>
      <c r="H150" s="259"/>
      <c r="I150" s="260"/>
      <c r="J150" s="123" t="str">
        <f t="shared" si="3"/>
        <v/>
      </c>
      <c r="K150" s="239"/>
      <c r="L150" s="239"/>
      <c r="M150" s="256"/>
      <c r="N150" s="24" t="str">
        <f t="shared" si="4"/>
        <v/>
      </c>
      <c r="O150" s="123" t="str">
        <f t="shared" si="5"/>
        <v/>
      </c>
      <c r="P150" s="261" t="str">
        <f t="shared" si="6"/>
        <v/>
      </c>
      <c r="Q150" s="24" t="str">
        <f t="shared" si="7"/>
        <v/>
      </c>
      <c r="R150" s="24" t="str">
        <f t="shared" si="8"/>
        <v/>
      </c>
      <c r="S150" s="24" t="str">
        <f t="shared" si="9"/>
        <v/>
      </c>
      <c r="T150" s="24" t="str">
        <f t="shared" si="10"/>
        <v/>
      </c>
      <c r="U150" s="24" t="str">
        <f t="shared" si="11"/>
        <v/>
      </c>
      <c r="V150" s="24" t="str">
        <f t="shared" si="12"/>
        <v/>
      </c>
      <c r="W150" s="261" t="str">
        <f t="shared" si="13"/>
        <v/>
      </c>
      <c r="X150" s="262" t="str">
        <f t="shared" si="14"/>
        <v/>
      </c>
      <c r="Y150" s="8">
        <f t="shared" si="15"/>
        <v>0</v>
      </c>
      <c r="Z150" s="3"/>
      <c r="AA150" s="3"/>
      <c r="AB150" s="3"/>
      <c r="AC150" s="3"/>
    </row>
    <row r="151" ht="12.75" hidden="1" customHeight="1">
      <c r="A151" s="250"/>
      <c r="B151" s="9"/>
      <c r="C151" s="17"/>
      <c r="D151" s="166"/>
      <c r="E151" s="251"/>
      <c r="F151" s="251"/>
      <c r="G151" s="252"/>
      <c r="H151" s="259"/>
      <c r="I151" s="260"/>
      <c r="J151" s="123" t="str">
        <f t="shared" si="3"/>
        <v/>
      </c>
      <c r="K151" s="239"/>
      <c r="L151" s="239"/>
      <c r="M151" s="256"/>
      <c r="N151" s="24" t="str">
        <f t="shared" si="4"/>
        <v/>
      </c>
      <c r="O151" s="123" t="str">
        <f t="shared" si="5"/>
        <v/>
      </c>
      <c r="P151" s="261" t="str">
        <f t="shared" si="6"/>
        <v/>
      </c>
      <c r="Q151" s="24" t="str">
        <f t="shared" si="7"/>
        <v/>
      </c>
      <c r="R151" s="24" t="str">
        <f t="shared" si="8"/>
        <v/>
      </c>
      <c r="S151" s="24" t="str">
        <f t="shared" si="9"/>
        <v/>
      </c>
      <c r="T151" s="24" t="str">
        <f t="shared" si="10"/>
        <v/>
      </c>
      <c r="U151" s="24" t="str">
        <f t="shared" si="11"/>
        <v/>
      </c>
      <c r="V151" s="24" t="str">
        <f t="shared" si="12"/>
        <v/>
      </c>
      <c r="W151" s="261" t="str">
        <f t="shared" si="13"/>
        <v/>
      </c>
      <c r="X151" s="262" t="str">
        <f t="shared" si="14"/>
        <v/>
      </c>
      <c r="Y151" s="8">
        <f t="shared" si="15"/>
        <v>0</v>
      </c>
      <c r="Z151" s="3"/>
      <c r="AA151" s="3"/>
      <c r="AB151" s="3"/>
      <c r="AC151" s="3"/>
    </row>
    <row r="152" ht="12.75" hidden="1" customHeight="1">
      <c r="A152" s="250"/>
      <c r="B152" s="9"/>
      <c r="C152" s="17"/>
      <c r="D152" s="166"/>
      <c r="E152" s="251"/>
      <c r="F152" s="251"/>
      <c r="G152" s="252"/>
      <c r="H152" s="259"/>
      <c r="I152" s="260"/>
      <c r="J152" s="123" t="str">
        <f t="shared" si="3"/>
        <v/>
      </c>
      <c r="K152" s="239"/>
      <c r="L152" s="239"/>
      <c r="M152" s="256"/>
      <c r="N152" s="24" t="str">
        <f t="shared" si="4"/>
        <v/>
      </c>
      <c r="O152" s="123" t="str">
        <f t="shared" si="5"/>
        <v/>
      </c>
      <c r="P152" s="261" t="str">
        <f t="shared" si="6"/>
        <v/>
      </c>
      <c r="Q152" s="24" t="str">
        <f t="shared" si="7"/>
        <v/>
      </c>
      <c r="R152" s="24" t="str">
        <f t="shared" si="8"/>
        <v/>
      </c>
      <c r="S152" s="24" t="str">
        <f t="shared" si="9"/>
        <v/>
      </c>
      <c r="T152" s="24" t="str">
        <f t="shared" si="10"/>
        <v/>
      </c>
      <c r="U152" s="24" t="str">
        <f t="shared" si="11"/>
        <v/>
      </c>
      <c r="V152" s="24" t="str">
        <f t="shared" si="12"/>
        <v/>
      </c>
      <c r="W152" s="261" t="str">
        <f t="shared" si="13"/>
        <v/>
      </c>
      <c r="X152" s="262" t="str">
        <f t="shared" si="14"/>
        <v/>
      </c>
      <c r="Y152" s="8">
        <f t="shared" si="15"/>
        <v>0</v>
      </c>
      <c r="Z152" s="3"/>
      <c r="AA152" s="3"/>
      <c r="AB152" s="3"/>
      <c r="AC152" s="3"/>
    </row>
    <row r="153" ht="12.75" hidden="1" customHeight="1">
      <c r="A153" s="250"/>
      <c r="B153" s="9"/>
      <c r="C153" s="17"/>
      <c r="D153" s="166"/>
      <c r="E153" s="251"/>
      <c r="F153" s="251"/>
      <c r="G153" s="252"/>
      <c r="H153" s="259"/>
      <c r="I153" s="260"/>
      <c r="J153" s="123" t="str">
        <f t="shared" si="3"/>
        <v/>
      </c>
      <c r="K153" s="239"/>
      <c r="L153" s="239"/>
      <c r="M153" s="256"/>
      <c r="N153" s="24" t="str">
        <f t="shared" si="4"/>
        <v/>
      </c>
      <c r="O153" s="123" t="str">
        <f t="shared" si="5"/>
        <v/>
      </c>
      <c r="P153" s="261" t="str">
        <f t="shared" si="6"/>
        <v/>
      </c>
      <c r="Q153" s="24" t="str">
        <f t="shared" si="7"/>
        <v/>
      </c>
      <c r="R153" s="24" t="str">
        <f t="shared" si="8"/>
        <v/>
      </c>
      <c r="S153" s="24" t="str">
        <f t="shared" si="9"/>
        <v/>
      </c>
      <c r="T153" s="24" t="str">
        <f t="shared" si="10"/>
        <v/>
      </c>
      <c r="U153" s="24" t="str">
        <f t="shared" si="11"/>
        <v/>
      </c>
      <c r="V153" s="24" t="str">
        <f t="shared" si="12"/>
        <v/>
      </c>
      <c r="W153" s="261" t="str">
        <f t="shared" si="13"/>
        <v/>
      </c>
      <c r="X153" s="262" t="str">
        <f t="shared" si="14"/>
        <v/>
      </c>
      <c r="Y153" s="8">
        <f t="shared" si="15"/>
        <v>0</v>
      </c>
      <c r="Z153" s="3"/>
      <c r="AA153" s="3"/>
      <c r="AB153" s="3"/>
      <c r="AC153" s="3"/>
    </row>
    <row r="154" ht="12.75" hidden="1" customHeight="1">
      <c r="A154" s="250"/>
      <c r="B154" s="9"/>
      <c r="C154" s="17"/>
      <c r="D154" s="166"/>
      <c r="E154" s="251"/>
      <c r="F154" s="251"/>
      <c r="G154" s="252"/>
      <c r="H154" s="259"/>
      <c r="I154" s="260"/>
      <c r="J154" s="123" t="str">
        <f t="shared" si="3"/>
        <v/>
      </c>
      <c r="K154" s="239"/>
      <c r="L154" s="239"/>
      <c r="M154" s="256"/>
      <c r="N154" s="24" t="str">
        <f t="shared" si="4"/>
        <v/>
      </c>
      <c r="O154" s="123" t="str">
        <f t="shared" si="5"/>
        <v/>
      </c>
      <c r="P154" s="261" t="str">
        <f t="shared" si="6"/>
        <v/>
      </c>
      <c r="Q154" s="24" t="str">
        <f t="shared" si="7"/>
        <v/>
      </c>
      <c r="R154" s="24" t="str">
        <f t="shared" si="8"/>
        <v/>
      </c>
      <c r="S154" s="24" t="str">
        <f t="shared" si="9"/>
        <v/>
      </c>
      <c r="T154" s="24" t="str">
        <f t="shared" si="10"/>
        <v/>
      </c>
      <c r="U154" s="24" t="str">
        <f t="shared" si="11"/>
        <v/>
      </c>
      <c r="V154" s="24" t="str">
        <f t="shared" si="12"/>
        <v/>
      </c>
      <c r="W154" s="261" t="str">
        <f t="shared" si="13"/>
        <v/>
      </c>
      <c r="X154" s="262" t="str">
        <f t="shared" si="14"/>
        <v/>
      </c>
      <c r="Y154" s="8">
        <f t="shared" si="15"/>
        <v>0</v>
      </c>
      <c r="Z154" s="3"/>
      <c r="AA154" s="3"/>
      <c r="AB154" s="3"/>
      <c r="AC154" s="3"/>
    </row>
    <row r="155" ht="12.75" hidden="1" customHeight="1">
      <c r="A155" s="250"/>
      <c r="B155" s="9"/>
      <c r="C155" s="17"/>
      <c r="D155" s="166"/>
      <c r="E155" s="251"/>
      <c r="F155" s="251"/>
      <c r="G155" s="252"/>
      <c r="H155" s="259"/>
      <c r="I155" s="260"/>
      <c r="J155" s="123" t="str">
        <f t="shared" si="3"/>
        <v/>
      </c>
      <c r="K155" s="239"/>
      <c r="L155" s="239"/>
      <c r="M155" s="256"/>
      <c r="N155" s="24" t="str">
        <f t="shared" si="4"/>
        <v/>
      </c>
      <c r="O155" s="123" t="str">
        <f t="shared" si="5"/>
        <v/>
      </c>
      <c r="P155" s="261" t="str">
        <f t="shared" si="6"/>
        <v/>
      </c>
      <c r="Q155" s="24" t="str">
        <f t="shared" si="7"/>
        <v/>
      </c>
      <c r="R155" s="24" t="str">
        <f t="shared" si="8"/>
        <v/>
      </c>
      <c r="S155" s="24" t="str">
        <f t="shared" si="9"/>
        <v/>
      </c>
      <c r="T155" s="24" t="str">
        <f t="shared" si="10"/>
        <v/>
      </c>
      <c r="U155" s="24" t="str">
        <f t="shared" si="11"/>
        <v/>
      </c>
      <c r="V155" s="24" t="str">
        <f t="shared" si="12"/>
        <v/>
      </c>
      <c r="W155" s="261" t="str">
        <f t="shared" si="13"/>
        <v/>
      </c>
      <c r="X155" s="262" t="str">
        <f t="shared" si="14"/>
        <v/>
      </c>
      <c r="Y155" s="8">
        <f t="shared" si="15"/>
        <v>0</v>
      </c>
      <c r="Z155" s="3"/>
      <c r="AA155" s="3"/>
      <c r="AB155" s="3"/>
      <c r="AC155" s="3"/>
    </row>
    <row r="156" ht="12.75" hidden="1" customHeight="1">
      <c r="A156" s="250"/>
      <c r="B156" s="9"/>
      <c r="C156" s="17"/>
      <c r="D156" s="166"/>
      <c r="E156" s="251"/>
      <c r="F156" s="251"/>
      <c r="G156" s="252"/>
      <c r="H156" s="259"/>
      <c r="I156" s="260"/>
      <c r="J156" s="123" t="str">
        <f t="shared" si="3"/>
        <v/>
      </c>
      <c r="K156" s="239"/>
      <c r="L156" s="239"/>
      <c r="M156" s="256"/>
      <c r="N156" s="24" t="str">
        <f t="shared" si="4"/>
        <v/>
      </c>
      <c r="O156" s="123" t="str">
        <f t="shared" si="5"/>
        <v/>
      </c>
      <c r="P156" s="261" t="str">
        <f t="shared" si="6"/>
        <v/>
      </c>
      <c r="Q156" s="24" t="str">
        <f t="shared" si="7"/>
        <v/>
      </c>
      <c r="R156" s="24" t="str">
        <f t="shared" si="8"/>
        <v/>
      </c>
      <c r="S156" s="24" t="str">
        <f t="shared" si="9"/>
        <v/>
      </c>
      <c r="T156" s="24" t="str">
        <f t="shared" si="10"/>
        <v/>
      </c>
      <c r="U156" s="24" t="str">
        <f t="shared" si="11"/>
        <v/>
      </c>
      <c r="V156" s="24" t="str">
        <f t="shared" si="12"/>
        <v/>
      </c>
      <c r="W156" s="261" t="str">
        <f t="shared" si="13"/>
        <v/>
      </c>
      <c r="X156" s="262" t="str">
        <f t="shared" si="14"/>
        <v/>
      </c>
      <c r="Y156" s="8">
        <f t="shared" si="15"/>
        <v>0</v>
      </c>
      <c r="Z156" s="3"/>
      <c r="AA156" s="3"/>
      <c r="AB156" s="3"/>
      <c r="AC156" s="3"/>
    </row>
    <row r="157" ht="12.75" hidden="1" customHeight="1">
      <c r="A157" s="250"/>
      <c r="B157" s="9"/>
      <c r="C157" s="17"/>
      <c r="D157" s="166"/>
      <c r="E157" s="251"/>
      <c r="F157" s="251"/>
      <c r="G157" s="252"/>
      <c r="H157" s="259"/>
      <c r="I157" s="260"/>
      <c r="J157" s="123" t="str">
        <f t="shared" si="3"/>
        <v/>
      </c>
      <c r="K157" s="239"/>
      <c r="L157" s="239"/>
      <c r="M157" s="256"/>
      <c r="N157" s="24" t="str">
        <f t="shared" si="4"/>
        <v/>
      </c>
      <c r="O157" s="123" t="str">
        <f t="shared" si="5"/>
        <v/>
      </c>
      <c r="P157" s="261" t="str">
        <f t="shared" si="6"/>
        <v/>
      </c>
      <c r="Q157" s="24" t="str">
        <f t="shared" si="7"/>
        <v/>
      </c>
      <c r="R157" s="24" t="str">
        <f t="shared" si="8"/>
        <v/>
      </c>
      <c r="S157" s="24" t="str">
        <f t="shared" si="9"/>
        <v/>
      </c>
      <c r="T157" s="24" t="str">
        <f t="shared" si="10"/>
        <v/>
      </c>
      <c r="U157" s="24" t="str">
        <f t="shared" si="11"/>
        <v/>
      </c>
      <c r="V157" s="24" t="str">
        <f t="shared" si="12"/>
        <v/>
      </c>
      <c r="W157" s="261" t="str">
        <f t="shared" si="13"/>
        <v/>
      </c>
      <c r="X157" s="262" t="str">
        <f t="shared" si="14"/>
        <v/>
      </c>
      <c r="Y157" s="8">
        <f t="shared" si="15"/>
        <v>0</v>
      </c>
      <c r="Z157" s="3"/>
      <c r="AA157" s="3"/>
      <c r="AB157" s="3"/>
      <c r="AC157" s="3"/>
    </row>
    <row r="158" ht="12.75" hidden="1" customHeight="1">
      <c r="A158" s="250"/>
      <c r="B158" s="9"/>
      <c r="C158" s="17"/>
      <c r="D158" s="166"/>
      <c r="E158" s="251"/>
      <c r="F158" s="251"/>
      <c r="G158" s="252"/>
      <c r="H158" s="259"/>
      <c r="I158" s="260"/>
      <c r="J158" s="123" t="str">
        <f t="shared" si="3"/>
        <v/>
      </c>
      <c r="K158" s="239"/>
      <c r="L158" s="239"/>
      <c r="M158" s="256"/>
      <c r="N158" s="24" t="str">
        <f t="shared" si="4"/>
        <v/>
      </c>
      <c r="O158" s="123" t="str">
        <f t="shared" si="5"/>
        <v/>
      </c>
      <c r="P158" s="261" t="str">
        <f t="shared" si="6"/>
        <v/>
      </c>
      <c r="Q158" s="24" t="str">
        <f t="shared" si="7"/>
        <v/>
      </c>
      <c r="R158" s="24" t="str">
        <f t="shared" si="8"/>
        <v/>
      </c>
      <c r="S158" s="24" t="str">
        <f t="shared" si="9"/>
        <v/>
      </c>
      <c r="T158" s="24" t="str">
        <f t="shared" si="10"/>
        <v/>
      </c>
      <c r="U158" s="24" t="str">
        <f t="shared" si="11"/>
        <v/>
      </c>
      <c r="V158" s="24" t="str">
        <f t="shared" si="12"/>
        <v/>
      </c>
      <c r="W158" s="261" t="str">
        <f t="shared" si="13"/>
        <v/>
      </c>
      <c r="X158" s="262" t="str">
        <f t="shared" si="14"/>
        <v/>
      </c>
      <c r="Y158" s="8">
        <f t="shared" si="15"/>
        <v>0</v>
      </c>
      <c r="Z158" s="3"/>
      <c r="AA158" s="3"/>
      <c r="AB158" s="3"/>
      <c r="AC158" s="3"/>
    </row>
    <row r="159" ht="12.75" hidden="1" customHeight="1">
      <c r="A159" s="250"/>
      <c r="B159" s="9"/>
      <c r="C159" s="17"/>
      <c r="D159" s="166"/>
      <c r="E159" s="251"/>
      <c r="F159" s="251"/>
      <c r="G159" s="252"/>
      <c r="H159" s="259"/>
      <c r="I159" s="260"/>
      <c r="J159" s="123" t="str">
        <f t="shared" si="3"/>
        <v/>
      </c>
      <c r="K159" s="239"/>
      <c r="L159" s="239"/>
      <c r="M159" s="256"/>
      <c r="N159" s="24" t="str">
        <f t="shared" si="4"/>
        <v/>
      </c>
      <c r="O159" s="123" t="str">
        <f t="shared" si="5"/>
        <v/>
      </c>
      <c r="P159" s="261" t="str">
        <f t="shared" si="6"/>
        <v/>
      </c>
      <c r="Q159" s="24" t="str">
        <f t="shared" si="7"/>
        <v/>
      </c>
      <c r="R159" s="24" t="str">
        <f t="shared" si="8"/>
        <v/>
      </c>
      <c r="S159" s="24" t="str">
        <f t="shared" si="9"/>
        <v/>
      </c>
      <c r="T159" s="24" t="str">
        <f t="shared" si="10"/>
        <v/>
      </c>
      <c r="U159" s="24" t="str">
        <f t="shared" si="11"/>
        <v/>
      </c>
      <c r="V159" s="24" t="str">
        <f t="shared" si="12"/>
        <v/>
      </c>
      <c r="W159" s="261" t="str">
        <f t="shared" si="13"/>
        <v/>
      </c>
      <c r="X159" s="262" t="str">
        <f t="shared" si="14"/>
        <v/>
      </c>
      <c r="Y159" s="8">
        <f t="shared" si="15"/>
        <v>0</v>
      </c>
      <c r="Z159" s="3"/>
      <c r="AA159" s="3"/>
      <c r="AB159" s="3"/>
      <c r="AC159" s="3"/>
    </row>
    <row r="160" ht="12.75" hidden="1" customHeight="1">
      <c r="A160" s="250"/>
      <c r="B160" s="9"/>
      <c r="C160" s="17"/>
      <c r="D160" s="166"/>
      <c r="E160" s="251"/>
      <c r="F160" s="251"/>
      <c r="G160" s="252"/>
      <c r="H160" s="259"/>
      <c r="I160" s="260"/>
      <c r="J160" s="123" t="str">
        <f t="shared" si="3"/>
        <v/>
      </c>
      <c r="K160" s="239"/>
      <c r="L160" s="239"/>
      <c r="M160" s="256"/>
      <c r="N160" s="24" t="str">
        <f t="shared" si="4"/>
        <v/>
      </c>
      <c r="O160" s="123" t="str">
        <f t="shared" si="5"/>
        <v/>
      </c>
      <c r="P160" s="261" t="str">
        <f t="shared" si="6"/>
        <v/>
      </c>
      <c r="Q160" s="24" t="str">
        <f t="shared" si="7"/>
        <v/>
      </c>
      <c r="R160" s="24" t="str">
        <f t="shared" si="8"/>
        <v/>
      </c>
      <c r="S160" s="24" t="str">
        <f t="shared" si="9"/>
        <v/>
      </c>
      <c r="T160" s="24" t="str">
        <f t="shared" si="10"/>
        <v/>
      </c>
      <c r="U160" s="24" t="str">
        <f t="shared" si="11"/>
        <v/>
      </c>
      <c r="V160" s="24" t="str">
        <f t="shared" si="12"/>
        <v/>
      </c>
      <c r="W160" s="261" t="str">
        <f t="shared" si="13"/>
        <v/>
      </c>
      <c r="X160" s="262" t="str">
        <f t="shared" si="14"/>
        <v/>
      </c>
      <c r="Y160" s="8">
        <f t="shared" si="15"/>
        <v>0</v>
      </c>
      <c r="Z160" s="3"/>
      <c r="AA160" s="3"/>
      <c r="AB160" s="3"/>
      <c r="AC160" s="3"/>
    </row>
    <row r="161" ht="12.75" hidden="1" customHeight="1">
      <c r="A161" s="250"/>
      <c r="B161" s="9"/>
      <c r="C161" s="17"/>
      <c r="D161" s="166"/>
      <c r="E161" s="251"/>
      <c r="F161" s="251"/>
      <c r="G161" s="252"/>
      <c r="H161" s="259"/>
      <c r="I161" s="260"/>
      <c r="J161" s="123" t="str">
        <f t="shared" si="3"/>
        <v/>
      </c>
      <c r="K161" s="239"/>
      <c r="L161" s="239"/>
      <c r="M161" s="256"/>
      <c r="N161" s="24" t="str">
        <f t="shared" si="4"/>
        <v/>
      </c>
      <c r="O161" s="123" t="str">
        <f t="shared" si="5"/>
        <v/>
      </c>
      <c r="P161" s="261" t="str">
        <f t="shared" si="6"/>
        <v/>
      </c>
      <c r="Q161" s="24" t="str">
        <f t="shared" si="7"/>
        <v/>
      </c>
      <c r="R161" s="24" t="str">
        <f t="shared" si="8"/>
        <v/>
      </c>
      <c r="S161" s="24" t="str">
        <f t="shared" si="9"/>
        <v/>
      </c>
      <c r="T161" s="24" t="str">
        <f t="shared" si="10"/>
        <v/>
      </c>
      <c r="U161" s="24" t="str">
        <f t="shared" si="11"/>
        <v/>
      </c>
      <c r="V161" s="24" t="str">
        <f t="shared" si="12"/>
        <v/>
      </c>
      <c r="W161" s="261" t="str">
        <f t="shared" si="13"/>
        <v/>
      </c>
      <c r="X161" s="262" t="str">
        <f t="shared" si="14"/>
        <v/>
      </c>
      <c r="Y161" s="8">
        <f t="shared" si="15"/>
        <v>0</v>
      </c>
      <c r="Z161" s="3"/>
      <c r="AA161" s="3"/>
      <c r="AB161" s="3"/>
      <c r="AC161" s="3"/>
    </row>
    <row r="162" ht="12.75" hidden="1" customHeight="1">
      <c r="A162" s="250"/>
      <c r="B162" s="9"/>
      <c r="C162" s="17"/>
      <c r="D162" s="166"/>
      <c r="E162" s="251"/>
      <c r="F162" s="251"/>
      <c r="G162" s="252"/>
      <c r="H162" s="259"/>
      <c r="I162" s="260"/>
      <c r="J162" s="123" t="str">
        <f t="shared" si="3"/>
        <v/>
      </c>
      <c r="K162" s="239"/>
      <c r="L162" s="239"/>
      <c r="M162" s="256"/>
      <c r="N162" s="24" t="str">
        <f t="shared" si="4"/>
        <v/>
      </c>
      <c r="O162" s="123" t="str">
        <f t="shared" si="5"/>
        <v/>
      </c>
      <c r="P162" s="261" t="str">
        <f t="shared" si="6"/>
        <v/>
      </c>
      <c r="Q162" s="24" t="str">
        <f t="shared" si="7"/>
        <v/>
      </c>
      <c r="R162" s="24" t="str">
        <f t="shared" si="8"/>
        <v/>
      </c>
      <c r="S162" s="24" t="str">
        <f t="shared" si="9"/>
        <v/>
      </c>
      <c r="T162" s="24" t="str">
        <f t="shared" si="10"/>
        <v/>
      </c>
      <c r="U162" s="24" t="str">
        <f t="shared" si="11"/>
        <v/>
      </c>
      <c r="V162" s="24" t="str">
        <f t="shared" si="12"/>
        <v/>
      </c>
      <c r="W162" s="261" t="str">
        <f t="shared" si="13"/>
        <v/>
      </c>
      <c r="X162" s="262" t="str">
        <f t="shared" si="14"/>
        <v/>
      </c>
      <c r="Y162" s="8">
        <f t="shared" si="15"/>
        <v>0</v>
      </c>
      <c r="Z162" s="3"/>
      <c r="AA162" s="3"/>
      <c r="AB162" s="3"/>
      <c r="AC162" s="3"/>
    </row>
    <row r="163" ht="12.75" hidden="1" customHeight="1">
      <c r="A163" s="250"/>
      <c r="B163" s="9"/>
      <c r="C163" s="17"/>
      <c r="D163" s="166"/>
      <c r="E163" s="251"/>
      <c r="F163" s="251"/>
      <c r="G163" s="252"/>
      <c r="H163" s="259"/>
      <c r="I163" s="260"/>
      <c r="J163" s="123" t="str">
        <f t="shared" si="3"/>
        <v/>
      </c>
      <c r="K163" s="239"/>
      <c r="L163" s="239"/>
      <c r="M163" s="256"/>
      <c r="N163" s="24" t="str">
        <f t="shared" si="4"/>
        <v/>
      </c>
      <c r="O163" s="123" t="str">
        <f t="shared" si="5"/>
        <v/>
      </c>
      <c r="P163" s="261" t="str">
        <f t="shared" si="6"/>
        <v/>
      </c>
      <c r="Q163" s="24" t="str">
        <f t="shared" si="7"/>
        <v/>
      </c>
      <c r="R163" s="24" t="str">
        <f t="shared" si="8"/>
        <v/>
      </c>
      <c r="S163" s="24" t="str">
        <f t="shared" si="9"/>
        <v/>
      </c>
      <c r="T163" s="24" t="str">
        <f t="shared" si="10"/>
        <v/>
      </c>
      <c r="U163" s="24" t="str">
        <f t="shared" si="11"/>
        <v/>
      </c>
      <c r="V163" s="24" t="str">
        <f t="shared" si="12"/>
        <v/>
      </c>
      <c r="W163" s="261" t="str">
        <f t="shared" si="13"/>
        <v/>
      </c>
      <c r="X163" s="262" t="str">
        <f t="shared" si="14"/>
        <v/>
      </c>
      <c r="Y163" s="8">
        <f t="shared" si="15"/>
        <v>0</v>
      </c>
      <c r="Z163" s="3"/>
      <c r="AA163" s="3"/>
      <c r="AB163" s="3"/>
      <c r="AC163" s="3"/>
    </row>
    <row r="164" ht="12.75" hidden="1" customHeight="1">
      <c r="A164" s="250"/>
      <c r="B164" s="9"/>
      <c r="C164" s="17"/>
      <c r="D164" s="166"/>
      <c r="E164" s="251"/>
      <c r="F164" s="251"/>
      <c r="G164" s="252"/>
      <c r="H164" s="259"/>
      <c r="I164" s="260"/>
      <c r="J164" s="123" t="str">
        <f t="shared" si="3"/>
        <v/>
      </c>
      <c r="K164" s="239"/>
      <c r="L164" s="239"/>
      <c r="M164" s="256"/>
      <c r="N164" s="24" t="str">
        <f t="shared" si="4"/>
        <v/>
      </c>
      <c r="O164" s="123" t="str">
        <f t="shared" si="5"/>
        <v/>
      </c>
      <c r="P164" s="261" t="str">
        <f t="shared" si="6"/>
        <v/>
      </c>
      <c r="Q164" s="24" t="str">
        <f t="shared" si="7"/>
        <v/>
      </c>
      <c r="R164" s="24" t="str">
        <f t="shared" si="8"/>
        <v/>
      </c>
      <c r="S164" s="24" t="str">
        <f t="shared" si="9"/>
        <v/>
      </c>
      <c r="T164" s="24" t="str">
        <f t="shared" si="10"/>
        <v/>
      </c>
      <c r="U164" s="24" t="str">
        <f t="shared" si="11"/>
        <v/>
      </c>
      <c r="V164" s="24" t="str">
        <f t="shared" si="12"/>
        <v/>
      </c>
      <c r="W164" s="261" t="str">
        <f t="shared" si="13"/>
        <v/>
      </c>
      <c r="X164" s="262" t="str">
        <f t="shared" si="14"/>
        <v/>
      </c>
      <c r="Y164" s="8">
        <f t="shared" si="15"/>
        <v>0</v>
      </c>
      <c r="Z164" s="3"/>
      <c r="AA164" s="3"/>
      <c r="AB164" s="3"/>
      <c r="AC164" s="3"/>
    </row>
    <row r="165" ht="12.75" hidden="1" customHeight="1">
      <c r="A165" s="250"/>
      <c r="B165" s="9"/>
      <c r="C165" s="17"/>
      <c r="D165" s="166"/>
      <c r="E165" s="251"/>
      <c r="F165" s="251"/>
      <c r="G165" s="252"/>
      <c r="H165" s="259"/>
      <c r="I165" s="260"/>
      <c r="J165" s="123" t="str">
        <f t="shared" si="3"/>
        <v/>
      </c>
      <c r="K165" s="239"/>
      <c r="L165" s="239"/>
      <c r="M165" s="256"/>
      <c r="N165" s="24" t="str">
        <f t="shared" si="4"/>
        <v/>
      </c>
      <c r="O165" s="123" t="str">
        <f t="shared" si="5"/>
        <v/>
      </c>
      <c r="P165" s="261" t="str">
        <f t="shared" si="6"/>
        <v/>
      </c>
      <c r="Q165" s="24" t="str">
        <f t="shared" si="7"/>
        <v/>
      </c>
      <c r="R165" s="24" t="str">
        <f t="shared" si="8"/>
        <v/>
      </c>
      <c r="S165" s="24" t="str">
        <f t="shared" si="9"/>
        <v/>
      </c>
      <c r="T165" s="24" t="str">
        <f t="shared" si="10"/>
        <v/>
      </c>
      <c r="U165" s="24" t="str">
        <f t="shared" si="11"/>
        <v/>
      </c>
      <c r="V165" s="24" t="str">
        <f t="shared" si="12"/>
        <v/>
      </c>
      <c r="W165" s="261" t="str">
        <f t="shared" si="13"/>
        <v/>
      </c>
      <c r="X165" s="262" t="str">
        <f t="shared" si="14"/>
        <v/>
      </c>
      <c r="Y165" s="8">
        <f t="shared" si="15"/>
        <v>0</v>
      </c>
      <c r="Z165" s="3"/>
      <c r="AA165" s="3"/>
      <c r="AB165" s="3"/>
      <c r="AC165" s="3"/>
    </row>
    <row r="166" ht="12.75" hidden="1" customHeight="1">
      <c r="A166" s="250"/>
      <c r="B166" s="9"/>
      <c r="C166" s="17"/>
      <c r="D166" s="166"/>
      <c r="E166" s="251"/>
      <c r="F166" s="251"/>
      <c r="G166" s="252"/>
      <c r="H166" s="259"/>
      <c r="I166" s="260"/>
      <c r="J166" s="123" t="str">
        <f t="shared" si="3"/>
        <v/>
      </c>
      <c r="K166" s="239"/>
      <c r="L166" s="239"/>
      <c r="M166" s="256"/>
      <c r="N166" s="24" t="str">
        <f t="shared" si="4"/>
        <v/>
      </c>
      <c r="O166" s="123" t="str">
        <f t="shared" si="5"/>
        <v/>
      </c>
      <c r="P166" s="261" t="str">
        <f t="shared" si="6"/>
        <v/>
      </c>
      <c r="Q166" s="24" t="str">
        <f t="shared" si="7"/>
        <v/>
      </c>
      <c r="R166" s="24" t="str">
        <f t="shared" si="8"/>
        <v/>
      </c>
      <c r="S166" s="24" t="str">
        <f t="shared" si="9"/>
        <v/>
      </c>
      <c r="T166" s="24" t="str">
        <f t="shared" si="10"/>
        <v/>
      </c>
      <c r="U166" s="24" t="str">
        <f t="shared" si="11"/>
        <v/>
      </c>
      <c r="V166" s="24" t="str">
        <f t="shared" si="12"/>
        <v/>
      </c>
      <c r="W166" s="261" t="str">
        <f t="shared" si="13"/>
        <v/>
      </c>
      <c r="X166" s="262" t="str">
        <f t="shared" si="14"/>
        <v/>
      </c>
      <c r="Y166" s="8">
        <f t="shared" si="15"/>
        <v>0</v>
      </c>
      <c r="Z166" s="3"/>
      <c r="AA166" s="3"/>
      <c r="AB166" s="3"/>
      <c r="AC166" s="3"/>
    </row>
    <row r="167" ht="12.75" hidden="1" customHeight="1">
      <c r="A167" s="250"/>
      <c r="B167" s="9"/>
      <c r="C167" s="17"/>
      <c r="D167" s="166"/>
      <c r="E167" s="251"/>
      <c r="F167" s="251"/>
      <c r="G167" s="252"/>
      <c r="H167" s="259"/>
      <c r="I167" s="260"/>
      <c r="J167" s="123" t="str">
        <f t="shared" si="3"/>
        <v/>
      </c>
      <c r="K167" s="239"/>
      <c r="L167" s="239"/>
      <c r="M167" s="256"/>
      <c r="N167" s="24" t="str">
        <f t="shared" si="4"/>
        <v/>
      </c>
      <c r="O167" s="123" t="str">
        <f t="shared" si="5"/>
        <v/>
      </c>
      <c r="P167" s="261" t="str">
        <f t="shared" si="6"/>
        <v/>
      </c>
      <c r="Q167" s="24" t="str">
        <f t="shared" si="7"/>
        <v/>
      </c>
      <c r="R167" s="24" t="str">
        <f t="shared" si="8"/>
        <v/>
      </c>
      <c r="S167" s="24" t="str">
        <f t="shared" si="9"/>
        <v/>
      </c>
      <c r="T167" s="24" t="str">
        <f t="shared" si="10"/>
        <v/>
      </c>
      <c r="U167" s="24" t="str">
        <f t="shared" si="11"/>
        <v/>
      </c>
      <c r="V167" s="24" t="str">
        <f t="shared" si="12"/>
        <v/>
      </c>
      <c r="W167" s="261" t="str">
        <f t="shared" si="13"/>
        <v/>
      </c>
      <c r="X167" s="262" t="str">
        <f t="shared" si="14"/>
        <v/>
      </c>
      <c r="Y167" s="8">
        <f t="shared" si="15"/>
        <v>0</v>
      </c>
      <c r="Z167" s="3"/>
      <c r="AA167" s="3"/>
      <c r="AB167" s="3"/>
      <c r="AC167" s="3"/>
    </row>
    <row r="168" ht="12.75" hidden="1" customHeight="1">
      <c r="A168" s="250"/>
      <c r="B168" s="9"/>
      <c r="C168" s="17"/>
      <c r="D168" s="166"/>
      <c r="E168" s="251"/>
      <c r="F168" s="251"/>
      <c r="G168" s="252"/>
      <c r="H168" s="259"/>
      <c r="I168" s="260"/>
      <c r="J168" s="123" t="str">
        <f t="shared" si="3"/>
        <v/>
      </c>
      <c r="K168" s="239"/>
      <c r="L168" s="239"/>
      <c r="M168" s="256"/>
      <c r="N168" s="24" t="str">
        <f t="shared" si="4"/>
        <v/>
      </c>
      <c r="O168" s="123" t="str">
        <f t="shared" si="5"/>
        <v/>
      </c>
      <c r="P168" s="261" t="str">
        <f t="shared" si="6"/>
        <v/>
      </c>
      <c r="Q168" s="24" t="str">
        <f t="shared" si="7"/>
        <v/>
      </c>
      <c r="R168" s="24" t="str">
        <f t="shared" si="8"/>
        <v/>
      </c>
      <c r="S168" s="24" t="str">
        <f t="shared" si="9"/>
        <v/>
      </c>
      <c r="T168" s="24" t="str">
        <f t="shared" si="10"/>
        <v/>
      </c>
      <c r="U168" s="24" t="str">
        <f t="shared" si="11"/>
        <v/>
      </c>
      <c r="V168" s="24" t="str">
        <f t="shared" si="12"/>
        <v/>
      </c>
      <c r="W168" s="261" t="str">
        <f t="shared" si="13"/>
        <v/>
      </c>
      <c r="X168" s="262" t="str">
        <f t="shared" si="14"/>
        <v/>
      </c>
      <c r="Y168" s="8">
        <f t="shared" si="15"/>
        <v>0</v>
      </c>
      <c r="Z168" s="3"/>
      <c r="AA168" s="3"/>
      <c r="AB168" s="3"/>
      <c r="AC168" s="3"/>
    </row>
    <row r="169" ht="12.75" hidden="1" customHeight="1">
      <c r="A169" s="250"/>
      <c r="B169" s="9"/>
      <c r="C169" s="17"/>
      <c r="D169" s="166"/>
      <c r="E169" s="251"/>
      <c r="F169" s="251"/>
      <c r="G169" s="252"/>
      <c r="H169" s="259"/>
      <c r="I169" s="260"/>
      <c r="J169" s="123" t="str">
        <f t="shared" si="3"/>
        <v/>
      </c>
      <c r="K169" s="239"/>
      <c r="L169" s="239"/>
      <c r="M169" s="256"/>
      <c r="N169" s="24" t="str">
        <f t="shared" si="4"/>
        <v/>
      </c>
      <c r="O169" s="123" t="str">
        <f t="shared" si="5"/>
        <v/>
      </c>
      <c r="P169" s="261" t="str">
        <f t="shared" si="6"/>
        <v/>
      </c>
      <c r="Q169" s="24" t="str">
        <f t="shared" si="7"/>
        <v/>
      </c>
      <c r="R169" s="24" t="str">
        <f t="shared" si="8"/>
        <v/>
      </c>
      <c r="S169" s="24" t="str">
        <f t="shared" si="9"/>
        <v/>
      </c>
      <c r="T169" s="24" t="str">
        <f t="shared" si="10"/>
        <v/>
      </c>
      <c r="U169" s="24" t="str">
        <f t="shared" si="11"/>
        <v/>
      </c>
      <c r="V169" s="24" t="str">
        <f t="shared" si="12"/>
        <v/>
      </c>
      <c r="W169" s="261" t="str">
        <f t="shared" si="13"/>
        <v/>
      </c>
      <c r="X169" s="262" t="str">
        <f t="shared" si="14"/>
        <v/>
      </c>
      <c r="Y169" s="8">
        <f t="shared" si="15"/>
        <v>0</v>
      </c>
      <c r="Z169" s="3"/>
      <c r="AA169" s="3"/>
      <c r="AB169" s="3"/>
      <c r="AC169" s="3"/>
    </row>
    <row r="170" ht="12.75" hidden="1" customHeight="1">
      <c r="A170" s="250"/>
      <c r="B170" s="9"/>
      <c r="C170" s="17"/>
      <c r="D170" s="166"/>
      <c r="E170" s="251"/>
      <c r="F170" s="251"/>
      <c r="G170" s="252"/>
      <c r="H170" s="259"/>
      <c r="I170" s="260"/>
      <c r="J170" s="123" t="str">
        <f t="shared" si="3"/>
        <v/>
      </c>
      <c r="K170" s="239"/>
      <c r="L170" s="239"/>
      <c r="M170" s="256"/>
      <c r="N170" s="24" t="str">
        <f t="shared" si="4"/>
        <v/>
      </c>
      <c r="O170" s="123" t="str">
        <f t="shared" si="5"/>
        <v/>
      </c>
      <c r="P170" s="261" t="str">
        <f t="shared" si="6"/>
        <v/>
      </c>
      <c r="Q170" s="24" t="str">
        <f t="shared" si="7"/>
        <v/>
      </c>
      <c r="R170" s="24" t="str">
        <f t="shared" si="8"/>
        <v/>
      </c>
      <c r="S170" s="24" t="str">
        <f t="shared" si="9"/>
        <v/>
      </c>
      <c r="T170" s="24" t="str">
        <f t="shared" si="10"/>
        <v/>
      </c>
      <c r="U170" s="24" t="str">
        <f t="shared" si="11"/>
        <v/>
      </c>
      <c r="V170" s="24" t="str">
        <f t="shared" si="12"/>
        <v/>
      </c>
      <c r="W170" s="261" t="str">
        <f t="shared" si="13"/>
        <v/>
      </c>
      <c r="X170" s="262" t="str">
        <f t="shared" si="14"/>
        <v/>
      </c>
      <c r="Y170" s="8">
        <f t="shared" si="15"/>
        <v>0</v>
      </c>
      <c r="Z170" s="3"/>
      <c r="AA170" s="3"/>
      <c r="AB170" s="3"/>
      <c r="AC170" s="3"/>
    </row>
    <row r="171" ht="12.75" hidden="1" customHeight="1">
      <c r="A171" s="250"/>
      <c r="B171" s="9"/>
      <c r="C171" s="17"/>
      <c r="D171" s="166"/>
      <c r="E171" s="251"/>
      <c r="F171" s="251"/>
      <c r="G171" s="252"/>
      <c r="H171" s="259"/>
      <c r="I171" s="260"/>
      <c r="J171" s="123" t="str">
        <f t="shared" si="3"/>
        <v/>
      </c>
      <c r="K171" s="239"/>
      <c r="L171" s="239"/>
      <c r="M171" s="256"/>
      <c r="N171" s="24" t="str">
        <f t="shared" si="4"/>
        <v/>
      </c>
      <c r="O171" s="123" t="str">
        <f t="shared" si="5"/>
        <v/>
      </c>
      <c r="P171" s="261" t="str">
        <f t="shared" si="6"/>
        <v/>
      </c>
      <c r="Q171" s="24" t="str">
        <f t="shared" si="7"/>
        <v/>
      </c>
      <c r="R171" s="24" t="str">
        <f t="shared" si="8"/>
        <v/>
      </c>
      <c r="S171" s="24" t="str">
        <f t="shared" si="9"/>
        <v/>
      </c>
      <c r="T171" s="24" t="str">
        <f t="shared" si="10"/>
        <v/>
      </c>
      <c r="U171" s="24" t="str">
        <f t="shared" si="11"/>
        <v/>
      </c>
      <c r="V171" s="24" t="str">
        <f t="shared" si="12"/>
        <v/>
      </c>
      <c r="W171" s="261" t="str">
        <f t="shared" si="13"/>
        <v/>
      </c>
      <c r="X171" s="262" t="str">
        <f t="shared" si="14"/>
        <v/>
      </c>
      <c r="Y171" s="8">
        <f t="shared" si="15"/>
        <v>0</v>
      </c>
      <c r="Z171" s="3"/>
      <c r="AA171" s="3"/>
      <c r="AB171" s="3"/>
      <c r="AC171" s="3"/>
    </row>
    <row r="172" ht="12.75" hidden="1" customHeight="1">
      <c r="A172" s="250"/>
      <c r="B172" s="9"/>
      <c r="C172" s="17"/>
      <c r="D172" s="166"/>
      <c r="E172" s="251"/>
      <c r="F172" s="251"/>
      <c r="G172" s="252"/>
      <c r="H172" s="259"/>
      <c r="I172" s="260"/>
      <c r="J172" s="123" t="str">
        <f t="shared" si="3"/>
        <v/>
      </c>
      <c r="K172" s="239"/>
      <c r="L172" s="239"/>
      <c r="M172" s="256"/>
      <c r="N172" s="24" t="str">
        <f t="shared" si="4"/>
        <v/>
      </c>
      <c r="O172" s="123" t="str">
        <f t="shared" si="5"/>
        <v/>
      </c>
      <c r="P172" s="261" t="str">
        <f t="shared" si="6"/>
        <v/>
      </c>
      <c r="Q172" s="24" t="str">
        <f t="shared" si="7"/>
        <v/>
      </c>
      <c r="R172" s="24" t="str">
        <f t="shared" si="8"/>
        <v/>
      </c>
      <c r="S172" s="24" t="str">
        <f t="shared" si="9"/>
        <v/>
      </c>
      <c r="T172" s="24" t="str">
        <f t="shared" si="10"/>
        <v/>
      </c>
      <c r="U172" s="24" t="str">
        <f t="shared" si="11"/>
        <v/>
      </c>
      <c r="V172" s="24" t="str">
        <f t="shared" si="12"/>
        <v/>
      </c>
      <c r="W172" s="261" t="str">
        <f t="shared" si="13"/>
        <v/>
      </c>
      <c r="X172" s="262" t="str">
        <f t="shared" si="14"/>
        <v/>
      </c>
      <c r="Y172" s="8">
        <f t="shared" si="15"/>
        <v>0</v>
      </c>
      <c r="Z172" s="3"/>
      <c r="AA172" s="3"/>
      <c r="AB172" s="3"/>
      <c r="AC172" s="3"/>
    </row>
    <row r="173" ht="12.75" hidden="1" customHeight="1">
      <c r="A173" s="250"/>
      <c r="B173" s="9"/>
      <c r="C173" s="17"/>
      <c r="D173" s="166"/>
      <c r="E173" s="251"/>
      <c r="F173" s="251"/>
      <c r="G173" s="252"/>
      <c r="H173" s="259"/>
      <c r="I173" s="260"/>
      <c r="J173" s="123" t="str">
        <f t="shared" si="3"/>
        <v/>
      </c>
      <c r="K173" s="239"/>
      <c r="L173" s="239"/>
      <c r="M173" s="256"/>
      <c r="N173" s="24" t="str">
        <f t="shared" si="4"/>
        <v/>
      </c>
      <c r="O173" s="123" t="str">
        <f t="shared" si="5"/>
        <v/>
      </c>
      <c r="P173" s="261" t="str">
        <f t="shared" si="6"/>
        <v/>
      </c>
      <c r="Q173" s="24" t="str">
        <f t="shared" si="7"/>
        <v/>
      </c>
      <c r="R173" s="24" t="str">
        <f t="shared" si="8"/>
        <v/>
      </c>
      <c r="S173" s="24" t="str">
        <f t="shared" si="9"/>
        <v/>
      </c>
      <c r="T173" s="24" t="str">
        <f t="shared" si="10"/>
        <v/>
      </c>
      <c r="U173" s="24" t="str">
        <f t="shared" si="11"/>
        <v/>
      </c>
      <c r="V173" s="24" t="str">
        <f t="shared" si="12"/>
        <v/>
      </c>
      <c r="W173" s="261" t="str">
        <f t="shared" si="13"/>
        <v/>
      </c>
      <c r="X173" s="262" t="str">
        <f t="shared" si="14"/>
        <v/>
      </c>
      <c r="Y173" s="8">
        <f t="shared" si="15"/>
        <v>0</v>
      </c>
      <c r="Z173" s="3"/>
      <c r="AA173" s="3"/>
      <c r="AB173" s="3"/>
      <c r="AC173" s="3"/>
    </row>
    <row r="174" ht="12.75" hidden="1" customHeight="1">
      <c r="A174" s="250"/>
      <c r="B174" s="9"/>
      <c r="C174" s="17"/>
      <c r="D174" s="166"/>
      <c r="E174" s="251"/>
      <c r="F174" s="251"/>
      <c r="G174" s="252"/>
      <c r="H174" s="259"/>
      <c r="I174" s="260"/>
      <c r="J174" s="123" t="str">
        <f t="shared" si="3"/>
        <v/>
      </c>
      <c r="K174" s="239"/>
      <c r="L174" s="239"/>
      <c r="M174" s="256"/>
      <c r="N174" s="24" t="str">
        <f t="shared" si="4"/>
        <v/>
      </c>
      <c r="O174" s="123" t="str">
        <f t="shared" si="5"/>
        <v/>
      </c>
      <c r="P174" s="261" t="str">
        <f t="shared" si="6"/>
        <v/>
      </c>
      <c r="Q174" s="24" t="str">
        <f t="shared" si="7"/>
        <v/>
      </c>
      <c r="R174" s="24" t="str">
        <f t="shared" si="8"/>
        <v/>
      </c>
      <c r="S174" s="24" t="str">
        <f t="shared" si="9"/>
        <v/>
      </c>
      <c r="T174" s="24" t="str">
        <f t="shared" si="10"/>
        <v/>
      </c>
      <c r="U174" s="24" t="str">
        <f t="shared" si="11"/>
        <v/>
      </c>
      <c r="V174" s="24" t="str">
        <f t="shared" si="12"/>
        <v/>
      </c>
      <c r="W174" s="261" t="str">
        <f t="shared" si="13"/>
        <v/>
      </c>
      <c r="X174" s="262" t="str">
        <f t="shared" si="14"/>
        <v/>
      </c>
      <c r="Y174" s="8">
        <f t="shared" si="15"/>
        <v>0</v>
      </c>
      <c r="Z174" s="3"/>
      <c r="AA174" s="3"/>
      <c r="AB174" s="3"/>
      <c r="AC174" s="3"/>
    </row>
    <row r="175" ht="12.75" hidden="1" customHeight="1">
      <c r="A175" s="250"/>
      <c r="B175" s="9"/>
      <c r="C175" s="17"/>
      <c r="D175" s="166"/>
      <c r="E175" s="251"/>
      <c r="F175" s="251"/>
      <c r="G175" s="252"/>
      <c r="H175" s="259"/>
      <c r="I175" s="260"/>
      <c r="J175" s="123" t="str">
        <f t="shared" si="3"/>
        <v/>
      </c>
      <c r="K175" s="239"/>
      <c r="L175" s="239"/>
      <c r="M175" s="256"/>
      <c r="N175" s="24" t="str">
        <f t="shared" si="4"/>
        <v/>
      </c>
      <c r="O175" s="123" t="str">
        <f t="shared" si="5"/>
        <v/>
      </c>
      <c r="P175" s="261" t="str">
        <f t="shared" si="6"/>
        <v/>
      </c>
      <c r="Q175" s="24" t="str">
        <f t="shared" si="7"/>
        <v/>
      </c>
      <c r="R175" s="24" t="str">
        <f t="shared" si="8"/>
        <v/>
      </c>
      <c r="S175" s="24" t="str">
        <f t="shared" si="9"/>
        <v/>
      </c>
      <c r="T175" s="24" t="str">
        <f t="shared" si="10"/>
        <v/>
      </c>
      <c r="U175" s="24" t="str">
        <f t="shared" si="11"/>
        <v/>
      </c>
      <c r="V175" s="24" t="str">
        <f t="shared" si="12"/>
        <v/>
      </c>
      <c r="W175" s="261" t="str">
        <f t="shared" si="13"/>
        <v/>
      </c>
      <c r="X175" s="262" t="str">
        <f t="shared" si="14"/>
        <v/>
      </c>
      <c r="Y175" s="8">
        <f t="shared" si="15"/>
        <v>0</v>
      </c>
      <c r="Z175" s="3"/>
      <c r="AA175" s="3"/>
      <c r="AB175" s="3"/>
      <c r="AC175" s="3"/>
    </row>
    <row r="176" ht="12.75" hidden="1" customHeight="1">
      <c r="A176" s="250"/>
      <c r="B176" s="9"/>
      <c r="C176" s="17"/>
      <c r="D176" s="166"/>
      <c r="E176" s="251"/>
      <c r="F176" s="251"/>
      <c r="G176" s="252"/>
      <c r="H176" s="259"/>
      <c r="I176" s="260"/>
      <c r="J176" s="123" t="str">
        <f t="shared" si="3"/>
        <v/>
      </c>
      <c r="K176" s="239"/>
      <c r="L176" s="239"/>
      <c r="M176" s="256"/>
      <c r="N176" s="24" t="str">
        <f t="shared" si="4"/>
        <v/>
      </c>
      <c r="O176" s="123" t="str">
        <f t="shared" si="5"/>
        <v/>
      </c>
      <c r="P176" s="261" t="str">
        <f t="shared" si="6"/>
        <v/>
      </c>
      <c r="Q176" s="24" t="str">
        <f t="shared" si="7"/>
        <v/>
      </c>
      <c r="R176" s="24" t="str">
        <f t="shared" si="8"/>
        <v/>
      </c>
      <c r="S176" s="24" t="str">
        <f t="shared" si="9"/>
        <v/>
      </c>
      <c r="T176" s="24" t="str">
        <f t="shared" si="10"/>
        <v/>
      </c>
      <c r="U176" s="24" t="str">
        <f t="shared" si="11"/>
        <v/>
      </c>
      <c r="V176" s="24" t="str">
        <f t="shared" si="12"/>
        <v/>
      </c>
      <c r="W176" s="261" t="str">
        <f t="shared" si="13"/>
        <v/>
      </c>
      <c r="X176" s="262" t="str">
        <f t="shared" si="14"/>
        <v/>
      </c>
      <c r="Y176" s="8">
        <f t="shared" si="15"/>
        <v>0</v>
      </c>
      <c r="Z176" s="3"/>
      <c r="AA176" s="3"/>
      <c r="AB176" s="3"/>
      <c r="AC176" s="3"/>
    </row>
    <row r="177" ht="12.75" hidden="1" customHeight="1">
      <c r="A177" s="250"/>
      <c r="B177" s="9"/>
      <c r="C177" s="17"/>
      <c r="D177" s="166"/>
      <c r="E177" s="251"/>
      <c r="F177" s="251"/>
      <c r="G177" s="252"/>
      <c r="H177" s="259"/>
      <c r="I177" s="260"/>
      <c r="J177" s="123" t="str">
        <f t="shared" si="3"/>
        <v/>
      </c>
      <c r="K177" s="239"/>
      <c r="L177" s="239"/>
      <c r="M177" s="256"/>
      <c r="N177" s="24" t="str">
        <f t="shared" si="4"/>
        <v/>
      </c>
      <c r="O177" s="123" t="str">
        <f t="shared" si="5"/>
        <v/>
      </c>
      <c r="P177" s="261" t="str">
        <f t="shared" si="6"/>
        <v/>
      </c>
      <c r="Q177" s="24" t="str">
        <f t="shared" si="7"/>
        <v/>
      </c>
      <c r="R177" s="24" t="str">
        <f t="shared" si="8"/>
        <v/>
      </c>
      <c r="S177" s="24" t="str">
        <f t="shared" si="9"/>
        <v/>
      </c>
      <c r="T177" s="24" t="str">
        <f t="shared" si="10"/>
        <v/>
      </c>
      <c r="U177" s="24" t="str">
        <f t="shared" si="11"/>
        <v/>
      </c>
      <c r="V177" s="24" t="str">
        <f t="shared" si="12"/>
        <v/>
      </c>
      <c r="W177" s="261" t="str">
        <f t="shared" si="13"/>
        <v/>
      </c>
      <c r="X177" s="262" t="str">
        <f t="shared" si="14"/>
        <v/>
      </c>
      <c r="Y177" s="8">
        <f t="shared" si="15"/>
        <v>0</v>
      </c>
      <c r="Z177" s="3"/>
      <c r="AA177" s="3"/>
      <c r="AB177" s="3"/>
      <c r="AC177" s="3"/>
    </row>
    <row r="178" ht="12.75" hidden="1" customHeight="1">
      <c r="A178" s="250"/>
      <c r="B178" s="9"/>
      <c r="C178" s="17"/>
      <c r="D178" s="166"/>
      <c r="E178" s="251"/>
      <c r="F178" s="251"/>
      <c r="G178" s="252"/>
      <c r="H178" s="259"/>
      <c r="I178" s="260"/>
      <c r="J178" s="123" t="str">
        <f t="shared" si="3"/>
        <v/>
      </c>
      <c r="K178" s="239"/>
      <c r="L178" s="239"/>
      <c r="M178" s="256"/>
      <c r="N178" s="24" t="str">
        <f t="shared" si="4"/>
        <v/>
      </c>
      <c r="O178" s="123" t="str">
        <f t="shared" si="5"/>
        <v/>
      </c>
      <c r="P178" s="261" t="str">
        <f t="shared" si="6"/>
        <v/>
      </c>
      <c r="Q178" s="24" t="str">
        <f t="shared" si="7"/>
        <v/>
      </c>
      <c r="R178" s="24" t="str">
        <f t="shared" si="8"/>
        <v/>
      </c>
      <c r="S178" s="24" t="str">
        <f t="shared" si="9"/>
        <v/>
      </c>
      <c r="T178" s="24" t="str">
        <f t="shared" si="10"/>
        <v/>
      </c>
      <c r="U178" s="24" t="str">
        <f t="shared" si="11"/>
        <v/>
      </c>
      <c r="V178" s="24" t="str">
        <f t="shared" si="12"/>
        <v/>
      </c>
      <c r="W178" s="261" t="str">
        <f t="shared" si="13"/>
        <v/>
      </c>
      <c r="X178" s="262" t="str">
        <f t="shared" si="14"/>
        <v/>
      </c>
      <c r="Y178" s="8">
        <f t="shared" si="15"/>
        <v>0</v>
      </c>
      <c r="Z178" s="3"/>
      <c r="AA178" s="3"/>
      <c r="AB178" s="3"/>
      <c r="AC178" s="3"/>
    </row>
    <row r="179" ht="12.75" hidden="1" customHeight="1">
      <c r="A179" s="250"/>
      <c r="B179" s="9"/>
      <c r="C179" s="17"/>
      <c r="D179" s="166"/>
      <c r="E179" s="251"/>
      <c r="F179" s="251"/>
      <c r="G179" s="252"/>
      <c r="H179" s="259"/>
      <c r="I179" s="260"/>
      <c r="J179" s="123" t="str">
        <f t="shared" si="3"/>
        <v/>
      </c>
      <c r="K179" s="239"/>
      <c r="L179" s="239"/>
      <c r="M179" s="256"/>
      <c r="N179" s="24" t="str">
        <f t="shared" si="4"/>
        <v/>
      </c>
      <c r="O179" s="123" t="str">
        <f t="shared" si="5"/>
        <v/>
      </c>
      <c r="P179" s="261" t="str">
        <f t="shared" si="6"/>
        <v/>
      </c>
      <c r="Q179" s="24" t="str">
        <f t="shared" si="7"/>
        <v/>
      </c>
      <c r="R179" s="24" t="str">
        <f t="shared" si="8"/>
        <v/>
      </c>
      <c r="S179" s="24" t="str">
        <f t="shared" si="9"/>
        <v/>
      </c>
      <c r="T179" s="24" t="str">
        <f t="shared" si="10"/>
        <v/>
      </c>
      <c r="U179" s="24" t="str">
        <f t="shared" si="11"/>
        <v/>
      </c>
      <c r="V179" s="24" t="str">
        <f t="shared" si="12"/>
        <v/>
      </c>
      <c r="W179" s="261" t="str">
        <f t="shared" si="13"/>
        <v/>
      </c>
      <c r="X179" s="262" t="str">
        <f t="shared" si="14"/>
        <v/>
      </c>
      <c r="Y179" s="8">
        <f t="shared" si="15"/>
        <v>0</v>
      </c>
      <c r="Z179" s="3"/>
      <c r="AA179" s="3"/>
      <c r="AB179" s="3"/>
      <c r="AC179" s="3"/>
    </row>
    <row r="180" ht="12.75" hidden="1" customHeight="1">
      <c r="A180" s="250"/>
      <c r="B180" s="9"/>
      <c r="C180" s="17"/>
      <c r="D180" s="166"/>
      <c r="E180" s="251"/>
      <c r="F180" s="251"/>
      <c r="G180" s="252"/>
      <c r="H180" s="259"/>
      <c r="I180" s="260"/>
      <c r="J180" s="123" t="str">
        <f t="shared" si="3"/>
        <v/>
      </c>
      <c r="K180" s="239"/>
      <c r="L180" s="239"/>
      <c r="M180" s="256"/>
      <c r="N180" s="24" t="str">
        <f t="shared" si="4"/>
        <v/>
      </c>
      <c r="O180" s="123" t="str">
        <f t="shared" si="5"/>
        <v/>
      </c>
      <c r="P180" s="261" t="str">
        <f t="shared" si="6"/>
        <v/>
      </c>
      <c r="Q180" s="24" t="str">
        <f t="shared" si="7"/>
        <v/>
      </c>
      <c r="R180" s="24" t="str">
        <f t="shared" si="8"/>
        <v/>
      </c>
      <c r="S180" s="24" t="str">
        <f t="shared" si="9"/>
        <v/>
      </c>
      <c r="T180" s="24" t="str">
        <f t="shared" si="10"/>
        <v/>
      </c>
      <c r="U180" s="24" t="str">
        <f t="shared" si="11"/>
        <v/>
      </c>
      <c r="V180" s="24" t="str">
        <f t="shared" si="12"/>
        <v/>
      </c>
      <c r="W180" s="261" t="str">
        <f t="shared" si="13"/>
        <v/>
      </c>
      <c r="X180" s="262" t="str">
        <f t="shared" si="14"/>
        <v/>
      </c>
      <c r="Y180" s="8">
        <f t="shared" si="15"/>
        <v>0</v>
      </c>
      <c r="Z180" s="3"/>
      <c r="AA180" s="3"/>
      <c r="AB180" s="3"/>
      <c r="AC180" s="3"/>
    </row>
    <row r="181" ht="12.75" hidden="1" customHeight="1">
      <c r="A181" s="250"/>
      <c r="B181" s="9"/>
      <c r="C181" s="17"/>
      <c r="D181" s="166"/>
      <c r="E181" s="251"/>
      <c r="F181" s="251"/>
      <c r="G181" s="252"/>
      <c r="H181" s="259"/>
      <c r="I181" s="260"/>
      <c r="J181" s="123" t="str">
        <f t="shared" si="3"/>
        <v/>
      </c>
      <c r="K181" s="239"/>
      <c r="L181" s="239"/>
      <c r="M181" s="256"/>
      <c r="N181" s="24" t="str">
        <f t="shared" si="4"/>
        <v/>
      </c>
      <c r="O181" s="123" t="str">
        <f t="shared" si="5"/>
        <v/>
      </c>
      <c r="P181" s="261" t="str">
        <f t="shared" si="6"/>
        <v/>
      </c>
      <c r="Q181" s="24" t="str">
        <f t="shared" si="7"/>
        <v/>
      </c>
      <c r="R181" s="24" t="str">
        <f t="shared" si="8"/>
        <v/>
      </c>
      <c r="S181" s="24" t="str">
        <f t="shared" si="9"/>
        <v/>
      </c>
      <c r="T181" s="24" t="str">
        <f t="shared" si="10"/>
        <v/>
      </c>
      <c r="U181" s="24" t="str">
        <f t="shared" si="11"/>
        <v/>
      </c>
      <c r="V181" s="24" t="str">
        <f t="shared" si="12"/>
        <v/>
      </c>
      <c r="W181" s="261" t="str">
        <f t="shared" si="13"/>
        <v/>
      </c>
      <c r="X181" s="262" t="str">
        <f t="shared" si="14"/>
        <v/>
      </c>
      <c r="Y181" s="8">
        <f t="shared" si="15"/>
        <v>0</v>
      </c>
      <c r="Z181" s="3"/>
      <c r="AA181" s="3"/>
      <c r="AB181" s="3"/>
      <c r="AC181" s="3"/>
    </row>
    <row r="182" ht="12.75" hidden="1" customHeight="1">
      <c r="A182" s="250"/>
      <c r="B182" s="9"/>
      <c r="C182" s="17"/>
      <c r="D182" s="166"/>
      <c r="E182" s="251"/>
      <c r="F182" s="251"/>
      <c r="G182" s="252"/>
      <c r="H182" s="259"/>
      <c r="I182" s="260"/>
      <c r="J182" s="123" t="str">
        <f t="shared" si="3"/>
        <v/>
      </c>
      <c r="K182" s="239"/>
      <c r="L182" s="239"/>
      <c r="M182" s="256"/>
      <c r="N182" s="24" t="str">
        <f t="shared" si="4"/>
        <v/>
      </c>
      <c r="O182" s="123" t="str">
        <f t="shared" si="5"/>
        <v/>
      </c>
      <c r="P182" s="261" t="str">
        <f t="shared" si="6"/>
        <v/>
      </c>
      <c r="Q182" s="24" t="str">
        <f t="shared" si="7"/>
        <v/>
      </c>
      <c r="R182" s="24" t="str">
        <f t="shared" si="8"/>
        <v/>
      </c>
      <c r="S182" s="24" t="str">
        <f t="shared" si="9"/>
        <v/>
      </c>
      <c r="T182" s="24" t="str">
        <f t="shared" si="10"/>
        <v/>
      </c>
      <c r="U182" s="24" t="str">
        <f t="shared" si="11"/>
        <v/>
      </c>
      <c r="V182" s="24" t="str">
        <f t="shared" si="12"/>
        <v/>
      </c>
      <c r="W182" s="261" t="str">
        <f t="shared" si="13"/>
        <v/>
      </c>
      <c r="X182" s="262" t="str">
        <f t="shared" si="14"/>
        <v/>
      </c>
      <c r="Y182" s="8">
        <f t="shared" si="15"/>
        <v>0</v>
      </c>
      <c r="Z182" s="3"/>
      <c r="AA182" s="3"/>
      <c r="AB182" s="3"/>
      <c r="AC182" s="3"/>
    </row>
    <row r="183" ht="12.75" hidden="1" customHeight="1">
      <c r="A183" s="250"/>
      <c r="B183" s="9"/>
      <c r="C183" s="17"/>
      <c r="D183" s="166"/>
      <c r="E183" s="251"/>
      <c r="F183" s="251"/>
      <c r="G183" s="252"/>
      <c r="H183" s="259"/>
      <c r="I183" s="260"/>
      <c r="J183" s="123" t="str">
        <f t="shared" si="3"/>
        <v/>
      </c>
      <c r="K183" s="239"/>
      <c r="L183" s="239"/>
      <c r="M183" s="256"/>
      <c r="N183" s="24" t="str">
        <f t="shared" si="4"/>
        <v/>
      </c>
      <c r="O183" s="123" t="str">
        <f t="shared" si="5"/>
        <v/>
      </c>
      <c r="P183" s="261" t="str">
        <f t="shared" si="6"/>
        <v/>
      </c>
      <c r="Q183" s="24" t="str">
        <f t="shared" si="7"/>
        <v/>
      </c>
      <c r="R183" s="24" t="str">
        <f t="shared" si="8"/>
        <v/>
      </c>
      <c r="S183" s="24" t="str">
        <f t="shared" si="9"/>
        <v/>
      </c>
      <c r="T183" s="24" t="str">
        <f t="shared" si="10"/>
        <v/>
      </c>
      <c r="U183" s="24" t="str">
        <f t="shared" si="11"/>
        <v/>
      </c>
      <c r="V183" s="24" t="str">
        <f t="shared" si="12"/>
        <v/>
      </c>
      <c r="W183" s="261" t="str">
        <f t="shared" si="13"/>
        <v/>
      </c>
      <c r="X183" s="262" t="str">
        <f t="shared" si="14"/>
        <v/>
      </c>
      <c r="Y183" s="8">
        <f t="shared" si="15"/>
        <v>0</v>
      </c>
      <c r="Z183" s="3"/>
      <c r="AA183" s="3"/>
      <c r="AB183" s="3"/>
      <c r="AC183" s="3"/>
    </row>
    <row r="184" ht="12.75" hidden="1" customHeight="1">
      <c r="A184" s="250"/>
      <c r="B184" s="9"/>
      <c r="C184" s="17"/>
      <c r="D184" s="166"/>
      <c r="E184" s="251"/>
      <c r="F184" s="251"/>
      <c r="G184" s="252"/>
      <c r="H184" s="259"/>
      <c r="I184" s="260"/>
      <c r="J184" s="123" t="str">
        <f t="shared" si="3"/>
        <v/>
      </c>
      <c r="K184" s="239"/>
      <c r="L184" s="239"/>
      <c r="M184" s="256"/>
      <c r="N184" s="24" t="str">
        <f t="shared" si="4"/>
        <v/>
      </c>
      <c r="O184" s="123" t="str">
        <f t="shared" si="5"/>
        <v/>
      </c>
      <c r="P184" s="261" t="str">
        <f t="shared" si="6"/>
        <v/>
      </c>
      <c r="Q184" s="24" t="str">
        <f t="shared" si="7"/>
        <v/>
      </c>
      <c r="R184" s="24" t="str">
        <f t="shared" si="8"/>
        <v/>
      </c>
      <c r="S184" s="24" t="str">
        <f t="shared" si="9"/>
        <v/>
      </c>
      <c r="T184" s="24" t="str">
        <f t="shared" si="10"/>
        <v/>
      </c>
      <c r="U184" s="24" t="str">
        <f t="shared" si="11"/>
        <v/>
      </c>
      <c r="V184" s="24" t="str">
        <f t="shared" si="12"/>
        <v/>
      </c>
      <c r="W184" s="261" t="str">
        <f t="shared" si="13"/>
        <v/>
      </c>
      <c r="X184" s="262" t="str">
        <f t="shared" si="14"/>
        <v/>
      </c>
      <c r="Y184" s="8">
        <f t="shared" si="15"/>
        <v>0</v>
      </c>
      <c r="Z184" s="3"/>
      <c r="AA184" s="3"/>
      <c r="AB184" s="3"/>
      <c r="AC184" s="3"/>
    </row>
    <row r="185" ht="12.75" hidden="1" customHeight="1">
      <c r="A185" s="250"/>
      <c r="B185" s="9"/>
      <c r="C185" s="17"/>
      <c r="D185" s="166"/>
      <c r="E185" s="251"/>
      <c r="F185" s="251"/>
      <c r="G185" s="252"/>
      <c r="H185" s="259"/>
      <c r="I185" s="260"/>
      <c r="J185" s="123" t="str">
        <f t="shared" si="3"/>
        <v/>
      </c>
      <c r="K185" s="239"/>
      <c r="L185" s="239"/>
      <c r="M185" s="256"/>
      <c r="N185" s="24" t="str">
        <f t="shared" si="4"/>
        <v/>
      </c>
      <c r="O185" s="123" t="str">
        <f t="shared" si="5"/>
        <v/>
      </c>
      <c r="P185" s="261" t="str">
        <f t="shared" si="6"/>
        <v/>
      </c>
      <c r="Q185" s="24" t="str">
        <f t="shared" si="7"/>
        <v/>
      </c>
      <c r="R185" s="24" t="str">
        <f t="shared" si="8"/>
        <v/>
      </c>
      <c r="S185" s="24" t="str">
        <f t="shared" si="9"/>
        <v/>
      </c>
      <c r="T185" s="24" t="str">
        <f t="shared" si="10"/>
        <v/>
      </c>
      <c r="U185" s="24" t="str">
        <f t="shared" si="11"/>
        <v/>
      </c>
      <c r="V185" s="24" t="str">
        <f t="shared" si="12"/>
        <v/>
      </c>
      <c r="W185" s="261" t="str">
        <f t="shared" si="13"/>
        <v/>
      </c>
      <c r="X185" s="262" t="str">
        <f t="shared" si="14"/>
        <v/>
      </c>
      <c r="Y185" s="8">
        <f t="shared" si="15"/>
        <v>0</v>
      </c>
      <c r="Z185" s="3"/>
      <c r="AA185" s="3"/>
      <c r="AB185" s="3"/>
      <c r="AC185" s="3"/>
    </row>
    <row r="186" ht="12.75" hidden="1" customHeight="1">
      <c r="A186" s="250"/>
      <c r="B186" s="9"/>
      <c r="C186" s="17"/>
      <c r="D186" s="166"/>
      <c r="E186" s="251"/>
      <c r="F186" s="251"/>
      <c r="G186" s="252"/>
      <c r="H186" s="259"/>
      <c r="I186" s="260"/>
      <c r="J186" s="123" t="str">
        <f t="shared" si="3"/>
        <v/>
      </c>
      <c r="K186" s="239"/>
      <c r="L186" s="239"/>
      <c r="M186" s="256"/>
      <c r="N186" s="24" t="str">
        <f t="shared" si="4"/>
        <v/>
      </c>
      <c r="O186" s="123" t="str">
        <f t="shared" si="5"/>
        <v/>
      </c>
      <c r="P186" s="261" t="str">
        <f t="shared" si="6"/>
        <v/>
      </c>
      <c r="Q186" s="24" t="str">
        <f t="shared" si="7"/>
        <v/>
      </c>
      <c r="R186" s="24" t="str">
        <f t="shared" si="8"/>
        <v/>
      </c>
      <c r="S186" s="24" t="str">
        <f t="shared" si="9"/>
        <v/>
      </c>
      <c r="T186" s="24" t="str">
        <f t="shared" si="10"/>
        <v/>
      </c>
      <c r="U186" s="24" t="str">
        <f t="shared" si="11"/>
        <v/>
      </c>
      <c r="V186" s="24" t="str">
        <f t="shared" si="12"/>
        <v/>
      </c>
      <c r="W186" s="261" t="str">
        <f t="shared" si="13"/>
        <v/>
      </c>
      <c r="X186" s="262" t="str">
        <f t="shared" si="14"/>
        <v/>
      </c>
      <c r="Y186" s="8">
        <f t="shared" si="15"/>
        <v>0</v>
      </c>
      <c r="Z186" s="3"/>
      <c r="AA186" s="3"/>
      <c r="AB186" s="3"/>
      <c r="AC186" s="3"/>
    </row>
    <row r="187" ht="12.75" hidden="1" customHeight="1">
      <c r="A187" s="250"/>
      <c r="B187" s="9"/>
      <c r="C187" s="17"/>
      <c r="D187" s="166"/>
      <c r="E187" s="251"/>
      <c r="F187" s="251"/>
      <c r="G187" s="252"/>
      <c r="H187" s="259"/>
      <c r="I187" s="260"/>
      <c r="J187" s="123" t="str">
        <f t="shared" si="3"/>
        <v/>
      </c>
      <c r="K187" s="239"/>
      <c r="L187" s="239"/>
      <c r="M187" s="256"/>
      <c r="N187" s="24" t="str">
        <f t="shared" si="4"/>
        <v/>
      </c>
      <c r="O187" s="123" t="str">
        <f t="shared" si="5"/>
        <v/>
      </c>
      <c r="P187" s="261" t="str">
        <f t="shared" si="6"/>
        <v/>
      </c>
      <c r="Q187" s="24" t="str">
        <f t="shared" si="7"/>
        <v/>
      </c>
      <c r="R187" s="24" t="str">
        <f t="shared" si="8"/>
        <v/>
      </c>
      <c r="S187" s="24" t="str">
        <f t="shared" si="9"/>
        <v/>
      </c>
      <c r="T187" s="24" t="str">
        <f t="shared" si="10"/>
        <v/>
      </c>
      <c r="U187" s="24" t="str">
        <f t="shared" si="11"/>
        <v/>
      </c>
      <c r="V187" s="24" t="str">
        <f t="shared" si="12"/>
        <v/>
      </c>
      <c r="W187" s="261" t="str">
        <f t="shared" si="13"/>
        <v/>
      </c>
      <c r="X187" s="262" t="str">
        <f t="shared" si="14"/>
        <v/>
      </c>
      <c r="Y187" s="8">
        <f t="shared" si="15"/>
        <v>0</v>
      </c>
      <c r="Z187" s="3"/>
      <c r="AA187" s="3"/>
      <c r="AB187" s="3"/>
      <c r="AC187" s="3"/>
    </row>
    <row r="188" ht="12.75" hidden="1" customHeight="1">
      <c r="A188" s="250"/>
      <c r="B188" s="9"/>
      <c r="C188" s="17"/>
      <c r="D188" s="166"/>
      <c r="E188" s="251"/>
      <c r="F188" s="251"/>
      <c r="G188" s="252"/>
      <c r="H188" s="259"/>
      <c r="I188" s="260"/>
      <c r="J188" s="123" t="str">
        <f t="shared" si="3"/>
        <v/>
      </c>
      <c r="K188" s="239"/>
      <c r="L188" s="239"/>
      <c r="M188" s="256"/>
      <c r="N188" s="24" t="str">
        <f t="shared" si="4"/>
        <v/>
      </c>
      <c r="O188" s="123" t="str">
        <f t="shared" si="5"/>
        <v/>
      </c>
      <c r="P188" s="261" t="str">
        <f t="shared" si="6"/>
        <v/>
      </c>
      <c r="Q188" s="24" t="str">
        <f t="shared" si="7"/>
        <v/>
      </c>
      <c r="R188" s="24" t="str">
        <f t="shared" si="8"/>
        <v/>
      </c>
      <c r="S188" s="24" t="str">
        <f t="shared" si="9"/>
        <v/>
      </c>
      <c r="T188" s="24" t="str">
        <f t="shared" si="10"/>
        <v/>
      </c>
      <c r="U188" s="24" t="str">
        <f t="shared" si="11"/>
        <v/>
      </c>
      <c r="V188" s="24" t="str">
        <f t="shared" si="12"/>
        <v/>
      </c>
      <c r="W188" s="261" t="str">
        <f t="shared" si="13"/>
        <v/>
      </c>
      <c r="X188" s="262" t="str">
        <f t="shared" si="14"/>
        <v/>
      </c>
      <c r="Y188" s="8">
        <f t="shared" si="15"/>
        <v>0</v>
      </c>
      <c r="Z188" s="3"/>
      <c r="AA188" s="3"/>
      <c r="AB188" s="3"/>
      <c r="AC188" s="3"/>
    </row>
    <row r="189" ht="12.75" hidden="1" customHeight="1">
      <c r="A189" s="250"/>
      <c r="B189" s="9"/>
      <c r="C189" s="17"/>
      <c r="D189" s="166"/>
      <c r="E189" s="251"/>
      <c r="F189" s="251"/>
      <c r="G189" s="252"/>
      <c r="H189" s="259"/>
      <c r="I189" s="260"/>
      <c r="J189" s="123" t="str">
        <f t="shared" si="3"/>
        <v/>
      </c>
      <c r="K189" s="239"/>
      <c r="L189" s="239"/>
      <c r="M189" s="256"/>
      <c r="N189" s="24" t="str">
        <f t="shared" si="4"/>
        <v/>
      </c>
      <c r="O189" s="123" t="str">
        <f t="shared" si="5"/>
        <v/>
      </c>
      <c r="P189" s="261" t="str">
        <f t="shared" si="6"/>
        <v/>
      </c>
      <c r="Q189" s="24" t="str">
        <f t="shared" si="7"/>
        <v/>
      </c>
      <c r="R189" s="24" t="str">
        <f t="shared" si="8"/>
        <v/>
      </c>
      <c r="S189" s="24" t="str">
        <f t="shared" si="9"/>
        <v/>
      </c>
      <c r="T189" s="24" t="str">
        <f t="shared" si="10"/>
        <v/>
      </c>
      <c r="U189" s="24" t="str">
        <f t="shared" si="11"/>
        <v/>
      </c>
      <c r="V189" s="24" t="str">
        <f t="shared" si="12"/>
        <v/>
      </c>
      <c r="W189" s="261" t="str">
        <f t="shared" si="13"/>
        <v/>
      </c>
      <c r="X189" s="262" t="str">
        <f t="shared" si="14"/>
        <v/>
      </c>
      <c r="Y189" s="8">
        <f t="shared" si="15"/>
        <v>0</v>
      </c>
      <c r="Z189" s="3"/>
      <c r="AA189" s="3"/>
      <c r="AB189" s="3"/>
      <c r="AC189" s="3"/>
    </row>
    <row r="190" ht="12.75" hidden="1" customHeight="1">
      <c r="A190" s="250"/>
      <c r="B190" s="9"/>
      <c r="C190" s="17"/>
      <c r="D190" s="166"/>
      <c r="E190" s="251"/>
      <c r="F190" s="251"/>
      <c r="G190" s="252"/>
      <c r="H190" s="259"/>
      <c r="I190" s="260"/>
      <c r="J190" s="123" t="str">
        <f t="shared" si="3"/>
        <v/>
      </c>
      <c r="K190" s="239"/>
      <c r="L190" s="239"/>
      <c r="M190" s="256"/>
      <c r="N190" s="24" t="str">
        <f t="shared" si="4"/>
        <v/>
      </c>
      <c r="O190" s="123" t="str">
        <f t="shared" si="5"/>
        <v/>
      </c>
      <c r="P190" s="261" t="str">
        <f t="shared" si="6"/>
        <v/>
      </c>
      <c r="Q190" s="24" t="str">
        <f t="shared" si="7"/>
        <v/>
      </c>
      <c r="R190" s="24" t="str">
        <f t="shared" si="8"/>
        <v/>
      </c>
      <c r="S190" s="24" t="str">
        <f t="shared" si="9"/>
        <v/>
      </c>
      <c r="T190" s="24" t="str">
        <f t="shared" si="10"/>
        <v/>
      </c>
      <c r="U190" s="24" t="str">
        <f t="shared" si="11"/>
        <v/>
      </c>
      <c r="V190" s="24" t="str">
        <f t="shared" si="12"/>
        <v/>
      </c>
      <c r="W190" s="261" t="str">
        <f t="shared" si="13"/>
        <v/>
      </c>
      <c r="X190" s="262" t="str">
        <f t="shared" si="14"/>
        <v/>
      </c>
      <c r="Y190" s="8">
        <f t="shared" si="15"/>
        <v>0</v>
      </c>
      <c r="Z190" s="3"/>
      <c r="AA190" s="3"/>
      <c r="AB190" s="3"/>
      <c r="AC190" s="3"/>
    </row>
    <row r="191" ht="12.75" hidden="1" customHeight="1">
      <c r="A191" s="250"/>
      <c r="B191" s="9"/>
      <c r="C191" s="17"/>
      <c r="D191" s="166"/>
      <c r="E191" s="251"/>
      <c r="F191" s="251"/>
      <c r="G191" s="252"/>
      <c r="H191" s="259"/>
      <c r="I191" s="260"/>
      <c r="J191" s="123" t="str">
        <f t="shared" si="3"/>
        <v/>
      </c>
      <c r="K191" s="239"/>
      <c r="L191" s="239"/>
      <c r="M191" s="256"/>
      <c r="N191" s="24" t="str">
        <f t="shared" si="4"/>
        <v/>
      </c>
      <c r="O191" s="123" t="str">
        <f t="shared" si="5"/>
        <v/>
      </c>
      <c r="P191" s="261" t="str">
        <f t="shared" si="6"/>
        <v/>
      </c>
      <c r="Q191" s="24" t="str">
        <f t="shared" si="7"/>
        <v/>
      </c>
      <c r="R191" s="24" t="str">
        <f t="shared" si="8"/>
        <v/>
      </c>
      <c r="S191" s="24" t="str">
        <f t="shared" si="9"/>
        <v/>
      </c>
      <c r="T191" s="24" t="str">
        <f t="shared" si="10"/>
        <v/>
      </c>
      <c r="U191" s="24" t="str">
        <f t="shared" si="11"/>
        <v/>
      </c>
      <c r="V191" s="24" t="str">
        <f t="shared" si="12"/>
        <v/>
      </c>
      <c r="W191" s="261" t="str">
        <f t="shared" si="13"/>
        <v/>
      </c>
      <c r="X191" s="262" t="str">
        <f t="shared" si="14"/>
        <v/>
      </c>
      <c r="Y191" s="8">
        <f t="shared" si="15"/>
        <v>0</v>
      </c>
      <c r="Z191" s="3"/>
      <c r="AA191" s="3"/>
      <c r="AB191" s="3"/>
      <c r="AC191" s="3"/>
    </row>
    <row r="192" ht="12.75" hidden="1" customHeight="1">
      <c r="A192" s="250"/>
      <c r="B192" s="9"/>
      <c r="C192" s="17"/>
      <c r="D192" s="166"/>
      <c r="E192" s="251"/>
      <c r="F192" s="251"/>
      <c r="G192" s="252"/>
      <c r="H192" s="259"/>
      <c r="I192" s="260"/>
      <c r="J192" s="123" t="str">
        <f t="shared" si="3"/>
        <v/>
      </c>
      <c r="K192" s="239"/>
      <c r="L192" s="239"/>
      <c r="M192" s="256"/>
      <c r="N192" s="24" t="str">
        <f t="shared" si="4"/>
        <v/>
      </c>
      <c r="O192" s="123" t="str">
        <f t="shared" si="5"/>
        <v/>
      </c>
      <c r="P192" s="261" t="str">
        <f t="shared" si="6"/>
        <v/>
      </c>
      <c r="Q192" s="24" t="str">
        <f t="shared" si="7"/>
        <v/>
      </c>
      <c r="R192" s="24" t="str">
        <f t="shared" si="8"/>
        <v/>
      </c>
      <c r="S192" s="24" t="str">
        <f t="shared" si="9"/>
        <v/>
      </c>
      <c r="T192" s="24" t="str">
        <f t="shared" si="10"/>
        <v/>
      </c>
      <c r="U192" s="24" t="str">
        <f t="shared" si="11"/>
        <v/>
      </c>
      <c r="V192" s="24" t="str">
        <f t="shared" si="12"/>
        <v/>
      </c>
      <c r="W192" s="261" t="str">
        <f t="shared" si="13"/>
        <v/>
      </c>
      <c r="X192" s="262" t="str">
        <f t="shared" si="14"/>
        <v/>
      </c>
      <c r="Y192" s="8">
        <f t="shared" si="15"/>
        <v>0</v>
      </c>
      <c r="Z192" s="3"/>
      <c r="AA192" s="3"/>
      <c r="AB192" s="3"/>
      <c r="AC192" s="3"/>
    </row>
    <row r="193" ht="12.75" hidden="1" customHeight="1">
      <c r="A193" s="250"/>
      <c r="B193" s="9"/>
      <c r="C193" s="17"/>
      <c r="D193" s="166"/>
      <c r="E193" s="251"/>
      <c r="F193" s="251"/>
      <c r="G193" s="252"/>
      <c r="H193" s="259"/>
      <c r="I193" s="260"/>
      <c r="J193" s="123" t="str">
        <f t="shared" si="3"/>
        <v/>
      </c>
      <c r="K193" s="239"/>
      <c r="L193" s="239"/>
      <c r="M193" s="256"/>
      <c r="N193" s="24" t="str">
        <f t="shared" si="4"/>
        <v/>
      </c>
      <c r="O193" s="123" t="str">
        <f t="shared" si="5"/>
        <v/>
      </c>
      <c r="P193" s="261" t="str">
        <f t="shared" si="6"/>
        <v/>
      </c>
      <c r="Q193" s="24" t="str">
        <f t="shared" si="7"/>
        <v/>
      </c>
      <c r="R193" s="24" t="str">
        <f t="shared" si="8"/>
        <v/>
      </c>
      <c r="S193" s="24" t="str">
        <f t="shared" si="9"/>
        <v/>
      </c>
      <c r="T193" s="24" t="str">
        <f t="shared" si="10"/>
        <v/>
      </c>
      <c r="U193" s="24" t="str">
        <f t="shared" si="11"/>
        <v/>
      </c>
      <c r="V193" s="24" t="str">
        <f t="shared" si="12"/>
        <v/>
      </c>
      <c r="W193" s="261" t="str">
        <f t="shared" si="13"/>
        <v/>
      </c>
      <c r="X193" s="262" t="str">
        <f t="shared" si="14"/>
        <v/>
      </c>
      <c r="Y193" s="8">
        <f t="shared" si="15"/>
        <v>0</v>
      </c>
      <c r="Z193" s="3"/>
      <c r="AA193" s="3"/>
      <c r="AB193" s="3"/>
      <c r="AC193" s="3"/>
    </row>
    <row r="194" ht="12.75" hidden="1" customHeight="1">
      <c r="A194" s="250"/>
      <c r="B194" s="9"/>
      <c r="C194" s="17"/>
      <c r="D194" s="166"/>
      <c r="E194" s="251"/>
      <c r="F194" s="251"/>
      <c r="G194" s="252"/>
      <c r="H194" s="259"/>
      <c r="I194" s="260"/>
      <c r="J194" s="123" t="str">
        <f t="shared" si="3"/>
        <v/>
      </c>
      <c r="K194" s="239"/>
      <c r="L194" s="239"/>
      <c r="M194" s="256"/>
      <c r="N194" s="24" t="str">
        <f t="shared" si="4"/>
        <v/>
      </c>
      <c r="O194" s="123" t="str">
        <f t="shared" si="5"/>
        <v/>
      </c>
      <c r="P194" s="261" t="str">
        <f t="shared" si="6"/>
        <v/>
      </c>
      <c r="Q194" s="24" t="str">
        <f t="shared" si="7"/>
        <v/>
      </c>
      <c r="R194" s="24" t="str">
        <f t="shared" si="8"/>
        <v/>
      </c>
      <c r="S194" s="24" t="str">
        <f t="shared" si="9"/>
        <v/>
      </c>
      <c r="T194" s="24" t="str">
        <f t="shared" si="10"/>
        <v/>
      </c>
      <c r="U194" s="24" t="str">
        <f t="shared" si="11"/>
        <v/>
      </c>
      <c r="V194" s="24" t="str">
        <f t="shared" si="12"/>
        <v/>
      </c>
      <c r="W194" s="261" t="str">
        <f t="shared" si="13"/>
        <v/>
      </c>
      <c r="X194" s="262" t="str">
        <f t="shared" si="14"/>
        <v/>
      </c>
      <c r="Y194" s="8">
        <f t="shared" si="15"/>
        <v>0</v>
      </c>
      <c r="Z194" s="3"/>
      <c r="AA194" s="3"/>
      <c r="AB194" s="3"/>
      <c r="AC194" s="3"/>
    </row>
    <row r="195" ht="12.75" hidden="1" customHeight="1">
      <c r="A195" s="250"/>
      <c r="B195" s="9"/>
      <c r="C195" s="17"/>
      <c r="D195" s="166"/>
      <c r="E195" s="251"/>
      <c r="F195" s="251"/>
      <c r="G195" s="252"/>
      <c r="H195" s="259"/>
      <c r="I195" s="260"/>
      <c r="J195" s="123" t="str">
        <f t="shared" si="3"/>
        <v/>
      </c>
      <c r="K195" s="239"/>
      <c r="L195" s="239"/>
      <c r="M195" s="256"/>
      <c r="N195" s="24" t="str">
        <f t="shared" si="4"/>
        <v/>
      </c>
      <c r="O195" s="123" t="str">
        <f t="shared" si="5"/>
        <v/>
      </c>
      <c r="P195" s="261" t="str">
        <f t="shared" si="6"/>
        <v/>
      </c>
      <c r="Q195" s="24" t="str">
        <f t="shared" si="7"/>
        <v/>
      </c>
      <c r="R195" s="24" t="str">
        <f t="shared" si="8"/>
        <v/>
      </c>
      <c r="S195" s="24" t="str">
        <f t="shared" si="9"/>
        <v/>
      </c>
      <c r="T195" s="24" t="str">
        <f t="shared" si="10"/>
        <v/>
      </c>
      <c r="U195" s="24" t="str">
        <f t="shared" si="11"/>
        <v/>
      </c>
      <c r="V195" s="24" t="str">
        <f t="shared" si="12"/>
        <v/>
      </c>
      <c r="W195" s="261" t="str">
        <f t="shared" si="13"/>
        <v/>
      </c>
      <c r="X195" s="262" t="str">
        <f t="shared" si="14"/>
        <v/>
      </c>
      <c r="Y195" s="8">
        <f t="shared" si="15"/>
        <v>0</v>
      </c>
      <c r="Z195" s="3"/>
      <c r="AA195" s="3"/>
      <c r="AB195" s="3"/>
      <c r="AC195" s="3"/>
    </row>
    <row r="196" ht="12.75" hidden="1" customHeight="1">
      <c r="A196" s="250"/>
      <c r="B196" s="9"/>
      <c r="C196" s="17"/>
      <c r="D196" s="166"/>
      <c r="E196" s="251"/>
      <c r="F196" s="251"/>
      <c r="G196" s="252"/>
      <c r="H196" s="259"/>
      <c r="I196" s="260"/>
      <c r="J196" s="123" t="str">
        <f t="shared" si="3"/>
        <v/>
      </c>
      <c r="K196" s="239"/>
      <c r="L196" s="239"/>
      <c r="M196" s="256"/>
      <c r="N196" s="24" t="str">
        <f t="shared" si="4"/>
        <v/>
      </c>
      <c r="O196" s="123" t="str">
        <f t="shared" si="5"/>
        <v/>
      </c>
      <c r="P196" s="261" t="str">
        <f t="shared" si="6"/>
        <v/>
      </c>
      <c r="Q196" s="24" t="str">
        <f t="shared" si="7"/>
        <v/>
      </c>
      <c r="R196" s="24" t="str">
        <f t="shared" si="8"/>
        <v/>
      </c>
      <c r="S196" s="24" t="str">
        <f t="shared" si="9"/>
        <v/>
      </c>
      <c r="T196" s="24" t="str">
        <f t="shared" si="10"/>
        <v/>
      </c>
      <c r="U196" s="24" t="str">
        <f t="shared" si="11"/>
        <v/>
      </c>
      <c r="V196" s="24" t="str">
        <f t="shared" si="12"/>
        <v/>
      </c>
      <c r="W196" s="261" t="str">
        <f t="shared" si="13"/>
        <v/>
      </c>
      <c r="X196" s="262" t="str">
        <f t="shared" si="14"/>
        <v/>
      </c>
      <c r="Y196" s="8">
        <f t="shared" si="15"/>
        <v>0</v>
      </c>
      <c r="Z196" s="3"/>
      <c r="AA196" s="3"/>
      <c r="AB196" s="3"/>
      <c r="AC196" s="3"/>
    </row>
    <row r="197" ht="12.75" hidden="1" customHeight="1">
      <c r="A197" s="250"/>
      <c r="B197" s="9"/>
      <c r="C197" s="17"/>
      <c r="D197" s="166"/>
      <c r="E197" s="251"/>
      <c r="F197" s="251"/>
      <c r="G197" s="252"/>
      <c r="H197" s="259"/>
      <c r="I197" s="260"/>
      <c r="J197" s="123" t="str">
        <f t="shared" si="3"/>
        <v/>
      </c>
      <c r="K197" s="239"/>
      <c r="L197" s="239"/>
      <c r="M197" s="256"/>
      <c r="N197" s="24" t="str">
        <f t="shared" si="4"/>
        <v/>
      </c>
      <c r="O197" s="123" t="str">
        <f t="shared" si="5"/>
        <v/>
      </c>
      <c r="P197" s="261" t="str">
        <f t="shared" si="6"/>
        <v/>
      </c>
      <c r="Q197" s="24" t="str">
        <f t="shared" si="7"/>
        <v/>
      </c>
      <c r="R197" s="24" t="str">
        <f t="shared" si="8"/>
        <v/>
      </c>
      <c r="S197" s="24" t="str">
        <f t="shared" si="9"/>
        <v/>
      </c>
      <c r="T197" s="24" t="str">
        <f t="shared" si="10"/>
        <v/>
      </c>
      <c r="U197" s="24" t="str">
        <f t="shared" si="11"/>
        <v/>
      </c>
      <c r="V197" s="24" t="str">
        <f t="shared" si="12"/>
        <v/>
      </c>
      <c r="W197" s="261" t="str">
        <f t="shared" si="13"/>
        <v/>
      </c>
      <c r="X197" s="262" t="str">
        <f t="shared" si="14"/>
        <v/>
      </c>
      <c r="Y197" s="8">
        <f t="shared" si="15"/>
        <v>0</v>
      </c>
      <c r="Z197" s="3"/>
      <c r="AA197" s="3"/>
      <c r="AB197" s="3"/>
      <c r="AC197" s="3"/>
    </row>
    <row r="198" ht="12.75" hidden="1" customHeight="1">
      <c r="A198" s="250"/>
      <c r="B198" s="9"/>
      <c r="C198" s="17"/>
      <c r="D198" s="166"/>
      <c r="E198" s="251"/>
      <c r="F198" s="251"/>
      <c r="G198" s="252"/>
      <c r="H198" s="259"/>
      <c r="I198" s="260"/>
      <c r="J198" s="123" t="str">
        <f t="shared" si="3"/>
        <v/>
      </c>
      <c r="K198" s="239"/>
      <c r="L198" s="239"/>
      <c r="M198" s="256"/>
      <c r="N198" s="24" t="str">
        <f t="shared" si="4"/>
        <v/>
      </c>
      <c r="O198" s="123" t="str">
        <f t="shared" si="5"/>
        <v/>
      </c>
      <c r="P198" s="261" t="str">
        <f t="shared" si="6"/>
        <v/>
      </c>
      <c r="Q198" s="24" t="str">
        <f t="shared" si="7"/>
        <v/>
      </c>
      <c r="R198" s="24" t="str">
        <f t="shared" si="8"/>
        <v/>
      </c>
      <c r="S198" s="24" t="str">
        <f t="shared" si="9"/>
        <v/>
      </c>
      <c r="T198" s="24" t="str">
        <f t="shared" si="10"/>
        <v/>
      </c>
      <c r="U198" s="24" t="str">
        <f t="shared" si="11"/>
        <v/>
      </c>
      <c r="V198" s="24" t="str">
        <f t="shared" si="12"/>
        <v/>
      </c>
      <c r="W198" s="261" t="str">
        <f t="shared" si="13"/>
        <v/>
      </c>
      <c r="X198" s="262" t="str">
        <f t="shared" si="14"/>
        <v/>
      </c>
      <c r="Y198" s="8">
        <f t="shared" si="15"/>
        <v>0</v>
      </c>
      <c r="Z198" s="3"/>
      <c r="AA198" s="3"/>
      <c r="AB198" s="3"/>
      <c r="AC198" s="3"/>
    </row>
    <row r="199" ht="12.75" hidden="1" customHeight="1">
      <c r="A199" s="250"/>
      <c r="B199" s="9"/>
      <c r="C199" s="17"/>
      <c r="D199" s="166"/>
      <c r="E199" s="251"/>
      <c r="F199" s="251"/>
      <c r="G199" s="252"/>
      <c r="H199" s="259"/>
      <c r="I199" s="260"/>
      <c r="J199" s="123" t="str">
        <f t="shared" si="3"/>
        <v/>
      </c>
      <c r="K199" s="239"/>
      <c r="L199" s="239"/>
      <c r="M199" s="256"/>
      <c r="N199" s="24" t="str">
        <f t="shared" si="4"/>
        <v/>
      </c>
      <c r="O199" s="123" t="str">
        <f t="shared" si="5"/>
        <v/>
      </c>
      <c r="P199" s="261" t="str">
        <f t="shared" si="6"/>
        <v/>
      </c>
      <c r="Q199" s="24" t="str">
        <f t="shared" si="7"/>
        <v/>
      </c>
      <c r="R199" s="24" t="str">
        <f t="shared" si="8"/>
        <v/>
      </c>
      <c r="S199" s="24" t="str">
        <f t="shared" si="9"/>
        <v/>
      </c>
      <c r="T199" s="24" t="str">
        <f t="shared" si="10"/>
        <v/>
      </c>
      <c r="U199" s="24" t="str">
        <f t="shared" si="11"/>
        <v/>
      </c>
      <c r="V199" s="24" t="str">
        <f t="shared" si="12"/>
        <v/>
      </c>
      <c r="W199" s="261" t="str">
        <f t="shared" si="13"/>
        <v/>
      </c>
      <c r="X199" s="262" t="str">
        <f t="shared" si="14"/>
        <v/>
      </c>
      <c r="Y199" s="8">
        <f t="shared" si="15"/>
        <v>0</v>
      </c>
      <c r="Z199" s="3"/>
      <c r="AA199" s="3"/>
      <c r="AB199" s="3"/>
      <c r="AC199" s="3"/>
    </row>
    <row r="200" ht="12.75" hidden="1" customHeight="1">
      <c r="A200" s="250"/>
      <c r="B200" s="9"/>
      <c r="C200" s="17"/>
      <c r="D200" s="166"/>
      <c r="E200" s="251"/>
      <c r="F200" s="251"/>
      <c r="G200" s="252"/>
      <c r="H200" s="259"/>
      <c r="I200" s="260"/>
      <c r="J200" s="123" t="str">
        <f t="shared" si="3"/>
        <v/>
      </c>
      <c r="K200" s="239"/>
      <c r="L200" s="239"/>
      <c r="M200" s="256"/>
      <c r="N200" s="24" t="str">
        <f t="shared" si="4"/>
        <v/>
      </c>
      <c r="O200" s="123" t="str">
        <f t="shared" si="5"/>
        <v/>
      </c>
      <c r="P200" s="261" t="str">
        <f t="shared" si="6"/>
        <v/>
      </c>
      <c r="Q200" s="24" t="str">
        <f t="shared" si="7"/>
        <v/>
      </c>
      <c r="R200" s="24" t="str">
        <f t="shared" si="8"/>
        <v/>
      </c>
      <c r="S200" s="24" t="str">
        <f t="shared" si="9"/>
        <v/>
      </c>
      <c r="T200" s="24" t="str">
        <f t="shared" si="10"/>
        <v/>
      </c>
      <c r="U200" s="24" t="str">
        <f t="shared" si="11"/>
        <v/>
      </c>
      <c r="V200" s="24" t="str">
        <f t="shared" si="12"/>
        <v/>
      </c>
      <c r="W200" s="261" t="str">
        <f t="shared" si="13"/>
        <v/>
      </c>
      <c r="X200" s="262" t="str">
        <f t="shared" si="14"/>
        <v/>
      </c>
      <c r="Y200" s="8">
        <f t="shared" si="15"/>
        <v>0</v>
      </c>
      <c r="Z200" s="3"/>
      <c r="AA200" s="3"/>
      <c r="AB200" s="3"/>
      <c r="AC200" s="3"/>
    </row>
    <row r="201" ht="12.75" hidden="1" customHeight="1">
      <c r="A201" s="250"/>
      <c r="B201" s="9"/>
      <c r="C201" s="17"/>
      <c r="D201" s="166"/>
      <c r="E201" s="251"/>
      <c r="F201" s="251"/>
      <c r="G201" s="252"/>
      <c r="H201" s="259"/>
      <c r="I201" s="260"/>
      <c r="J201" s="123" t="str">
        <f t="shared" si="3"/>
        <v/>
      </c>
      <c r="K201" s="239"/>
      <c r="L201" s="239"/>
      <c r="M201" s="256"/>
      <c r="N201" s="24" t="str">
        <f t="shared" si="4"/>
        <v/>
      </c>
      <c r="O201" s="123" t="str">
        <f t="shared" si="5"/>
        <v/>
      </c>
      <c r="P201" s="261" t="str">
        <f t="shared" si="6"/>
        <v/>
      </c>
      <c r="Q201" s="24" t="str">
        <f t="shared" si="7"/>
        <v/>
      </c>
      <c r="R201" s="24" t="str">
        <f t="shared" si="8"/>
        <v/>
      </c>
      <c r="S201" s="24" t="str">
        <f t="shared" si="9"/>
        <v/>
      </c>
      <c r="T201" s="24" t="str">
        <f t="shared" si="10"/>
        <v/>
      </c>
      <c r="U201" s="24" t="str">
        <f t="shared" si="11"/>
        <v/>
      </c>
      <c r="V201" s="24" t="str">
        <f t="shared" si="12"/>
        <v/>
      </c>
      <c r="W201" s="261" t="str">
        <f t="shared" si="13"/>
        <v/>
      </c>
      <c r="X201" s="262" t="str">
        <f t="shared" si="14"/>
        <v/>
      </c>
      <c r="Y201" s="8">
        <f t="shared" si="15"/>
        <v>0</v>
      </c>
      <c r="Z201" s="3"/>
      <c r="AA201" s="3"/>
      <c r="AB201" s="3"/>
      <c r="AC201" s="3"/>
    </row>
    <row r="202" ht="12.75" hidden="1" customHeight="1">
      <c r="A202" s="250"/>
      <c r="B202" s="9"/>
      <c r="C202" s="17"/>
      <c r="D202" s="166"/>
      <c r="E202" s="251"/>
      <c r="F202" s="251"/>
      <c r="G202" s="252"/>
      <c r="H202" s="259"/>
      <c r="I202" s="260"/>
      <c r="J202" s="123" t="str">
        <f t="shared" si="3"/>
        <v/>
      </c>
      <c r="K202" s="239"/>
      <c r="L202" s="239"/>
      <c r="M202" s="256"/>
      <c r="N202" s="24" t="str">
        <f t="shared" si="4"/>
        <v/>
      </c>
      <c r="O202" s="123" t="str">
        <f t="shared" si="5"/>
        <v/>
      </c>
      <c r="P202" s="261" t="str">
        <f t="shared" si="6"/>
        <v/>
      </c>
      <c r="Q202" s="24" t="str">
        <f t="shared" si="7"/>
        <v/>
      </c>
      <c r="R202" s="24" t="str">
        <f t="shared" si="8"/>
        <v/>
      </c>
      <c r="S202" s="24" t="str">
        <f t="shared" si="9"/>
        <v/>
      </c>
      <c r="T202" s="24" t="str">
        <f t="shared" si="10"/>
        <v/>
      </c>
      <c r="U202" s="24" t="str">
        <f t="shared" si="11"/>
        <v/>
      </c>
      <c r="V202" s="24" t="str">
        <f t="shared" si="12"/>
        <v/>
      </c>
      <c r="W202" s="261" t="str">
        <f t="shared" si="13"/>
        <v/>
      </c>
      <c r="X202" s="262" t="str">
        <f t="shared" si="14"/>
        <v/>
      </c>
      <c r="Y202" s="8">
        <f t="shared" si="15"/>
        <v>0</v>
      </c>
      <c r="Z202" s="3"/>
      <c r="AA202" s="3"/>
      <c r="AB202" s="3"/>
      <c r="AC202" s="3"/>
    </row>
    <row r="203" ht="12.75" hidden="1" customHeight="1">
      <c r="A203" s="250"/>
      <c r="B203" s="9"/>
      <c r="C203" s="17"/>
      <c r="D203" s="166"/>
      <c r="E203" s="251"/>
      <c r="F203" s="251"/>
      <c r="G203" s="252"/>
      <c r="H203" s="259"/>
      <c r="I203" s="260"/>
      <c r="J203" s="123" t="str">
        <f t="shared" si="3"/>
        <v/>
      </c>
      <c r="K203" s="239"/>
      <c r="L203" s="239"/>
      <c r="M203" s="256"/>
      <c r="N203" s="24" t="str">
        <f t="shared" si="4"/>
        <v/>
      </c>
      <c r="O203" s="123" t="str">
        <f t="shared" si="5"/>
        <v/>
      </c>
      <c r="P203" s="261" t="str">
        <f t="shared" si="6"/>
        <v/>
      </c>
      <c r="Q203" s="24" t="str">
        <f t="shared" si="7"/>
        <v/>
      </c>
      <c r="R203" s="24" t="str">
        <f t="shared" si="8"/>
        <v/>
      </c>
      <c r="S203" s="24" t="str">
        <f t="shared" si="9"/>
        <v/>
      </c>
      <c r="T203" s="24" t="str">
        <f t="shared" si="10"/>
        <v/>
      </c>
      <c r="U203" s="24" t="str">
        <f t="shared" si="11"/>
        <v/>
      </c>
      <c r="V203" s="24" t="str">
        <f t="shared" si="12"/>
        <v/>
      </c>
      <c r="W203" s="261" t="str">
        <f t="shared" si="13"/>
        <v/>
      </c>
      <c r="X203" s="262" t="str">
        <f t="shared" si="14"/>
        <v/>
      </c>
      <c r="Y203" s="8">
        <f t="shared" si="15"/>
        <v>0</v>
      </c>
      <c r="Z203" s="3"/>
      <c r="AA203" s="3"/>
      <c r="AB203" s="3"/>
      <c r="AC203" s="3"/>
    </row>
    <row r="204" ht="12.75" hidden="1" customHeight="1">
      <c r="A204" s="250"/>
      <c r="B204" s="9"/>
      <c r="C204" s="17"/>
      <c r="D204" s="166"/>
      <c r="E204" s="251"/>
      <c r="F204" s="251"/>
      <c r="G204" s="252"/>
      <c r="H204" s="259"/>
      <c r="I204" s="260"/>
      <c r="J204" s="123" t="str">
        <f t="shared" si="3"/>
        <v/>
      </c>
      <c r="K204" s="239"/>
      <c r="L204" s="239"/>
      <c r="M204" s="256"/>
      <c r="N204" s="24" t="str">
        <f t="shared" si="4"/>
        <v/>
      </c>
      <c r="O204" s="123" t="str">
        <f t="shared" si="5"/>
        <v/>
      </c>
      <c r="P204" s="261" t="str">
        <f t="shared" si="6"/>
        <v/>
      </c>
      <c r="Q204" s="24" t="str">
        <f t="shared" si="7"/>
        <v/>
      </c>
      <c r="R204" s="24" t="str">
        <f t="shared" si="8"/>
        <v/>
      </c>
      <c r="S204" s="24" t="str">
        <f t="shared" si="9"/>
        <v/>
      </c>
      <c r="T204" s="24" t="str">
        <f t="shared" si="10"/>
        <v/>
      </c>
      <c r="U204" s="24" t="str">
        <f t="shared" si="11"/>
        <v/>
      </c>
      <c r="V204" s="24" t="str">
        <f t="shared" si="12"/>
        <v/>
      </c>
      <c r="W204" s="261" t="str">
        <f t="shared" si="13"/>
        <v/>
      </c>
      <c r="X204" s="262" t="str">
        <f t="shared" si="14"/>
        <v/>
      </c>
      <c r="Y204" s="8">
        <f t="shared" si="15"/>
        <v>0</v>
      </c>
      <c r="Z204" s="3"/>
      <c r="AA204" s="3"/>
      <c r="AB204" s="3"/>
      <c r="AC204" s="3"/>
    </row>
    <row r="205" ht="12.75" hidden="1" customHeight="1">
      <c r="A205" s="250"/>
      <c r="B205" s="9"/>
      <c r="C205" s="17"/>
      <c r="D205" s="166"/>
      <c r="E205" s="251"/>
      <c r="F205" s="251"/>
      <c r="G205" s="252"/>
      <c r="H205" s="259"/>
      <c r="I205" s="260"/>
      <c r="J205" s="123" t="str">
        <f t="shared" si="3"/>
        <v/>
      </c>
      <c r="K205" s="239"/>
      <c r="L205" s="239"/>
      <c r="M205" s="256"/>
      <c r="N205" s="24" t="str">
        <f t="shared" si="4"/>
        <v/>
      </c>
      <c r="O205" s="123" t="str">
        <f t="shared" si="5"/>
        <v/>
      </c>
      <c r="P205" s="261" t="str">
        <f t="shared" si="6"/>
        <v/>
      </c>
      <c r="Q205" s="24" t="str">
        <f t="shared" si="7"/>
        <v/>
      </c>
      <c r="R205" s="24" t="str">
        <f t="shared" si="8"/>
        <v/>
      </c>
      <c r="S205" s="24" t="str">
        <f t="shared" si="9"/>
        <v/>
      </c>
      <c r="T205" s="24" t="str">
        <f t="shared" si="10"/>
        <v/>
      </c>
      <c r="U205" s="24" t="str">
        <f t="shared" si="11"/>
        <v/>
      </c>
      <c r="V205" s="24" t="str">
        <f t="shared" si="12"/>
        <v/>
      </c>
      <c r="W205" s="261" t="str">
        <f t="shared" si="13"/>
        <v/>
      </c>
      <c r="X205" s="262" t="str">
        <f t="shared" si="14"/>
        <v/>
      </c>
      <c r="Y205" s="8">
        <f t="shared" si="15"/>
        <v>0</v>
      </c>
      <c r="Z205" s="3"/>
      <c r="AA205" s="3"/>
      <c r="AB205" s="3"/>
      <c r="AC205" s="3"/>
    </row>
    <row r="206" ht="12.75" hidden="1" customHeight="1">
      <c r="A206" s="250"/>
      <c r="B206" s="9"/>
      <c r="C206" s="17"/>
      <c r="D206" s="166"/>
      <c r="E206" s="251"/>
      <c r="F206" s="251"/>
      <c r="G206" s="252"/>
      <c r="H206" s="259"/>
      <c r="I206" s="260"/>
      <c r="J206" s="123" t="str">
        <f t="shared" si="3"/>
        <v/>
      </c>
      <c r="K206" s="239"/>
      <c r="L206" s="239"/>
      <c r="M206" s="256"/>
      <c r="N206" s="24" t="str">
        <f t="shared" si="4"/>
        <v/>
      </c>
      <c r="O206" s="123" t="str">
        <f t="shared" si="5"/>
        <v/>
      </c>
      <c r="P206" s="261" t="str">
        <f t="shared" si="6"/>
        <v/>
      </c>
      <c r="Q206" s="24" t="str">
        <f t="shared" si="7"/>
        <v/>
      </c>
      <c r="R206" s="24" t="str">
        <f t="shared" si="8"/>
        <v/>
      </c>
      <c r="S206" s="24" t="str">
        <f t="shared" si="9"/>
        <v/>
      </c>
      <c r="T206" s="24" t="str">
        <f t="shared" si="10"/>
        <v/>
      </c>
      <c r="U206" s="24" t="str">
        <f t="shared" si="11"/>
        <v/>
      </c>
      <c r="V206" s="24" t="str">
        <f t="shared" si="12"/>
        <v/>
      </c>
      <c r="W206" s="261" t="str">
        <f t="shared" si="13"/>
        <v/>
      </c>
      <c r="X206" s="262" t="str">
        <f t="shared" si="14"/>
        <v/>
      </c>
      <c r="Y206" s="8">
        <f t="shared" si="15"/>
        <v>0</v>
      </c>
      <c r="Z206" s="3"/>
      <c r="AA206" s="3"/>
      <c r="AB206" s="3"/>
      <c r="AC206" s="3"/>
    </row>
    <row r="207" ht="12.75" hidden="1" customHeight="1">
      <c r="A207" s="250"/>
      <c r="B207" s="9"/>
      <c r="C207" s="17"/>
      <c r="D207" s="166"/>
      <c r="E207" s="251"/>
      <c r="F207" s="251"/>
      <c r="G207" s="252"/>
      <c r="H207" s="259"/>
      <c r="I207" s="260"/>
      <c r="J207" s="123" t="str">
        <f t="shared" si="3"/>
        <v/>
      </c>
      <c r="K207" s="239"/>
      <c r="L207" s="239"/>
      <c r="M207" s="256"/>
      <c r="N207" s="24" t="str">
        <f t="shared" si="4"/>
        <v/>
      </c>
      <c r="O207" s="123" t="str">
        <f t="shared" si="5"/>
        <v/>
      </c>
      <c r="P207" s="261" t="str">
        <f t="shared" si="6"/>
        <v/>
      </c>
      <c r="Q207" s="24" t="str">
        <f t="shared" si="7"/>
        <v/>
      </c>
      <c r="R207" s="24" t="str">
        <f t="shared" si="8"/>
        <v/>
      </c>
      <c r="S207" s="24" t="str">
        <f t="shared" si="9"/>
        <v/>
      </c>
      <c r="T207" s="24" t="str">
        <f t="shared" si="10"/>
        <v/>
      </c>
      <c r="U207" s="24" t="str">
        <f t="shared" si="11"/>
        <v/>
      </c>
      <c r="V207" s="24" t="str">
        <f t="shared" si="12"/>
        <v/>
      </c>
      <c r="W207" s="261" t="str">
        <f t="shared" si="13"/>
        <v/>
      </c>
      <c r="X207" s="262" t="str">
        <f t="shared" si="14"/>
        <v/>
      </c>
      <c r="Y207" s="8">
        <f t="shared" si="15"/>
        <v>0</v>
      </c>
      <c r="Z207" s="3"/>
      <c r="AA207" s="3"/>
      <c r="AB207" s="3"/>
      <c r="AC207" s="3"/>
    </row>
    <row r="208" ht="12.75" hidden="1" customHeight="1">
      <c r="A208" s="250"/>
      <c r="B208" s="9"/>
      <c r="C208" s="17"/>
      <c r="D208" s="166"/>
      <c r="E208" s="251"/>
      <c r="F208" s="251"/>
      <c r="G208" s="252"/>
      <c r="H208" s="259"/>
      <c r="I208" s="260"/>
      <c r="J208" s="123" t="str">
        <f t="shared" si="3"/>
        <v/>
      </c>
      <c r="K208" s="239"/>
      <c r="L208" s="239"/>
      <c r="M208" s="256"/>
      <c r="N208" s="24" t="str">
        <f t="shared" si="4"/>
        <v/>
      </c>
      <c r="O208" s="123" t="str">
        <f t="shared" si="5"/>
        <v/>
      </c>
      <c r="P208" s="261" t="str">
        <f t="shared" si="6"/>
        <v/>
      </c>
      <c r="Q208" s="24" t="str">
        <f t="shared" si="7"/>
        <v/>
      </c>
      <c r="R208" s="24" t="str">
        <f t="shared" si="8"/>
        <v/>
      </c>
      <c r="S208" s="24" t="str">
        <f t="shared" si="9"/>
        <v/>
      </c>
      <c r="T208" s="24" t="str">
        <f t="shared" si="10"/>
        <v/>
      </c>
      <c r="U208" s="24" t="str">
        <f t="shared" si="11"/>
        <v/>
      </c>
      <c r="V208" s="24" t="str">
        <f t="shared" si="12"/>
        <v/>
      </c>
      <c r="W208" s="261" t="str">
        <f t="shared" si="13"/>
        <v/>
      </c>
      <c r="X208" s="262" t="str">
        <f t="shared" si="14"/>
        <v/>
      </c>
      <c r="Y208" s="8">
        <f t="shared" si="15"/>
        <v>0</v>
      </c>
      <c r="Z208" s="3"/>
      <c r="AA208" s="3"/>
      <c r="AB208" s="3"/>
      <c r="AC208" s="3"/>
    </row>
    <row r="209" ht="12.75" hidden="1" customHeight="1">
      <c r="A209" s="250"/>
      <c r="B209" s="9"/>
      <c r="C209" s="17"/>
      <c r="D209" s="166"/>
      <c r="E209" s="251"/>
      <c r="F209" s="251"/>
      <c r="G209" s="252"/>
      <c r="H209" s="259"/>
      <c r="I209" s="260"/>
      <c r="J209" s="123" t="str">
        <f t="shared" si="3"/>
        <v/>
      </c>
      <c r="K209" s="239"/>
      <c r="L209" s="239"/>
      <c r="M209" s="256"/>
      <c r="N209" s="24" t="str">
        <f t="shared" si="4"/>
        <v/>
      </c>
      <c r="O209" s="123" t="str">
        <f t="shared" si="5"/>
        <v/>
      </c>
      <c r="P209" s="261" t="str">
        <f t="shared" si="6"/>
        <v/>
      </c>
      <c r="Q209" s="24" t="str">
        <f t="shared" si="7"/>
        <v/>
      </c>
      <c r="R209" s="24" t="str">
        <f t="shared" si="8"/>
        <v/>
      </c>
      <c r="S209" s="24" t="str">
        <f t="shared" si="9"/>
        <v/>
      </c>
      <c r="T209" s="24" t="str">
        <f t="shared" si="10"/>
        <v/>
      </c>
      <c r="U209" s="24" t="str">
        <f t="shared" si="11"/>
        <v/>
      </c>
      <c r="V209" s="24" t="str">
        <f t="shared" si="12"/>
        <v/>
      </c>
      <c r="W209" s="261" t="str">
        <f t="shared" si="13"/>
        <v/>
      </c>
      <c r="X209" s="262" t="str">
        <f t="shared" si="14"/>
        <v/>
      </c>
      <c r="Y209" s="8">
        <f t="shared" si="15"/>
        <v>0</v>
      </c>
      <c r="Z209" s="3"/>
      <c r="AA209" s="3"/>
      <c r="AB209" s="3"/>
      <c r="AC209" s="3"/>
    </row>
    <row r="210" ht="12.75" hidden="1" customHeight="1">
      <c r="A210" s="250"/>
      <c r="B210" s="9"/>
      <c r="C210" s="17"/>
      <c r="D210" s="166"/>
      <c r="E210" s="251"/>
      <c r="F210" s="251"/>
      <c r="G210" s="252"/>
      <c r="H210" s="259"/>
      <c r="I210" s="260"/>
      <c r="J210" s="123" t="str">
        <f t="shared" si="3"/>
        <v/>
      </c>
      <c r="K210" s="239"/>
      <c r="L210" s="239"/>
      <c r="M210" s="256"/>
      <c r="N210" s="24" t="str">
        <f t="shared" si="4"/>
        <v/>
      </c>
      <c r="O210" s="123" t="str">
        <f t="shared" si="5"/>
        <v/>
      </c>
      <c r="P210" s="261" t="str">
        <f t="shared" si="6"/>
        <v/>
      </c>
      <c r="Q210" s="24" t="str">
        <f t="shared" si="7"/>
        <v/>
      </c>
      <c r="R210" s="24" t="str">
        <f t="shared" si="8"/>
        <v/>
      </c>
      <c r="S210" s="24" t="str">
        <f t="shared" si="9"/>
        <v/>
      </c>
      <c r="T210" s="24" t="str">
        <f t="shared" si="10"/>
        <v/>
      </c>
      <c r="U210" s="24" t="str">
        <f t="shared" si="11"/>
        <v/>
      </c>
      <c r="V210" s="24" t="str">
        <f t="shared" si="12"/>
        <v/>
      </c>
      <c r="W210" s="261" t="str">
        <f t="shared" si="13"/>
        <v/>
      </c>
      <c r="X210" s="262" t="str">
        <f t="shared" si="14"/>
        <v/>
      </c>
      <c r="Y210" s="8">
        <f t="shared" si="15"/>
        <v>0</v>
      </c>
      <c r="Z210" s="3"/>
      <c r="AA210" s="3"/>
      <c r="AB210" s="3"/>
      <c r="AC210" s="3"/>
    </row>
    <row r="211" ht="12.75" hidden="1" customHeight="1">
      <c r="A211" s="250"/>
      <c r="B211" s="9"/>
      <c r="C211" s="17"/>
      <c r="D211" s="166"/>
      <c r="E211" s="251"/>
      <c r="F211" s="251"/>
      <c r="G211" s="252"/>
      <c r="H211" s="259"/>
      <c r="I211" s="260"/>
      <c r="J211" s="123" t="str">
        <f t="shared" si="3"/>
        <v/>
      </c>
      <c r="K211" s="239"/>
      <c r="L211" s="239"/>
      <c r="M211" s="256"/>
      <c r="N211" s="24" t="str">
        <f t="shared" si="4"/>
        <v/>
      </c>
      <c r="O211" s="123" t="str">
        <f t="shared" si="5"/>
        <v/>
      </c>
      <c r="P211" s="261" t="str">
        <f t="shared" si="6"/>
        <v/>
      </c>
      <c r="Q211" s="24" t="str">
        <f t="shared" si="7"/>
        <v/>
      </c>
      <c r="R211" s="24" t="str">
        <f t="shared" si="8"/>
        <v/>
      </c>
      <c r="S211" s="24" t="str">
        <f t="shared" si="9"/>
        <v/>
      </c>
      <c r="T211" s="24" t="str">
        <f t="shared" si="10"/>
        <v/>
      </c>
      <c r="U211" s="24" t="str">
        <f t="shared" si="11"/>
        <v/>
      </c>
      <c r="V211" s="24" t="str">
        <f t="shared" si="12"/>
        <v/>
      </c>
      <c r="W211" s="261" t="str">
        <f t="shared" si="13"/>
        <v/>
      </c>
      <c r="X211" s="262" t="str">
        <f t="shared" si="14"/>
        <v/>
      </c>
      <c r="Y211" s="8">
        <f t="shared" si="15"/>
        <v>0</v>
      </c>
      <c r="Z211" s="3"/>
      <c r="AA211" s="3"/>
      <c r="AB211" s="3"/>
      <c r="AC211" s="3"/>
    </row>
    <row r="212" ht="12.75" hidden="1" customHeight="1">
      <c r="A212" s="250"/>
      <c r="B212" s="9"/>
      <c r="C212" s="17"/>
      <c r="D212" s="166"/>
      <c r="E212" s="251"/>
      <c r="F212" s="251"/>
      <c r="G212" s="252"/>
      <c r="H212" s="259"/>
      <c r="I212" s="260"/>
      <c r="J212" s="123" t="str">
        <f t="shared" si="3"/>
        <v/>
      </c>
      <c r="K212" s="239"/>
      <c r="L212" s="239"/>
      <c r="M212" s="256"/>
      <c r="N212" s="24" t="str">
        <f t="shared" si="4"/>
        <v/>
      </c>
      <c r="O212" s="123" t="str">
        <f t="shared" si="5"/>
        <v/>
      </c>
      <c r="P212" s="261" t="str">
        <f t="shared" si="6"/>
        <v/>
      </c>
      <c r="Q212" s="24" t="str">
        <f t="shared" si="7"/>
        <v/>
      </c>
      <c r="R212" s="24" t="str">
        <f t="shared" si="8"/>
        <v/>
      </c>
      <c r="S212" s="24" t="str">
        <f t="shared" si="9"/>
        <v/>
      </c>
      <c r="T212" s="24" t="str">
        <f t="shared" si="10"/>
        <v/>
      </c>
      <c r="U212" s="24" t="str">
        <f t="shared" si="11"/>
        <v/>
      </c>
      <c r="V212" s="24" t="str">
        <f t="shared" si="12"/>
        <v/>
      </c>
      <c r="W212" s="261" t="str">
        <f t="shared" si="13"/>
        <v/>
      </c>
      <c r="X212" s="262" t="str">
        <f t="shared" si="14"/>
        <v/>
      </c>
      <c r="Y212" s="8">
        <f t="shared" si="15"/>
        <v>0</v>
      </c>
      <c r="Z212" s="3"/>
      <c r="AA212" s="3"/>
      <c r="AB212" s="3"/>
      <c r="AC212" s="3"/>
    </row>
    <row r="213" ht="12.75" hidden="1" customHeight="1">
      <c r="A213" s="250"/>
      <c r="B213" s="9"/>
      <c r="C213" s="17"/>
      <c r="D213" s="166"/>
      <c r="E213" s="251"/>
      <c r="F213" s="251"/>
      <c r="G213" s="252"/>
      <c r="H213" s="259"/>
      <c r="I213" s="260"/>
      <c r="J213" s="123" t="str">
        <f t="shared" si="3"/>
        <v/>
      </c>
      <c r="K213" s="239"/>
      <c r="L213" s="239"/>
      <c r="M213" s="256"/>
      <c r="N213" s="24" t="str">
        <f t="shared" si="4"/>
        <v/>
      </c>
      <c r="O213" s="123" t="str">
        <f t="shared" si="5"/>
        <v/>
      </c>
      <c r="P213" s="261" t="str">
        <f t="shared" si="6"/>
        <v/>
      </c>
      <c r="Q213" s="24" t="str">
        <f t="shared" si="7"/>
        <v/>
      </c>
      <c r="R213" s="24" t="str">
        <f t="shared" si="8"/>
        <v/>
      </c>
      <c r="S213" s="24" t="str">
        <f t="shared" si="9"/>
        <v/>
      </c>
      <c r="T213" s="24" t="str">
        <f t="shared" si="10"/>
        <v/>
      </c>
      <c r="U213" s="24" t="str">
        <f t="shared" si="11"/>
        <v/>
      </c>
      <c r="V213" s="24" t="str">
        <f t="shared" si="12"/>
        <v/>
      </c>
      <c r="W213" s="261" t="str">
        <f t="shared" si="13"/>
        <v/>
      </c>
      <c r="X213" s="262" t="str">
        <f t="shared" si="14"/>
        <v/>
      </c>
      <c r="Y213" s="8">
        <f t="shared" si="15"/>
        <v>0</v>
      </c>
      <c r="Z213" s="3"/>
      <c r="AA213" s="3"/>
      <c r="AB213" s="3"/>
      <c r="AC213" s="3"/>
    </row>
    <row r="214" ht="12.75" hidden="1" customHeight="1">
      <c r="A214" s="250"/>
      <c r="B214" s="9"/>
      <c r="C214" s="17"/>
      <c r="D214" s="166"/>
      <c r="E214" s="251"/>
      <c r="F214" s="251"/>
      <c r="G214" s="252"/>
      <c r="H214" s="259"/>
      <c r="I214" s="260"/>
      <c r="J214" s="123" t="str">
        <f t="shared" si="3"/>
        <v/>
      </c>
      <c r="K214" s="239"/>
      <c r="L214" s="239"/>
      <c r="M214" s="256"/>
      <c r="N214" s="24" t="str">
        <f t="shared" si="4"/>
        <v/>
      </c>
      <c r="O214" s="123" t="str">
        <f t="shared" si="5"/>
        <v/>
      </c>
      <c r="P214" s="261" t="str">
        <f t="shared" si="6"/>
        <v/>
      </c>
      <c r="Q214" s="24" t="str">
        <f t="shared" si="7"/>
        <v/>
      </c>
      <c r="R214" s="24" t="str">
        <f t="shared" si="8"/>
        <v/>
      </c>
      <c r="S214" s="24" t="str">
        <f t="shared" si="9"/>
        <v/>
      </c>
      <c r="T214" s="24" t="str">
        <f t="shared" si="10"/>
        <v/>
      </c>
      <c r="U214" s="24" t="str">
        <f t="shared" si="11"/>
        <v/>
      </c>
      <c r="V214" s="24" t="str">
        <f t="shared" si="12"/>
        <v/>
      </c>
      <c r="W214" s="261" t="str">
        <f t="shared" si="13"/>
        <v/>
      </c>
      <c r="X214" s="262" t="str">
        <f t="shared" si="14"/>
        <v/>
      </c>
      <c r="Y214" s="8">
        <f t="shared" si="15"/>
        <v>0</v>
      </c>
      <c r="Z214" s="3"/>
      <c r="AA214" s="3"/>
      <c r="AB214" s="3"/>
      <c r="AC214" s="3"/>
    </row>
    <row r="215" ht="12.75" hidden="1" customHeight="1">
      <c r="A215" s="250"/>
      <c r="B215" s="9"/>
      <c r="C215" s="17"/>
      <c r="D215" s="166"/>
      <c r="E215" s="251"/>
      <c r="F215" s="251"/>
      <c r="G215" s="252"/>
      <c r="H215" s="259"/>
      <c r="I215" s="260"/>
      <c r="J215" s="123" t="str">
        <f t="shared" si="3"/>
        <v/>
      </c>
      <c r="K215" s="239"/>
      <c r="L215" s="239"/>
      <c r="M215" s="256"/>
      <c r="N215" s="24" t="str">
        <f t="shared" si="4"/>
        <v/>
      </c>
      <c r="O215" s="123" t="str">
        <f t="shared" si="5"/>
        <v/>
      </c>
      <c r="P215" s="261" t="str">
        <f t="shared" si="6"/>
        <v/>
      </c>
      <c r="Q215" s="24" t="str">
        <f t="shared" si="7"/>
        <v/>
      </c>
      <c r="R215" s="24" t="str">
        <f t="shared" si="8"/>
        <v/>
      </c>
      <c r="S215" s="24" t="str">
        <f t="shared" si="9"/>
        <v/>
      </c>
      <c r="T215" s="24" t="str">
        <f t="shared" si="10"/>
        <v/>
      </c>
      <c r="U215" s="24" t="str">
        <f t="shared" si="11"/>
        <v/>
      </c>
      <c r="V215" s="24" t="str">
        <f t="shared" si="12"/>
        <v/>
      </c>
      <c r="W215" s="261" t="str">
        <f t="shared" si="13"/>
        <v/>
      </c>
      <c r="X215" s="262" t="str">
        <f t="shared" si="14"/>
        <v/>
      </c>
      <c r="Y215" s="8">
        <f t="shared" si="15"/>
        <v>0</v>
      </c>
      <c r="Z215" s="3"/>
      <c r="AA215" s="3"/>
      <c r="AB215" s="3"/>
      <c r="AC215" s="3"/>
    </row>
    <row r="216" ht="12.75" hidden="1" customHeight="1">
      <c r="A216" s="250"/>
      <c r="B216" s="9"/>
      <c r="C216" s="17"/>
      <c r="D216" s="166"/>
      <c r="E216" s="251"/>
      <c r="F216" s="251"/>
      <c r="G216" s="252"/>
      <c r="H216" s="259"/>
      <c r="I216" s="260"/>
      <c r="J216" s="123" t="str">
        <f t="shared" si="3"/>
        <v/>
      </c>
      <c r="K216" s="239"/>
      <c r="L216" s="239"/>
      <c r="M216" s="256"/>
      <c r="N216" s="24" t="str">
        <f t="shared" si="4"/>
        <v/>
      </c>
      <c r="O216" s="123" t="str">
        <f t="shared" si="5"/>
        <v/>
      </c>
      <c r="P216" s="261" t="str">
        <f t="shared" si="6"/>
        <v/>
      </c>
      <c r="Q216" s="24" t="str">
        <f t="shared" si="7"/>
        <v/>
      </c>
      <c r="R216" s="24" t="str">
        <f t="shared" si="8"/>
        <v/>
      </c>
      <c r="S216" s="24" t="str">
        <f t="shared" si="9"/>
        <v/>
      </c>
      <c r="T216" s="24" t="str">
        <f t="shared" si="10"/>
        <v/>
      </c>
      <c r="U216" s="24" t="str">
        <f t="shared" si="11"/>
        <v/>
      </c>
      <c r="V216" s="24" t="str">
        <f t="shared" si="12"/>
        <v/>
      </c>
      <c r="W216" s="261" t="str">
        <f t="shared" si="13"/>
        <v/>
      </c>
      <c r="X216" s="262" t="str">
        <f t="shared" si="14"/>
        <v/>
      </c>
      <c r="Y216" s="8">
        <f t="shared" si="15"/>
        <v>0</v>
      </c>
      <c r="Z216" s="3"/>
      <c r="AA216" s="3"/>
      <c r="AB216" s="3"/>
      <c r="AC216" s="3"/>
    </row>
    <row r="217" ht="12.75" hidden="1" customHeight="1">
      <c r="A217" s="250"/>
      <c r="B217" s="9"/>
      <c r="C217" s="17"/>
      <c r="D217" s="166"/>
      <c r="E217" s="251"/>
      <c r="F217" s="251"/>
      <c r="G217" s="252"/>
      <c r="H217" s="259"/>
      <c r="I217" s="260"/>
      <c r="J217" s="123" t="str">
        <f t="shared" si="3"/>
        <v/>
      </c>
      <c r="K217" s="239"/>
      <c r="L217" s="239"/>
      <c r="M217" s="256"/>
      <c r="N217" s="24" t="str">
        <f t="shared" si="4"/>
        <v/>
      </c>
      <c r="O217" s="123" t="str">
        <f t="shared" si="5"/>
        <v/>
      </c>
      <c r="P217" s="261" t="str">
        <f t="shared" si="6"/>
        <v/>
      </c>
      <c r="Q217" s="24" t="str">
        <f t="shared" si="7"/>
        <v/>
      </c>
      <c r="R217" s="24" t="str">
        <f t="shared" si="8"/>
        <v/>
      </c>
      <c r="S217" s="24" t="str">
        <f t="shared" si="9"/>
        <v/>
      </c>
      <c r="T217" s="24" t="str">
        <f t="shared" si="10"/>
        <v/>
      </c>
      <c r="U217" s="24" t="str">
        <f t="shared" si="11"/>
        <v/>
      </c>
      <c r="V217" s="24" t="str">
        <f t="shared" si="12"/>
        <v/>
      </c>
      <c r="W217" s="261" t="str">
        <f t="shared" si="13"/>
        <v/>
      </c>
      <c r="X217" s="262" t="str">
        <f t="shared" si="14"/>
        <v/>
      </c>
      <c r="Y217" s="8">
        <f t="shared" si="15"/>
        <v>0</v>
      </c>
      <c r="Z217" s="3"/>
      <c r="AA217" s="3"/>
      <c r="AB217" s="3"/>
      <c r="AC217" s="3"/>
    </row>
    <row r="218" ht="12.75" hidden="1" customHeight="1">
      <c r="A218" s="250"/>
      <c r="B218" s="9"/>
      <c r="C218" s="17"/>
      <c r="D218" s="166"/>
      <c r="E218" s="251"/>
      <c r="F218" s="251"/>
      <c r="G218" s="252"/>
      <c r="H218" s="259"/>
      <c r="I218" s="260"/>
      <c r="J218" s="123" t="str">
        <f t="shared" si="3"/>
        <v/>
      </c>
      <c r="K218" s="239"/>
      <c r="L218" s="239"/>
      <c r="M218" s="256"/>
      <c r="N218" s="24" t="str">
        <f t="shared" si="4"/>
        <v/>
      </c>
      <c r="O218" s="123" t="str">
        <f t="shared" si="5"/>
        <v/>
      </c>
      <c r="P218" s="261" t="str">
        <f t="shared" si="6"/>
        <v/>
      </c>
      <c r="Q218" s="24" t="str">
        <f t="shared" si="7"/>
        <v/>
      </c>
      <c r="R218" s="24" t="str">
        <f t="shared" si="8"/>
        <v/>
      </c>
      <c r="S218" s="24" t="str">
        <f t="shared" si="9"/>
        <v/>
      </c>
      <c r="T218" s="24" t="str">
        <f t="shared" si="10"/>
        <v/>
      </c>
      <c r="U218" s="24" t="str">
        <f t="shared" si="11"/>
        <v/>
      </c>
      <c r="V218" s="24" t="str">
        <f t="shared" si="12"/>
        <v/>
      </c>
      <c r="W218" s="261" t="str">
        <f t="shared" si="13"/>
        <v/>
      </c>
      <c r="X218" s="262" t="str">
        <f t="shared" si="14"/>
        <v/>
      </c>
      <c r="Y218" s="8">
        <f t="shared" si="15"/>
        <v>0</v>
      </c>
      <c r="Z218" s="3"/>
      <c r="AA218" s="3"/>
      <c r="AB218" s="3"/>
      <c r="AC218" s="3"/>
    </row>
    <row r="219" ht="12.75" hidden="1" customHeight="1">
      <c r="A219" s="250"/>
      <c r="B219" s="9"/>
      <c r="C219" s="17"/>
      <c r="D219" s="166"/>
      <c r="E219" s="251"/>
      <c r="F219" s="251"/>
      <c r="G219" s="252"/>
      <c r="H219" s="259"/>
      <c r="I219" s="260"/>
      <c r="J219" s="123" t="str">
        <f t="shared" si="3"/>
        <v/>
      </c>
      <c r="K219" s="239"/>
      <c r="L219" s="239"/>
      <c r="M219" s="256"/>
      <c r="N219" s="24" t="str">
        <f t="shared" si="4"/>
        <v/>
      </c>
      <c r="O219" s="123" t="str">
        <f t="shared" si="5"/>
        <v/>
      </c>
      <c r="P219" s="261" t="str">
        <f t="shared" si="6"/>
        <v/>
      </c>
      <c r="Q219" s="24" t="str">
        <f t="shared" si="7"/>
        <v/>
      </c>
      <c r="R219" s="24" t="str">
        <f t="shared" si="8"/>
        <v/>
      </c>
      <c r="S219" s="24" t="str">
        <f t="shared" si="9"/>
        <v/>
      </c>
      <c r="T219" s="24" t="str">
        <f t="shared" si="10"/>
        <v/>
      </c>
      <c r="U219" s="24" t="str">
        <f t="shared" si="11"/>
        <v/>
      </c>
      <c r="V219" s="24" t="str">
        <f t="shared" si="12"/>
        <v/>
      </c>
      <c r="W219" s="261" t="str">
        <f t="shared" si="13"/>
        <v/>
      </c>
      <c r="X219" s="262" t="str">
        <f t="shared" si="14"/>
        <v/>
      </c>
      <c r="Y219" s="8">
        <f t="shared" si="15"/>
        <v>0</v>
      </c>
      <c r="Z219" s="3"/>
      <c r="AA219" s="3"/>
      <c r="AB219" s="3"/>
      <c r="AC219" s="3"/>
    </row>
    <row r="220" ht="12.75" hidden="1" customHeight="1">
      <c r="A220" s="250"/>
      <c r="B220" s="9"/>
      <c r="C220" s="17"/>
      <c r="D220" s="166"/>
      <c r="E220" s="251"/>
      <c r="F220" s="251"/>
      <c r="G220" s="252"/>
      <c r="H220" s="259"/>
      <c r="I220" s="260"/>
      <c r="J220" s="123" t="str">
        <f t="shared" si="3"/>
        <v/>
      </c>
      <c r="K220" s="239"/>
      <c r="L220" s="239"/>
      <c r="M220" s="256"/>
      <c r="N220" s="24" t="str">
        <f t="shared" si="4"/>
        <v/>
      </c>
      <c r="O220" s="123" t="str">
        <f t="shared" si="5"/>
        <v/>
      </c>
      <c r="P220" s="261" t="str">
        <f t="shared" si="6"/>
        <v/>
      </c>
      <c r="Q220" s="24" t="str">
        <f t="shared" si="7"/>
        <v/>
      </c>
      <c r="R220" s="24" t="str">
        <f t="shared" si="8"/>
        <v/>
      </c>
      <c r="S220" s="24" t="str">
        <f t="shared" si="9"/>
        <v/>
      </c>
      <c r="T220" s="24" t="str">
        <f t="shared" si="10"/>
        <v/>
      </c>
      <c r="U220" s="24" t="str">
        <f t="shared" si="11"/>
        <v/>
      </c>
      <c r="V220" s="24" t="str">
        <f t="shared" si="12"/>
        <v/>
      </c>
      <c r="W220" s="261" t="str">
        <f t="shared" si="13"/>
        <v/>
      </c>
      <c r="X220" s="262" t="str">
        <f t="shared" si="14"/>
        <v/>
      </c>
      <c r="Y220" s="8">
        <f t="shared" si="15"/>
        <v>0</v>
      </c>
      <c r="Z220" s="3"/>
      <c r="AA220" s="3"/>
      <c r="AB220" s="3"/>
      <c r="AC220" s="3"/>
    </row>
    <row r="221" ht="12.75" hidden="1" customHeight="1">
      <c r="A221" s="250"/>
      <c r="B221" s="9"/>
      <c r="C221" s="17"/>
      <c r="D221" s="166"/>
      <c r="E221" s="251"/>
      <c r="F221" s="251"/>
      <c r="G221" s="252"/>
      <c r="H221" s="259"/>
      <c r="I221" s="260"/>
      <c r="J221" s="123" t="str">
        <f t="shared" si="3"/>
        <v/>
      </c>
      <c r="K221" s="239"/>
      <c r="L221" s="239"/>
      <c r="M221" s="256"/>
      <c r="N221" s="24" t="str">
        <f t="shared" si="4"/>
        <v/>
      </c>
      <c r="O221" s="123" t="str">
        <f t="shared" si="5"/>
        <v/>
      </c>
      <c r="P221" s="261" t="str">
        <f t="shared" si="6"/>
        <v/>
      </c>
      <c r="Q221" s="24" t="str">
        <f t="shared" si="7"/>
        <v/>
      </c>
      <c r="R221" s="24" t="str">
        <f t="shared" si="8"/>
        <v/>
      </c>
      <c r="S221" s="24" t="str">
        <f t="shared" si="9"/>
        <v/>
      </c>
      <c r="T221" s="24" t="str">
        <f t="shared" si="10"/>
        <v/>
      </c>
      <c r="U221" s="24" t="str">
        <f t="shared" si="11"/>
        <v/>
      </c>
      <c r="V221" s="24" t="str">
        <f t="shared" si="12"/>
        <v/>
      </c>
      <c r="W221" s="261" t="str">
        <f t="shared" si="13"/>
        <v/>
      </c>
      <c r="X221" s="262" t="str">
        <f t="shared" si="14"/>
        <v/>
      </c>
      <c r="Y221" s="8">
        <f t="shared" si="15"/>
        <v>0</v>
      </c>
      <c r="Z221" s="3"/>
      <c r="AA221" s="3"/>
      <c r="AB221" s="3"/>
      <c r="AC221" s="3"/>
    </row>
    <row r="222" ht="12.75" hidden="1" customHeight="1">
      <c r="A222" s="250"/>
      <c r="B222" s="9"/>
      <c r="C222" s="17"/>
      <c r="D222" s="166"/>
      <c r="E222" s="251"/>
      <c r="F222" s="251"/>
      <c r="G222" s="252"/>
      <c r="H222" s="259"/>
      <c r="I222" s="260"/>
      <c r="J222" s="123" t="str">
        <f t="shared" si="3"/>
        <v/>
      </c>
      <c r="K222" s="239"/>
      <c r="L222" s="239"/>
      <c r="M222" s="256"/>
      <c r="N222" s="24" t="str">
        <f t="shared" si="4"/>
        <v/>
      </c>
      <c r="O222" s="123" t="str">
        <f t="shared" si="5"/>
        <v/>
      </c>
      <c r="P222" s="261" t="str">
        <f t="shared" si="6"/>
        <v/>
      </c>
      <c r="Q222" s="24" t="str">
        <f t="shared" si="7"/>
        <v/>
      </c>
      <c r="R222" s="24" t="str">
        <f t="shared" si="8"/>
        <v/>
      </c>
      <c r="S222" s="24" t="str">
        <f t="shared" si="9"/>
        <v/>
      </c>
      <c r="T222" s="24" t="str">
        <f t="shared" si="10"/>
        <v/>
      </c>
      <c r="U222" s="24" t="str">
        <f t="shared" si="11"/>
        <v/>
      </c>
      <c r="V222" s="24" t="str">
        <f t="shared" si="12"/>
        <v/>
      </c>
      <c r="W222" s="261" t="str">
        <f t="shared" si="13"/>
        <v/>
      </c>
      <c r="X222" s="262" t="str">
        <f t="shared" si="14"/>
        <v/>
      </c>
      <c r="Y222" s="8">
        <f t="shared" si="15"/>
        <v>0</v>
      </c>
      <c r="Z222" s="3"/>
      <c r="AA222" s="3"/>
      <c r="AB222" s="3"/>
      <c r="AC222" s="3"/>
    </row>
    <row r="223" ht="12.75" hidden="1" customHeight="1">
      <c r="A223" s="250"/>
      <c r="B223" s="9"/>
      <c r="C223" s="17"/>
      <c r="D223" s="166"/>
      <c r="E223" s="251"/>
      <c r="F223" s="251"/>
      <c r="G223" s="252"/>
      <c r="H223" s="259"/>
      <c r="I223" s="260"/>
      <c r="J223" s="123" t="str">
        <f t="shared" si="3"/>
        <v/>
      </c>
      <c r="K223" s="239"/>
      <c r="L223" s="239"/>
      <c r="M223" s="256"/>
      <c r="N223" s="24" t="str">
        <f t="shared" si="4"/>
        <v/>
      </c>
      <c r="O223" s="123" t="str">
        <f t="shared" si="5"/>
        <v/>
      </c>
      <c r="P223" s="261" t="str">
        <f t="shared" si="6"/>
        <v/>
      </c>
      <c r="Q223" s="24" t="str">
        <f t="shared" si="7"/>
        <v/>
      </c>
      <c r="R223" s="24" t="str">
        <f t="shared" si="8"/>
        <v/>
      </c>
      <c r="S223" s="24" t="str">
        <f t="shared" si="9"/>
        <v/>
      </c>
      <c r="T223" s="24" t="str">
        <f t="shared" si="10"/>
        <v/>
      </c>
      <c r="U223" s="24" t="str">
        <f t="shared" si="11"/>
        <v/>
      </c>
      <c r="V223" s="24" t="str">
        <f t="shared" si="12"/>
        <v/>
      </c>
      <c r="W223" s="261" t="str">
        <f t="shared" si="13"/>
        <v/>
      </c>
      <c r="X223" s="262" t="str">
        <f t="shared" si="14"/>
        <v/>
      </c>
      <c r="Y223" s="8">
        <f t="shared" si="15"/>
        <v>0</v>
      </c>
      <c r="Z223" s="3"/>
      <c r="AA223" s="3"/>
      <c r="AB223" s="3"/>
      <c r="AC223" s="3"/>
    </row>
    <row r="224" ht="12.75" hidden="1" customHeight="1">
      <c r="A224" s="250"/>
      <c r="B224" s="9"/>
      <c r="C224" s="17"/>
      <c r="D224" s="166"/>
      <c r="E224" s="251"/>
      <c r="F224" s="251"/>
      <c r="G224" s="252"/>
      <c r="H224" s="259"/>
      <c r="I224" s="260"/>
      <c r="J224" s="123" t="str">
        <f t="shared" si="3"/>
        <v/>
      </c>
      <c r="K224" s="239"/>
      <c r="L224" s="239"/>
      <c r="M224" s="256"/>
      <c r="N224" s="24" t="str">
        <f t="shared" si="4"/>
        <v/>
      </c>
      <c r="O224" s="123" t="str">
        <f t="shared" si="5"/>
        <v/>
      </c>
      <c r="P224" s="261" t="str">
        <f t="shared" si="6"/>
        <v/>
      </c>
      <c r="Q224" s="24" t="str">
        <f t="shared" si="7"/>
        <v/>
      </c>
      <c r="R224" s="24" t="str">
        <f t="shared" si="8"/>
        <v/>
      </c>
      <c r="S224" s="24" t="str">
        <f t="shared" si="9"/>
        <v/>
      </c>
      <c r="T224" s="24" t="str">
        <f t="shared" si="10"/>
        <v/>
      </c>
      <c r="U224" s="24" t="str">
        <f t="shared" si="11"/>
        <v/>
      </c>
      <c r="V224" s="24" t="str">
        <f t="shared" si="12"/>
        <v/>
      </c>
      <c r="W224" s="261" t="str">
        <f t="shared" si="13"/>
        <v/>
      </c>
      <c r="X224" s="262" t="str">
        <f t="shared" si="14"/>
        <v/>
      </c>
      <c r="Y224" s="8">
        <f t="shared" si="15"/>
        <v>0</v>
      </c>
      <c r="Z224" s="3"/>
      <c r="AA224" s="3"/>
      <c r="AB224" s="3"/>
      <c r="AC224" s="3"/>
    </row>
    <row r="225" ht="12.75" hidden="1" customHeight="1">
      <c r="A225" s="250"/>
      <c r="B225" s="9"/>
      <c r="C225" s="17"/>
      <c r="D225" s="166"/>
      <c r="E225" s="251"/>
      <c r="F225" s="251"/>
      <c r="G225" s="252"/>
      <c r="H225" s="259"/>
      <c r="I225" s="260"/>
      <c r="J225" s="123" t="str">
        <f t="shared" si="3"/>
        <v/>
      </c>
      <c r="K225" s="239"/>
      <c r="L225" s="239"/>
      <c r="M225" s="256"/>
      <c r="N225" s="24" t="str">
        <f t="shared" si="4"/>
        <v/>
      </c>
      <c r="O225" s="123" t="str">
        <f t="shared" si="5"/>
        <v/>
      </c>
      <c r="P225" s="261" t="str">
        <f t="shared" si="6"/>
        <v/>
      </c>
      <c r="Q225" s="24" t="str">
        <f t="shared" si="7"/>
        <v/>
      </c>
      <c r="R225" s="24" t="str">
        <f t="shared" si="8"/>
        <v/>
      </c>
      <c r="S225" s="24" t="str">
        <f t="shared" si="9"/>
        <v/>
      </c>
      <c r="T225" s="24" t="str">
        <f t="shared" si="10"/>
        <v/>
      </c>
      <c r="U225" s="24" t="str">
        <f t="shared" si="11"/>
        <v/>
      </c>
      <c r="V225" s="24" t="str">
        <f t="shared" si="12"/>
        <v/>
      </c>
      <c r="W225" s="261" t="str">
        <f t="shared" si="13"/>
        <v/>
      </c>
      <c r="X225" s="262" t="str">
        <f t="shared" si="14"/>
        <v/>
      </c>
      <c r="Y225" s="8">
        <f t="shared" si="15"/>
        <v>0</v>
      </c>
      <c r="Z225" s="3"/>
      <c r="AA225" s="3"/>
      <c r="AB225" s="3"/>
      <c r="AC225" s="3"/>
    </row>
    <row r="226" ht="12.75" hidden="1" customHeight="1">
      <c r="A226" s="250"/>
      <c r="B226" s="9"/>
      <c r="C226" s="17"/>
      <c r="D226" s="166"/>
      <c r="E226" s="251"/>
      <c r="F226" s="251"/>
      <c r="G226" s="252"/>
      <c r="H226" s="259"/>
      <c r="I226" s="260"/>
      <c r="J226" s="123" t="str">
        <f t="shared" si="3"/>
        <v/>
      </c>
      <c r="K226" s="239"/>
      <c r="L226" s="239"/>
      <c r="M226" s="256"/>
      <c r="N226" s="24" t="str">
        <f t="shared" si="4"/>
        <v/>
      </c>
      <c r="O226" s="123" t="str">
        <f t="shared" si="5"/>
        <v/>
      </c>
      <c r="P226" s="261" t="str">
        <f t="shared" si="6"/>
        <v/>
      </c>
      <c r="Q226" s="24" t="str">
        <f t="shared" si="7"/>
        <v/>
      </c>
      <c r="R226" s="24" t="str">
        <f t="shared" si="8"/>
        <v/>
      </c>
      <c r="S226" s="24" t="str">
        <f t="shared" si="9"/>
        <v/>
      </c>
      <c r="T226" s="24" t="str">
        <f t="shared" si="10"/>
        <v/>
      </c>
      <c r="U226" s="24" t="str">
        <f t="shared" si="11"/>
        <v/>
      </c>
      <c r="V226" s="24" t="str">
        <f t="shared" si="12"/>
        <v/>
      </c>
      <c r="W226" s="261" t="str">
        <f t="shared" si="13"/>
        <v/>
      </c>
      <c r="X226" s="262" t="str">
        <f t="shared" si="14"/>
        <v/>
      </c>
      <c r="Y226" s="8">
        <f t="shared" si="15"/>
        <v>0</v>
      </c>
      <c r="Z226" s="3"/>
      <c r="AA226" s="3"/>
      <c r="AB226" s="3"/>
      <c r="AC226" s="3"/>
    </row>
    <row r="227" ht="12.75" hidden="1" customHeight="1">
      <c r="A227" s="250"/>
      <c r="B227" s="9"/>
      <c r="C227" s="17"/>
      <c r="D227" s="166"/>
      <c r="E227" s="251"/>
      <c r="F227" s="251"/>
      <c r="G227" s="252"/>
      <c r="H227" s="259"/>
      <c r="I227" s="260"/>
      <c r="J227" s="123" t="str">
        <f t="shared" si="3"/>
        <v/>
      </c>
      <c r="K227" s="239"/>
      <c r="L227" s="239"/>
      <c r="M227" s="256"/>
      <c r="N227" s="24" t="str">
        <f t="shared" si="4"/>
        <v/>
      </c>
      <c r="O227" s="123" t="str">
        <f t="shared" si="5"/>
        <v/>
      </c>
      <c r="P227" s="261" t="str">
        <f t="shared" si="6"/>
        <v/>
      </c>
      <c r="Q227" s="24" t="str">
        <f t="shared" si="7"/>
        <v/>
      </c>
      <c r="R227" s="24" t="str">
        <f t="shared" si="8"/>
        <v/>
      </c>
      <c r="S227" s="24" t="str">
        <f t="shared" si="9"/>
        <v/>
      </c>
      <c r="T227" s="24" t="str">
        <f t="shared" si="10"/>
        <v/>
      </c>
      <c r="U227" s="24" t="str">
        <f t="shared" si="11"/>
        <v/>
      </c>
      <c r="V227" s="24" t="str">
        <f t="shared" si="12"/>
        <v/>
      </c>
      <c r="W227" s="261" t="str">
        <f t="shared" si="13"/>
        <v/>
      </c>
      <c r="X227" s="262" t="str">
        <f t="shared" si="14"/>
        <v/>
      </c>
      <c r="Y227" s="8">
        <f t="shared" si="15"/>
        <v>0</v>
      </c>
      <c r="Z227" s="3"/>
      <c r="AA227" s="3"/>
      <c r="AB227" s="3"/>
      <c r="AC227" s="3"/>
    </row>
    <row r="228" ht="12.75" hidden="1" customHeight="1">
      <c r="A228" s="250"/>
      <c r="B228" s="9"/>
      <c r="C228" s="17"/>
      <c r="D228" s="166"/>
      <c r="E228" s="251"/>
      <c r="F228" s="251"/>
      <c r="G228" s="252"/>
      <c r="H228" s="259"/>
      <c r="I228" s="260"/>
      <c r="J228" s="123" t="str">
        <f t="shared" si="3"/>
        <v/>
      </c>
      <c r="K228" s="239"/>
      <c r="L228" s="239"/>
      <c r="M228" s="256"/>
      <c r="N228" s="24" t="str">
        <f t="shared" si="4"/>
        <v/>
      </c>
      <c r="O228" s="123" t="str">
        <f t="shared" si="5"/>
        <v/>
      </c>
      <c r="P228" s="261" t="str">
        <f t="shared" si="6"/>
        <v/>
      </c>
      <c r="Q228" s="24" t="str">
        <f t="shared" si="7"/>
        <v/>
      </c>
      <c r="R228" s="24" t="str">
        <f t="shared" si="8"/>
        <v/>
      </c>
      <c r="S228" s="24" t="str">
        <f t="shared" si="9"/>
        <v/>
      </c>
      <c r="T228" s="24" t="str">
        <f t="shared" si="10"/>
        <v/>
      </c>
      <c r="U228" s="24" t="str">
        <f t="shared" si="11"/>
        <v/>
      </c>
      <c r="V228" s="24" t="str">
        <f t="shared" si="12"/>
        <v/>
      </c>
      <c r="W228" s="261" t="str">
        <f t="shared" si="13"/>
        <v/>
      </c>
      <c r="X228" s="262" t="str">
        <f t="shared" si="14"/>
        <v/>
      </c>
      <c r="Y228" s="8">
        <f t="shared" si="15"/>
        <v>0</v>
      </c>
      <c r="Z228" s="3"/>
      <c r="AA228" s="3"/>
      <c r="AB228" s="3"/>
      <c r="AC228" s="3"/>
    </row>
    <row r="229" ht="18.0" hidden="1" customHeight="1">
      <c r="A229" s="250"/>
      <c r="B229" s="9"/>
      <c r="C229" s="17"/>
      <c r="D229" s="166"/>
      <c r="E229" s="251"/>
      <c r="F229" s="251"/>
      <c r="G229" s="252"/>
      <c r="H229" s="259"/>
      <c r="I229" s="260"/>
      <c r="J229" s="123" t="str">
        <f t="shared" si="3"/>
        <v/>
      </c>
      <c r="K229" s="239"/>
      <c r="L229" s="239"/>
      <c r="M229" s="256"/>
      <c r="N229" s="24" t="str">
        <f t="shared" si="4"/>
        <v/>
      </c>
      <c r="O229" s="123" t="str">
        <f t="shared" si="5"/>
        <v/>
      </c>
      <c r="P229" s="261" t="str">
        <f t="shared" si="6"/>
        <v/>
      </c>
      <c r="Q229" s="24" t="str">
        <f t="shared" si="7"/>
        <v/>
      </c>
      <c r="R229" s="24" t="str">
        <f t="shared" si="8"/>
        <v/>
      </c>
      <c r="S229" s="24" t="str">
        <f t="shared" si="9"/>
        <v/>
      </c>
      <c r="T229" s="24" t="str">
        <f t="shared" si="10"/>
        <v/>
      </c>
      <c r="U229" s="24" t="str">
        <f t="shared" si="11"/>
        <v/>
      </c>
      <c r="V229" s="24" t="str">
        <f t="shared" si="12"/>
        <v/>
      </c>
      <c r="W229" s="261" t="str">
        <f t="shared" si="13"/>
        <v/>
      </c>
      <c r="X229" s="262" t="str">
        <f t="shared" si="14"/>
        <v/>
      </c>
      <c r="Y229" s="8">
        <f t="shared" si="15"/>
        <v>0</v>
      </c>
      <c r="Z229" s="3"/>
      <c r="AA229" s="3"/>
      <c r="AB229" s="3"/>
      <c r="AC229" s="3"/>
    </row>
    <row r="230" ht="12.75" customHeight="1">
      <c r="A230" s="263" t="s">
        <v>283</v>
      </c>
      <c r="B230" s="263"/>
      <c r="C230" s="264"/>
      <c r="D230" s="30">
        <f>SUM(D71:D229)</f>
        <v>688</v>
      </c>
      <c r="E230" s="265">
        <f>SUMPRODUCT($D71:$D229,E71:E229)/$D230</f>
        <v>476.7238372</v>
      </c>
      <c r="F230" s="265"/>
      <c r="G230" s="265"/>
      <c r="H230" s="266" t="str">
        <f>IF(COUNTIF(H71:H229,"yes")&gt;0,"Yes","No")</f>
        <v>Yes</v>
      </c>
      <c r="I230" s="257">
        <f t="shared" ref="I230:X230" si="16">SUMPRODUCT($D71:$D229,I71:I229)/$D230</f>
        <v>585.3313953</v>
      </c>
      <c r="J230" s="255">
        <f t="shared" si="16"/>
        <v>1.283166122</v>
      </c>
      <c r="K230" s="35">
        <f t="shared" si="16"/>
        <v>0</v>
      </c>
      <c r="L230" s="35">
        <f t="shared" si="16"/>
        <v>0</v>
      </c>
      <c r="M230" s="267">
        <f t="shared" si="16"/>
        <v>0</v>
      </c>
      <c r="N230" s="35">
        <f t="shared" si="16"/>
        <v>585.3313953</v>
      </c>
      <c r="O230" s="255">
        <f t="shared" si="16"/>
        <v>1.283166122</v>
      </c>
      <c r="P230" s="35">
        <f t="shared" si="16"/>
        <v>0</v>
      </c>
      <c r="Q230" s="35">
        <f t="shared" si="16"/>
        <v>0</v>
      </c>
      <c r="R230" s="35">
        <f t="shared" si="16"/>
        <v>0</v>
      </c>
      <c r="S230" s="35">
        <f t="shared" si="16"/>
        <v>0</v>
      </c>
      <c r="T230" s="35">
        <f t="shared" si="16"/>
        <v>0</v>
      </c>
      <c r="U230" s="35">
        <f t="shared" si="16"/>
        <v>0</v>
      </c>
      <c r="V230" s="35">
        <f t="shared" si="16"/>
        <v>0</v>
      </c>
      <c r="W230" s="257">
        <f t="shared" si="16"/>
        <v>585.3313953</v>
      </c>
      <c r="X230" s="258">
        <f t="shared" si="16"/>
        <v>1.283166122</v>
      </c>
      <c r="Y230" s="3"/>
      <c r="Z230" s="3"/>
      <c r="AA230" s="3"/>
      <c r="AB230" s="3"/>
      <c r="AC230" s="3"/>
    </row>
    <row r="231" ht="12.75" customHeight="1">
      <c r="A231" s="9"/>
      <c r="B231" s="3"/>
      <c r="C231" s="17"/>
      <c r="D231" s="3"/>
      <c r="E231" s="3"/>
      <c r="F231" s="3"/>
      <c r="G231" s="3"/>
      <c r="H231" s="3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24"/>
      <c r="W231" s="19"/>
      <c r="X231" s="19"/>
      <c r="Y231" s="3"/>
      <c r="Z231" s="3"/>
      <c r="AA231" s="3"/>
      <c r="AB231" s="3"/>
      <c r="AC231" s="3"/>
    </row>
    <row r="232" ht="12.75" customHeight="1">
      <c r="A232" s="109" t="s">
        <v>284</v>
      </c>
      <c r="B232" s="109"/>
      <c r="C232" s="109"/>
      <c r="D232" s="109"/>
      <c r="E232" s="109"/>
      <c r="F232" s="109"/>
      <c r="G232" s="109"/>
      <c r="H232" s="109"/>
      <c r="I232" s="109"/>
      <c r="J232" s="109"/>
      <c r="K232" s="109"/>
      <c r="L232" s="109"/>
      <c r="M232" s="109"/>
      <c r="N232" s="109"/>
      <c r="O232" s="109"/>
      <c r="P232" s="109"/>
      <c r="Q232" s="109"/>
      <c r="R232" s="109"/>
      <c r="S232" s="109"/>
      <c r="T232" s="109"/>
      <c r="U232" s="109"/>
      <c r="V232" s="109"/>
      <c r="W232" s="109"/>
      <c r="X232" s="109"/>
      <c r="Y232" s="3"/>
      <c r="Z232" s="3"/>
      <c r="AA232" s="3"/>
      <c r="AB232" s="3"/>
      <c r="AC232" s="3"/>
    </row>
    <row r="233" ht="12.75" customHeight="1">
      <c r="A233" s="209"/>
      <c r="B233" s="209"/>
      <c r="C233" s="209"/>
      <c r="D233" s="209"/>
      <c r="E233" s="209"/>
      <c r="F233" s="209"/>
      <c r="G233" s="209"/>
      <c r="H233" s="209"/>
      <c r="I233" s="240" t="s">
        <v>84</v>
      </c>
      <c r="J233" s="181"/>
      <c r="K233" s="240" t="s">
        <v>16</v>
      </c>
      <c r="L233" s="181"/>
      <c r="M233" s="181"/>
      <c r="N233" s="240" t="s">
        <v>273</v>
      </c>
      <c r="O233" s="181"/>
      <c r="P233" s="240" t="s">
        <v>87</v>
      </c>
      <c r="Q233" s="181"/>
      <c r="R233" s="181"/>
      <c r="S233" s="181"/>
      <c r="T233" s="181"/>
      <c r="U233" s="181"/>
      <c r="V233" s="181"/>
      <c r="W233" s="240" t="s">
        <v>274</v>
      </c>
      <c r="X233" s="181"/>
      <c r="Y233" s="3"/>
      <c r="Z233" s="3"/>
      <c r="AA233" s="3"/>
      <c r="AB233" s="3"/>
      <c r="AC233" s="3"/>
    </row>
    <row r="234" ht="12.75" customHeight="1">
      <c r="A234" s="241" t="s">
        <v>97</v>
      </c>
      <c r="B234" s="242"/>
      <c r="C234" s="242"/>
      <c r="D234" s="242"/>
      <c r="E234" s="242"/>
      <c r="F234" s="242" t="s">
        <v>98</v>
      </c>
      <c r="G234" s="242" t="s">
        <v>99</v>
      </c>
      <c r="H234" s="242" t="s">
        <v>100</v>
      </c>
      <c r="I234" s="268" t="s">
        <v>101</v>
      </c>
      <c r="J234" s="269" t="s">
        <v>102</v>
      </c>
      <c r="K234" s="245" t="s">
        <v>103</v>
      </c>
      <c r="L234" s="246" t="s">
        <v>104</v>
      </c>
      <c r="M234" s="247" t="s">
        <v>105</v>
      </c>
      <c r="N234" s="245" t="s">
        <v>101</v>
      </c>
      <c r="O234" s="270" t="s">
        <v>102</v>
      </c>
      <c r="P234" s="245" t="s">
        <v>106</v>
      </c>
      <c r="Q234" s="246" t="s">
        <v>107</v>
      </c>
      <c r="R234" s="246" t="s">
        <v>108</v>
      </c>
      <c r="S234" s="246" t="s">
        <v>109</v>
      </c>
      <c r="T234" s="246" t="s">
        <v>110</v>
      </c>
      <c r="U234" s="246" t="s">
        <v>111</v>
      </c>
      <c r="V234" s="246" t="s">
        <v>112</v>
      </c>
      <c r="W234" s="245" t="s">
        <v>101</v>
      </c>
      <c r="X234" s="271" t="s">
        <v>102</v>
      </c>
      <c r="Y234" s="3"/>
      <c r="Z234" s="3"/>
      <c r="AA234" s="3"/>
      <c r="AB234" s="3"/>
      <c r="AC234" s="3"/>
    </row>
    <row r="235" ht="12.75" customHeight="1">
      <c r="A235" s="9" t="s">
        <v>114</v>
      </c>
      <c r="B235" s="3"/>
      <c r="C235" s="17"/>
      <c r="D235" s="166"/>
      <c r="E235" s="251"/>
      <c r="F235" s="166">
        <f t="shared" ref="F235:F241" si="18">SUMIF($A$71:$A$229,$A235,$D$71:$D$229)</f>
        <v>0</v>
      </c>
      <c r="G235" s="251">
        <f t="shared" ref="G235:G241" si="19">IFERROR(SUMPRODUCT($E$71:$E$229,$D$71:$D$229,--($A$71:$A$229=$A235)/$F235),0)</f>
        <v>0</v>
      </c>
      <c r="H235" s="251" t="str">
        <f t="shared" ref="H235:H241" si="20">IF(COUNTIFS($A$71:$A$229,A235,$H$71:$H$229,"Yes")=0,"N/A",IF(COUNTIFS($A$71:$A$229,A235,$H$71:$H$229,"Yes")&gt;0,"Yes","No"))</f>
        <v>N/A</v>
      </c>
      <c r="I235" s="257">
        <f t="shared" ref="I235:X235" si="17">IFERROR(SUMPRODUCT(I$71:I$229,$D$71:$D$229,--($A$71:$A$229=$A235)/$F235),0)</f>
        <v>0</v>
      </c>
      <c r="J235" s="255">
        <f t="shared" si="17"/>
        <v>0</v>
      </c>
      <c r="K235" s="24">
        <f t="shared" si="17"/>
        <v>0</v>
      </c>
      <c r="L235" s="24">
        <f t="shared" si="17"/>
        <v>0</v>
      </c>
      <c r="M235" s="124">
        <f t="shared" si="17"/>
        <v>0</v>
      </c>
      <c r="N235" s="24">
        <f t="shared" si="17"/>
        <v>0</v>
      </c>
      <c r="O235" s="123">
        <f t="shared" si="17"/>
        <v>0</v>
      </c>
      <c r="P235" s="24">
        <f t="shared" si="17"/>
        <v>0</v>
      </c>
      <c r="Q235" s="24">
        <f t="shared" si="17"/>
        <v>0</v>
      </c>
      <c r="R235" s="24">
        <f t="shared" si="17"/>
        <v>0</v>
      </c>
      <c r="S235" s="24">
        <f t="shared" si="17"/>
        <v>0</v>
      </c>
      <c r="T235" s="24">
        <f t="shared" si="17"/>
        <v>0</v>
      </c>
      <c r="U235" s="24">
        <f t="shared" si="17"/>
        <v>0</v>
      </c>
      <c r="V235" s="24">
        <f t="shared" si="17"/>
        <v>0</v>
      </c>
      <c r="W235" s="261">
        <f t="shared" si="17"/>
        <v>0</v>
      </c>
      <c r="X235" s="123">
        <f t="shared" si="17"/>
        <v>0</v>
      </c>
      <c r="Y235" s="3"/>
      <c r="Z235" s="3"/>
      <c r="AA235" s="3"/>
      <c r="AB235" s="3"/>
      <c r="AC235" s="3"/>
    </row>
    <row r="236" ht="12.75" customHeight="1">
      <c r="A236" s="9" t="s">
        <v>116</v>
      </c>
      <c r="B236" s="3"/>
      <c r="C236" s="17"/>
      <c r="D236" s="166"/>
      <c r="E236" s="251"/>
      <c r="F236" s="166">
        <f t="shared" si="18"/>
        <v>28</v>
      </c>
      <c r="G236" s="251">
        <f t="shared" si="19"/>
        <v>550</v>
      </c>
      <c r="H236" s="251" t="str">
        <f t="shared" si="20"/>
        <v>Yes</v>
      </c>
      <c r="I236" s="261">
        <f t="shared" ref="I236:X236" si="21">IFERROR(SUMPRODUCT(I$71:I$229,$D$71:$D$229,--($A$71:$A$229=$A236)/$F236),0)</f>
        <v>875</v>
      </c>
      <c r="J236" s="123">
        <f t="shared" si="21"/>
        <v>1.590909091</v>
      </c>
      <c r="K236" s="24">
        <f t="shared" si="21"/>
        <v>0</v>
      </c>
      <c r="L236" s="24">
        <f t="shared" si="21"/>
        <v>0</v>
      </c>
      <c r="M236" s="124">
        <f t="shared" si="21"/>
        <v>0</v>
      </c>
      <c r="N236" s="24">
        <f t="shared" si="21"/>
        <v>875</v>
      </c>
      <c r="O236" s="123">
        <f t="shared" si="21"/>
        <v>1.590909091</v>
      </c>
      <c r="P236" s="24">
        <f t="shared" si="21"/>
        <v>0</v>
      </c>
      <c r="Q236" s="24">
        <f t="shared" si="21"/>
        <v>0</v>
      </c>
      <c r="R236" s="24">
        <f t="shared" si="21"/>
        <v>0</v>
      </c>
      <c r="S236" s="24">
        <f t="shared" si="21"/>
        <v>0</v>
      </c>
      <c r="T236" s="24">
        <f t="shared" si="21"/>
        <v>0</v>
      </c>
      <c r="U236" s="24">
        <f t="shared" si="21"/>
        <v>0</v>
      </c>
      <c r="V236" s="24">
        <f t="shared" si="21"/>
        <v>0</v>
      </c>
      <c r="W236" s="261">
        <f t="shared" si="21"/>
        <v>875</v>
      </c>
      <c r="X236" s="123">
        <f t="shared" si="21"/>
        <v>1.590909091</v>
      </c>
      <c r="Y236" s="3"/>
      <c r="Z236" s="3"/>
      <c r="AA236" s="3"/>
      <c r="AB236" s="3"/>
      <c r="AC236" s="3"/>
    </row>
    <row r="237" ht="12.75" customHeight="1">
      <c r="A237" s="9" t="s">
        <v>117</v>
      </c>
      <c r="B237" s="3"/>
      <c r="C237" s="17"/>
      <c r="D237" s="166"/>
      <c r="E237" s="251"/>
      <c r="F237" s="166">
        <f t="shared" si="18"/>
        <v>436</v>
      </c>
      <c r="G237" s="251">
        <f t="shared" si="19"/>
        <v>568.3348624</v>
      </c>
      <c r="H237" s="251" t="str">
        <f t="shared" si="20"/>
        <v>Yes</v>
      </c>
      <c r="I237" s="261">
        <f t="shared" ref="I237:X237" si="22">IFERROR(SUMPRODUCT(I$71:I$229,$D$71:$D$229,--($A$71:$A$229=$A237)/$F237),0)</f>
        <v>636.2568807</v>
      </c>
      <c r="J237" s="123">
        <f t="shared" si="22"/>
        <v>1.12336094</v>
      </c>
      <c r="K237" s="24">
        <f t="shared" si="22"/>
        <v>0</v>
      </c>
      <c r="L237" s="24">
        <f t="shared" si="22"/>
        <v>0</v>
      </c>
      <c r="M237" s="124">
        <f t="shared" si="22"/>
        <v>0</v>
      </c>
      <c r="N237" s="24">
        <f t="shared" si="22"/>
        <v>636.2568807</v>
      </c>
      <c r="O237" s="123">
        <f t="shared" si="22"/>
        <v>1.12336094</v>
      </c>
      <c r="P237" s="24">
        <f t="shared" si="22"/>
        <v>0</v>
      </c>
      <c r="Q237" s="24">
        <f t="shared" si="22"/>
        <v>0</v>
      </c>
      <c r="R237" s="24">
        <f t="shared" si="22"/>
        <v>0</v>
      </c>
      <c r="S237" s="24">
        <f t="shared" si="22"/>
        <v>0</v>
      </c>
      <c r="T237" s="24">
        <f t="shared" si="22"/>
        <v>0</v>
      </c>
      <c r="U237" s="24">
        <f t="shared" si="22"/>
        <v>0</v>
      </c>
      <c r="V237" s="24">
        <f t="shared" si="22"/>
        <v>0</v>
      </c>
      <c r="W237" s="261">
        <f t="shared" si="22"/>
        <v>636.2568807</v>
      </c>
      <c r="X237" s="123">
        <f t="shared" si="22"/>
        <v>1.12336094</v>
      </c>
      <c r="Y237" s="272"/>
      <c r="Z237" s="3"/>
      <c r="AA237" s="3"/>
      <c r="AB237" s="3"/>
      <c r="AC237" s="3"/>
    </row>
    <row r="238" ht="12.75" customHeight="1">
      <c r="A238" s="9" t="s">
        <v>118</v>
      </c>
      <c r="B238" s="3"/>
      <c r="C238" s="17"/>
      <c r="D238" s="166"/>
      <c r="E238" s="251"/>
      <c r="F238" s="166">
        <f t="shared" si="18"/>
        <v>0</v>
      </c>
      <c r="G238" s="251">
        <f t="shared" si="19"/>
        <v>0</v>
      </c>
      <c r="H238" s="251" t="str">
        <f t="shared" si="20"/>
        <v>N/A</v>
      </c>
      <c r="I238" s="261">
        <f t="shared" ref="I238:X238" si="23">IFERROR(SUMPRODUCT(I$71:I$229,$D$71:$D$229,--($A$71:$A$229=$A238)/$F238),0)</f>
        <v>0</v>
      </c>
      <c r="J238" s="123">
        <f t="shared" si="23"/>
        <v>0</v>
      </c>
      <c r="K238" s="24">
        <f t="shared" si="23"/>
        <v>0</v>
      </c>
      <c r="L238" s="24">
        <f t="shared" si="23"/>
        <v>0</v>
      </c>
      <c r="M238" s="124">
        <f t="shared" si="23"/>
        <v>0</v>
      </c>
      <c r="N238" s="24">
        <f t="shared" si="23"/>
        <v>0</v>
      </c>
      <c r="O238" s="123">
        <f t="shared" si="23"/>
        <v>0</v>
      </c>
      <c r="P238" s="24">
        <f t="shared" si="23"/>
        <v>0</v>
      </c>
      <c r="Q238" s="24">
        <f t="shared" si="23"/>
        <v>0</v>
      </c>
      <c r="R238" s="24">
        <f t="shared" si="23"/>
        <v>0</v>
      </c>
      <c r="S238" s="24">
        <f t="shared" si="23"/>
        <v>0</v>
      </c>
      <c r="T238" s="24">
        <f t="shared" si="23"/>
        <v>0</v>
      </c>
      <c r="U238" s="24">
        <f t="shared" si="23"/>
        <v>0</v>
      </c>
      <c r="V238" s="24">
        <f t="shared" si="23"/>
        <v>0</v>
      </c>
      <c r="W238" s="261">
        <f t="shared" si="23"/>
        <v>0</v>
      </c>
      <c r="X238" s="123">
        <f t="shared" si="23"/>
        <v>0</v>
      </c>
      <c r="Y238" s="272"/>
      <c r="Z238" s="3"/>
      <c r="AA238" s="3"/>
      <c r="AB238" s="3"/>
      <c r="AC238" s="3"/>
    </row>
    <row r="239" ht="12.75" customHeight="1">
      <c r="A239" s="9" t="s">
        <v>119</v>
      </c>
      <c r="B239" s="3"/>
      <c r="C239" s="17"/>
      <c r="D239" s="166"/>
      <c r="E239" s="251"/>
      <c r="F239" s="166">
        <f t="shared" si="18"/>
        <v>224</v>
      </c>
      <c r="G239" s="251">
        <f t="shared" si="19"/>
        <v>289.25</v>
      </c>
      <c r="H239" s="251" t="str">
        <f t="shared" si="20"/>
        <v>Yes</v>
      </c>
      <c r="I239" s="261">
        <f t="shared" ref="I239:X239" si="24">IFERROR(SUMPRODUCT(I$71:I$229,$D$71:$D$229,--($A$71:$A$229=$A239)/$F239),0)</f>
        <v>450</v>
      </c>
      <c r="J239" s="123">
        <f t="shared" si="24"/>
        <v>1.555747623</v>
      </c>
      <c r="K239" s="24">
        <f t="shared" si="24"/>
        <v>0</v>
      </c>
      <c r="L239" s="24">
        <f t="shared" si="24"/>
        <v>0</v>
      </c>
      <c r="M239" s="124">
        <f t="shared" si="24"/>
        <v>0</v>
      </c>
      <c r="N239" s="24">
        <f t="shared" si="24"/>
        <v>450</v>
      </c>
      <c r="O239" s="123">
        <f t="shared" si="24"/>
        <v>1.555747623</v>
      </c>
      <c r="P239" s="24">
        <f t="shared" si="24"/>
        <v>0</v>
      </c>
      <c r="Q239" s="24">
        <f t="shared" si="24"/>
        <v>0</v>
      </c>
      <c r="R239" s="24">
        <f t="shared" si="24"/>
        <v>0</v>
      </c>
      <c r="S239" s="24">
        <f t="shared" si="24"/>
        <v>0</v>
      </c>
      <c r="T239" s="24">
        <f t="shared" si="24"/>
        <v>0</v>
      </c>
      <c r="U239" s="24">
        <f t="shared" si="24"/>
        <v>0</v>
      </c>
      <c r="V239" s="24">
        <f t="shared" si="24"/>
        <v>0</v>
      </c>
      <c r="W239" s="261">
        <f t="shared" si="24"/>
        <v>450</v>
      </c>
      <c r="X239" s="123">
        <f t="shared" si="24"/>
        <v>1.555747623</v>
      </c>
      <c r="Y239" s="272"/>
      <c r="Z239" s="3"/>
      <c r="AA239" s="3"/>
      <c r="AB239" s="3"/>
      <c r="AC239" s="3"/>
    </row>
    <row r="240" ht="12.75" customHeight="1">
      <c r="A240" s="9" t="s">
        <v>120</v>
      </c>
      <c r="B240" s="3"/>
      <c r="C240" s="17"/>
      <c r="D240" s="166"/>
      <c r="E240" s="251"/>
      <c r="F240" s="166">
        <f t="shared" si="18"/>
        <v>0</v>
      </c>
      <c r="G240" s="251">
        <f t="shared" si="19"/>
        <v>0</v>
      </c>
      <c r="H240" s="251" t="str">
        <f t="shared" si="20"/>
        <v>N/A</v>
      </c>
      <c r="I240" s="261">
        <f t="shared" ref="I240:X240" si="25">IFERROR(SUMPRODUCT(I$71:I$229,$D$71:$D$229,--($A$71:$A$229=$A240)/$F240),0)</f>
        <v>0</v>
      </c>
      <c r="J240" s="123">
        <f t="shared" si="25"/>
        <v>0</v>
      </c>
      <c r="K240" s="24">
        <f t="shared" si="25"/>
        <v>0</v>
      </c>
      <c r="L240" s="24">
        <f t="shared" si="25"/>
        <v>0</v>
      </c>
      <c r="M240" s="124">
        <f t="shared" si="25"/>
        <v>0</v>
      </c>
      <c r="N240" s="24">
        <f t="shared" si="25"/>
        <v>0</v>
      </c>
      <c r="O240" s="123">
        <f t="shared" si="25"/>
        <v>0</v>
      </c>
      <c r="P240" s="24">
        <f t="shared" si="25"/>
        <v>0</v>
      </c>
      <c r="Q240" s="24">
        <f t="shared" si="25"/>
        <v>0</v>
      </c>
      <c r="R240" s="24">
        <f t="shared" si="25"/>
        <v>0</v>
      </c>
      <c r="S240" s="24">
        <f t="shared" si="25"/>
        <v>0</v>
      </c>
      <c r="T240" s="24">
        <f t="shared" si="25"/>
        <v>0</v>
      </c>
      <c r="U240" s="24">
        <f t="shared" si="25"/>
        <v>0</v>
      </c>
      <c r="V240" s="24">
        <f t="shared" si="25"/>
        <v>0</v>
      </c>
      <c r="W240" s="261">
        <f t="shared" si="25"/>
        <v>0</v>
      </c>
      <c r="X240" s="123">
        <f t="shared" si="25"/>
        <v>0</v>
      </c>
      <c r="Y240" s="272"/>
      <c r="Z240" s="3"/>
      <c r="AA240" s="3"/>
      <c r="AB240" s="3"/>
      <c r="AC240" s="3"/>
    </row>
    <row r="241" ht="12.75" customHeight="1">
      <c r="A241" s="9" t="s">
        <v>121</v>
      </c>
      <c r="B241" s="3"/>
      <c r="C241" s="17"/>
      <c r="D241" s="166"/>
      <c r="E241" s="251"/>
      <c r="F241" s="166">
        <f t="shared" si="18"/>
        <v>0</v>
      </c>
      <c r="G241" s="251">
        <f t="shared" si="19"/>
        <v>0</v>
      </c>
      <c r="H241" s="251" t="str">
        <f t="shared" si="20"/>
        <v>N/A</v>
      </c>
      <c r="I241" s="261">
        <f t="shared" ref="I241:X241" si="26">IFERROR(SUMPRODUCT(I$71:I$229,$D$71:$D$229,--($A$71:$A$229=$A241)/$F241),0)</f>
        <v>0</v>
      </c>
      <c r="J241" s="273">
        <f t="shared" si="26"/>
        <v>0</v>
      </c>
      <c r="K241" s="24">
        <f t="shared" si="26"/>
        <v>0</v>
      </c>
      <c r="L241" s="24">
        <f t="shared" si="26"/>
        <v>0</v>
      </c>
      <c r="M241" s="124">
        <f t="shared" si="26"/>
        <v>0</v>
      </c>
      <c r="N241" s="24">
        <f t="shared" si="26"/>
        <v>0</v>
      </c>
      <c r="O241" s="123">
        <f t="shared" si="26"/>
        <v>0</v>
      </c>
      <c r="P241" s="24">
        <f t="shared" si="26"/>
        <v>0</v>
      </c>
      <c r="Q241" s="24">
        <f t="shared" si="26"/>
        <v>0</v>
      </c>
      <c r="R241" s="24">
        <f t="shared" si="26"/>
        <v>0</v>
      </c>
      <c r="S241" s="24">
        <f t="shared" si="26"/>
        <v>0</v>
      </c>
      <c r="T241" s="24">
        <f t="shared" si="26"/>
        <v>0</v>
      </c>
      <c r="U241" s="24">
        <f t="shared" si="26"/>
        <v>0</v>
      </c>
      <c r="V241" s="24">
        <f t="shared" si="26"/>
        <v>0</v>
      </c>
      <c r="W241" s="261">
        <f t="shared" si="26"/>
        <v>0</v>
      </c>
      <c r="X241" s="123">
        <f t="shared" si="26"/>
        <v>0</v>
      </c>
      <c r="Y241" s="272"/>
      <c r="Z241" s="3"/>
      <c r="AA241" s="3"/>
      <c r="AB241" s="3"/>
      <c r="AC241" s="3"/>
    </row>
    <row r="242" ht="12.75" customHeight="1">
      <c r="A242" s="263" t="s">
        <v>283</v>
      </c>
      <c r="B242" s="274"/>
      <c r="C242" s="275"/>
      <c r="D242" s="276"/>
      <c r="E242" s="276"/>
      <c r="F242" s="30">
        <f>SUM(F235:F241)</f>
        <v>688</v>
      </c>
      <c r="G242" s="265">
        <f>SUMPRODUCT(G235:G241,$F235:$F241)/$F242</f>
        <v>476.7238372</v>
      </c>
      <c r="H242" s="266" t="str">
        <f>IF(COUNTIF(H235:H241,"yes")&gt;0,"Yes","No")</f>
        <v>Yes</v>
      </c>
      <c r="I242" s="257">
        <f t="shared" ref="I242:X242" si="27">SUMPRODUCT(I235:I241,$F235:$F241)/$F242</f>
        <v>585.3313953</v>
      </c>
      <c r="J242" s="255">
        <f t="shared" si="27"/>
        <v>1.283166122</v>
      </c>
      <c r="K242" s="35">
        <f t="shared" si="27"/>
        <v>0</v>
      </c>
      <c r="L242" s="35">
        <f t="shared" si="27"/>
        <v>0</v>
      </c>
      <c r="M242" s="267">
        <f t="shared" si="27"/>
        <v>0</v>
      </c>
      <c r="N242" s="35">
        <f t="shared" si="27"/>
        <v>585.3313953</v>
      </c>
      <c r="O242" s="255">
        <f t="shared" si="27"/>
        <v>1.283166122</v>
      </c>
      <c r="P242" s="35">
        <f t="shared" si="27"/>
        <v>0</v>
      </c>
      <c r="Q242" s="35">
        <f t="shared" si="27"/>
        <v>0</v>
      </c>
      <c r="R242" s="35">
        <f t="shared" si="27"/>
        <v>0</v>
      </c>
      <c r="S242" s="35">
        <f t="shared" si="27"/>
        <v>0</v>
      </c>
      <c r="T242" s="35">
        <f t="shared" si="27"/>
        <v>0</v>
      </c>
      <c r="U242" s="35">
        <f t="shared" si="27"/>
        <v>0</v>
      </c>
      <c r="V242" s="35">
        <f t="shared" si="27"/>
        <v>0</v>
      </c>
      <c r="W242" s="257">
        <f t="shared" si="27"/>
        <v>585.3313953</v>
      </c>
      <c r="X242" s="255">
        <f t="shared" si="27"/>
        <v>1.283166122</v>
      </c>
      <c r="Y242" s="272"/>
      <c r="Z242" s="3"/>
      <c r="AA242" s="3"/>
      <c r="AB242" s="3"/>
      <c r="AC242" s="3"/>
    </row>
    <row r="243" ht="12.75" customHeight="1">
      <c r="A243" s="9"/>
      <c r="B243" s="9"/>
      <c r="C243" s="17"/>
      <c r="D243" s="166"/>
      <c r="E243" s="251"/>
      <c r="F243" s="251"/>
      <c r="G243" s="251"/>
      <c r="H243" s="251"/>
      <c r="I243" s="204"/>
      <c r="J243" s="204"/>
      <c r="K243" s="204"/>
      <c r="L243" s="204"/>
      <c r="M243" s="204"/>
      <c r="N243" s="204"/>
      <c r="O243" s="277"/>
      <c r="P243" s="204"/>
      <c r="Q243" s="204"/>
      <c r="R243" s="204"/>
      <c r="S243" s="204"/>
      <c r="T243" s="204"/>
      <c r="U243" s="204"/>
      <c r="V243" s="204"/>
      <c r="W243" s="204"/>
      <c r="X243" s="277"/>
      <c r="Y243" s="272"/>
      <c r="Z243" s="3"/>
      <c r="AA243" s="3"/>
      <c r="AB243" s="3"/>
      <c r="AC243" s="3"/>
    </row>
    <row r="244" ht="12.75" customHeight="1">
      <c r="A244" s="278" t="s">
        <v>285</v>
      </c>
      <c r="B244" s="9"/>
      <c r="C244" s="17"/>
      <c r="D244" s="166"/>
      <c r="E244" s="251"/>
      <c r="F244" s="251"/>
      <c r="G244" s="251"/>
      <c r="H244" s="251"/>
      <c r="I244" s="204"/>
      <c r="J244" s="204"/>
      <c r="K244" s="204"/>
      <c r="L244" s="204"/>
      <c r="M244" s="204"/>
      <c r="N244" s="204"/>
      <c r="O244" s="277"/>
      <c r="P244" s="204"/>
      <c r="Q244" s="204"/>
      <c r="R244" s="204"/>
      <c r="S244" s="204"/>
      <c r="T244" s="204"/>
      <c r="U244" s="204"/>
      <c r="V244" s="204"/>
      <c r="W244" s="204"/>
      <c r="X244" s="74"/>
      <c r="Y244" s="272"/>
      <c r="Z244" s="3"/>
      <c r="AA244" s="3"/>
      <c r="AB244" s="3"/>
      <c r="AC244" s="3"/>
    </row>
    <row r="245" ht="12.75" customHeight="1">
      <c r="A245" s="9"/>
      <c r="B245" s="9"/>
      <c r="C245" s="17"/>
      <c r="D245" s="17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272"/>
      <c r="Z245" s="3"/>
      <c r="AA245" s="3"/>
      <c r="AB245" s="3"/>
      <c r="AC245" s="3"/>
    </row>
    <row r="246" ht="12.75" customHeight="1">
      <c r="A246" s="9"/>
      <c r="B246" s="9"/>
      <c r="C246" s="17"/>
      <c r="D246" s="17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272"/>
      <c r="Z246" s="3"/>
      <c r="AA246" s="3"/>
      <c r="AB246" s="3"/>
      <c r="AC246" s="3"/>
    </row>
    <row r="247" ht="12.75" customHeight="1">
      <c r="A247" s="160"/>
      <c r="B247" s="3"/>
      <c r="C247" s="166"/>
      <c r="D247" s="121"/>
      <c r="E247" s="121"/>
      <c r="F247" s="166"/>
      <c r="G247" s="166"/>
      <c r="H247" s="17"/>
      <c r="I247" s="24"/>
      <c r="J247" s="24"/>
      <c r="K247" s="24"/>
      <c r="L247" s="24"/>
      <c r="M247" s="24"/>
      <c r="N247" s="24"/>
      <c r="O247" s="25"/>
      <c r="P247" s="24"/>
      <c r="Q247" s="24"/>
      <c r="R247" s="24"/>
      <c r="S247" s="24"/>
      <c r="T247" s="24"/>
      <c r="U247" s="24"/>
      <c r="V247" s="24"/>
      <c r="W247" s="24"/>
      <c r="X247" s="25"/>
      <c r="Y247" s="3"/>
      <c r="Z247" s="3"/>
      <c r="AA247" s="3"/>
      <c r="AB247" s="3"/>
      <c r="AC247" s="3"/>
    </row>
    <row r="248" ht="12.75" customHeight="1">
      <c r="A248" s="160"/>
      <c r="B248" s="3"/>
      <c r="C248" s="166"/>
      <c r="D248" s="121"/>
      <c r="E248" s="121"/>
      <c r="F248" s="166"/>
      <c r="G248" s="166"/>
      <c r="H248" s="17"/>
      <c r="I248" s="24"/>
      <c r="J248" s="24"/>
      <c r="K248" s="24"/>
      <c r="L248" s="24"/>
      <c r="M248" s="24"/>
      <c r="N248" s="24"/>
      <c r="O248" s="25"/>
      <c r="P248" s="24"/>
      <c r="Q248" s="24"/>
      <c r="R248" s="24"/>
      <c r="S248" s="24"/>
      <c r="T248" s="24"/>
      <c r="U248" s="24"/>
      <c r="V248" s="24"/>
      <c r="W248" s="24"/>
      <c r="X248" s="25"/>
      <c r="Y248" s="3"/>
      <c r="Z248" s="3"/>
      <c r="AA248" s="3"/>
      <c r="AB248" s="3"/>
      <c r="AC248" s="3"/>
    </row>
    <row r="249" ht="12.75" customHeight="1">
      <c r="A249" s="160"/>
      <c r="B249" s="3"/>
      <c r="C249" s="166"/>
      <c r="D249" s="121"/>
      <c r="E249" s="121"/>
      <c r="F249" s="166"/>
      <c r="G249" s="166"/>
      <c r="H249" s="17"/>
      <c r="I249" s="24"/>
      <c r="J249" s="24"/>
      <c r="K249" s="24"/>
      <c r="L249" s="24"/>
      <c r="M249" s="24"/>
      <c r="N249" s="24"/>
      <c r="O249" s="25"/>
      <c r="P249" s="24"/>
      <c r="Q249" s="24"/>
      <c r="R249" s="24"/>
      <c r="S249" s="24"/>
      <c r="T249" s="24"/>
      <c r="U249" s="24"/>
      <c r="V249" s="24"/>
      <c r="W249" s="24"/>
      <c r="X249" s="25"/>
      <c r="Y249" s="3"/>
      <c r="Z249" s="3"/>
      <c r="AA249" s="3"/>
      <c r="AB249" s="3"/>
      <c r="AC249" s="3"/>
    </row>
    <row r="250" ht="12.75" customHeight="1">
      <c r="A250" s="160"/>
      <c r="B250" s="3"/>
      <c r="C250" s="166"/>
      <c r="D250" s="121"/>
      <c r="E250" s="121"/>
      <c r="F250" s="166"/>
      <c r="G250" s="166"/>
      <c r="H250" s="17"/>
      <c r="I250" s="24"/>
      <c r="J250" s="24"/>
      <c r="K250" s="24"/>
      <c r="L250" s="24"/>
      <c r="M250" s="24"/>
      <c r="N250" s="24"/>
      <c r="O250" s="25"/>
      <c r="P250" s="24"/>
      <c r="Q250" s="24"/>
      <c r="R250" s="24"/>
      <c r="S250" s="24"/>
      <c r="T250" s="24"/>
      <c r="U250" s="24"/>
      <c r="V250" s="24"/>
      <c r="W250" s="24"/>
      <c r="X250" s="25"/>
      <c r="Y250" s="3"/>
      <c r="Z250" s="3"/>
      <c r="AA250" s="3"/>
      <c r="AB250" s="3"/>
      <c r="AC250" s="3"/>
    </row>
    <row r="251" ht="12.75" customHeight="1">
      <c r="A251" s="160"/>
      <c r="B251" s="3"/>
      <c r="C251" s="166"/>
      <c r="D251" s="121"/>
      <c r="E251" s="121"/>
      <c r="F251" s="166"/>
      <c r="G251" s="166"/>
      <c r="H251" s="17"/>
      <c r="I251" s="24"/>
      <c r="J251" s="24"/>
      <c r="K251" s="24"/>
      <c r="L251" s="24"/>
      <c r="M251" s="24"/>
      <c r="N251" s="24"/>
      <c r="O251" s="25"/>
      <c r="P251" s="24"/>
      <c r="Q251" s="24"/>
      <c r="R251" s="24"/>
      <c r="S251" s="24"/>
      <c r="T251" s="24"/>
      <c r="U251" s="24"/>
      <c r="V251" s="24"/>
      <c r="W251" s="24"/>
      <c r="X251" s="25"/>
      <c r="Y251" s="3"/>
      <c r="Z251" s="3"/>
      <c r="AA251" s="3"/>
      <c r="AB251" s="3"/>
      <c r="AC251" s="3"/>
    </row>
    <row r="252" ht="12.75" customHeight="1">
      <c r="A252" s="160"/>
      <c r="B252" s="3"/>
      <c r="C252" s="166"/>
      <c r="D252" s="121"/>
      <c r="E252" s="121"/>
      <c r="F252" s="166"/>
      <c r="G252" s="166"/>
      <c r="H252" s="17"/>
      <c r="I252" s="24"/>
      <c r="J252" s="24"/>
      <c r="K252" s="24"/>
      <c r="L252" s="24"/>
      <c r="M252" s="24"/>
      <c r="N252" s="24"/>
      <c r="O252" s="25"/>
      <c r="P252" s="24"/>
      <c r="Q252" s="24"/>
      <c r="R252" s="24"/>
      <c r="S252" s="24"/>
      <c r="T252" s="24"/>
      <c r="U252" s="24"/>
      <c r="V252" s="24"/>
      <c r="W252" s="24"/>
      <c r="X252" s="25"/>
      <c r="Y252" s="3"/>
      <c r="Z252" s="3"/>
      <c r="AA252" s="3"/>
      <c r="AB252" s="3"/>
      <c r="AC252" s="3"/>
    </row>
    <row r="253" ht="12.75" customHeight="1">
      <c r="A253" s="160"/>
      <c r="B253" s="3"/>
      <c r="C253" s="166"/>
      <c r="D253" s="121"/>
      <c r="E253" s="121"/>
      <c r="F253" s="166"/>
      <c r="G253" s="166"/>
      <c r="H253" s="17"/>
      <c r="I253" s="24"/>
      <c r="J253" s="24"/>
      <c r="K253" s="24"/>
      <c r="L253" s="24"/>
      <c r="M253" s="24"/>
      <c r="N253" s="24"/>
      <c r="O253" s="25"/>
      <c r="P253" s="24"/>
      <c r="Q253" s="24"/>
      <c r="R253" s="24"/>
      <c r="S253" s="24"/>
      <c r="T253" s="24"/>
      <c r="U253" s="24"/>
      <c r="V253" s="24"/>
      <c r="W253" s="24"/>
      <c r="X253" s="25"/>
      <c r="Y253" s="3"/>
      <c r="Z253" s="3"/>
      <c r="AA253" s="3"/>
      <c r="AB253" s="3"/>
      <c r="AC253" s="3"/>
    </row>
    <row r="254" ht="12.75" customHeight="1">
      <c r="A254" s="160"/>
      <c r="B254" s="3"/>
      <c r="C254" s="166"/>
      <c r="D254" s="121"/>
      <c r="E254" s="121"/>
      <c r="F254" s="166"/>
      <c r="G254" s="166"/>
      <c r="H254" s="17"/>
      <c r="I254" s="24"/>
      <c r="J254" s="24"/>
      <c r="K254" s="24"/>
      <c r="L254" s="24"/>
      <c r="M254" s="24"/>
      <c r="N254" s="24"/>
      <c r="O254" s="25"/>
      <c r="P254" s="24"/>
      <c r="Q254" s="24"/>
      <c r="R254" s="24"/>
      <c r="S254" s="24"/>
      <c r="T254" s="24"/>
      <c r="U254" s="24"/>
      <c r="V254" s="24"/>
      <c r="W254" s="24"/>
      <c r="X254" s="25"/>
      <c r="Y254" s="3"/>
      <c r="Z254" s="3"/>
      <c r="AA254" s="3"/>
      <c r="AB254" s="3"/>
      <c r="AC254" s="3"/>
    </row>
    <row r="255" ht="12.75" customHeight="1">
      <c r="A255" s="160"/>
      <c r="B255" s="3"/>
      <c r="C255" s="166"/>
      <c r="D255" s="121"/>
      <c r="E255" s="121"/>
      <c r="F255" s="166"/>
      <c r="G255" s="166"/>
      <c r="H255" s="17"/>
      <c r="I255" s="24"/>
      <c r="J255" s="24"/>
      <c r="K255" s="24"/>
      <c r="L255" s="24"/>
      <c r="M255" s="24"/>
      <c r="N255" s="24"/>
      <c r="O255" s="25"/>
      <c r="P255" s="24"/>
      <c r="Q255" s="24"/>
      <c r="R255" s="24"/>
      <c r="S255" s="24"/>
      <c r="T255" s="24"/>
      <c r="U255" s="24"/>
      <c r="V255" s="24"/>
      <c r="W255" s="24"/>
      <c r="X255" s="25"/>
      <c r="Y255" s="3"/>
      <c r="Z255" s="3"/>
      <c r="AA255" s="3"/>
      <c r="AB255" s="3"/>
      <c r="AC255" s="3"/>
    </row>
    <row r="256" ht="12.75" customHeight="1">
      <c r="A256" s="160"/>
      <c r="B256" s="3"/>
      <c r="C256" s="166"/>
      <c r="D256" s="121"/>
      <c r="E256" s="121"/>
      <c r="F256" s="166"/>
      <c r="G256" s="166"/>
      <c r="H256" s="17"/>
      <c r="I256" s="24"/>
      <c r="J256" s="24"/>
      <c r="K256" s="24"/>
      <c r="L256" s="24"/>
      <c r="M256" s="24"/>
      <c r="N256" s="24"/>
      <c r="O256" s="25"/>
      <c r="P256" s="24"/>
      <c r="Q256" s="24"/>
      <c r="R256" s="24"/>
      <c r="S256" s="24"/>
      <c r="T256" s="24"/>
      <c r="U256" s="24"/>
      <c r="V256" s="24"/>
      <c r="W256" s="24"/>
      <c r="X256" s="25"/>
      <c r="Y256" s="3"/>
      <c r="Z256" s="3"/>
      <c r="AA256" s="3"/>
      <c r="AB256" s="3"/>
      <c r="AC256" s="3"/>
    </row>
    <row r="257" ht="12.75" customHeight="1">
      <c r="A257" s="160"/>
      <c r="B257" s="3"/>
      <c r="C257" s="166"/>
      <c r="D257" s="121"/>
      <c r="E257" s="121"/>
      <c r="F257" s="166"/>
      <c r="G257" s="166"/>
      <c r="H257" s="17"/>
      <c r="I257" s="24"/>
      <c r="J257" s="24"/>
      <c r="K257" s="24"/>
      <c r="L257" s="24"/>
      <c r="M257" s="24"/>
      <c r="N257" s="24"/>
      <c r="O257" s="25"/>
      <c r="P257" s="24"/>
      <c r="Q257" s="24"/>
      <c r="R257" s="24"/>
      <c r="S257" s="24"/>
      <c r="T257" s="24"/>
      <c r="U257" s="24"/>
      <c r="V257" s="24"/>
      <c r="W257" s="24"/>
      <c r="X257" s="25"/>
      <c r="Y257" s="3"/>
      <c r="Z257" s="3"/>
      <c r="AA257" s="3"/>
      <c r="AB257" s="3"/>
      <c r="AC257" s="3"/>
    </row>
    <row r="258" ht="12.75" customHeight="1">
      <c r="A258" s="160"/>
      <c r="B258" s="3"/>
      <c r="C258" s="166"/>
      <c r="D258" s="121"/>
      <c r="E258" s="121"/>
      <c r="F258" s="166"/>
      <c r="G258" s="166"/>
      <c r="H258" s="17"/>
      <c r="I258" s="24"/>
      <c r="J258" s="24"/>
      <c r="K258" s="24"/>
      <c r="L258" s="24"/>
      <c r="M258" s="24"/>
      <c r="N258" s="24"/>
      <c r="O258" s="25"/>
      <c r="P258" s="24"/>
      <c r="Q258" s="24"/>
      <c r="R258" s="24"/>
      <c r="S258" s="24"/>
      <c r="T258" s="24"/>
      <c r="U258" s="24"/>
      <c r="V258" s="24"/>
      <c r="W258" s="24"/>
      <c r="X258" s="25"/>
      <c r="Y258" s="3"/>
      <c r="Z258" s="3"/>
      <c r="AA258" s="3"/>
      <c r="AB258" s="3"/>
      <c r="AC258" s="3"/>
    </row>
    <row r="259" ht="12.75" customHeight="1">
      <c r="A259" s="160"/>
      <c r="B259" s="3"/>
      <c r="C259" s="166"/>
      <c r="D259" s="121"/>
      <c r="E259" s="121"/>
      <c r="F259" s="166"/>
      <c r="G259" s="166"/>
      <c r="H259" s="17"/>
      <c r="I259" s="24"/>
      <c r="J259" s="24"/>
      <c r="K259" s="24"/>
      <c r="L259" s="24"/>
      <c r="M259" s="24"/>
      <c r="N259" s="24"/>
      <c r="O259" s="25"/>
      <c r="P259" s="24"/>
      <c r="Q259" s="24"/>
      <c r="R259" s="24"/>
      <c r="S259" s="24"/>
      <c r="T259" s="24"/>
      <c r="U259" s="24"/>
      <c r="V259" s="24"/>
      <c r="W259" s="24"/>
      <c r="X259" s="25"/>
      <c r="Y259" s="3"/>
      <c r="Z259" s="3"/>
      <c r="AA259" s="3"/>
      <c r="AB259" s="3"/>
      <c r="AC259" s="3"/>
    </row>
    <row r="260" ht="12.75" customHeight="1">
      <c r="A260" s="160"/>
      <c r="B260" s="3"/>
      <c r="C260" s="166"/>
      <c r="D260" s="121"/>
      <c r="E260" s="121"/>
      <c r="F260" s="166"/>
      <c r="G260" s="166"/>
      <c r="H260" s="17"/>
      <c r="I260" s="24"/>
      <c r="J260" s="24"/>
      <c r="K260" s="24"/>
      <c r="L260" s="24"/>
      <c r="M260" s="24"/>
      <c r="N260" s="24"/>
      <c r="O260" s="25"/>
      <c r="P260" s="24"/>
      <c r="Q260" s="24"/>
      <c r="R260" s="24"/>
      <c r="S260" s="24"/>
      <c r="T260" s="24"/>
      <c r="U260" s="24"/>
      <c r="V260" s="24"/>
      <c r="W260" s="24"/>
      <c r="X260" s="25"/>
      <c r="Y260" s="3"/>
      <c r="Z260" s="3"/>
      <c r="AA260" s="3"/>
      <c r="AB260" s="3"/>
      <c r="AC260" s="3"/>
    </row>
    <row r="261" ht="12.75" customHeight="1">
      <c r="A261" s="160"/>
      <c r="B261" s="3"/>
      <c r="C261" s="166"/>
      <c r="D261" s="121"/>
      <c r="E261" s="121"/>
      <c r="F261" s="166"/>
      <c r="G261" s="166"/>
      <c r="H261" s="17"/>
      <c r="I261" s="24"/>
      <c r="J261" s="24"/>
      <c r="K261" s="24"/>
      <c r="L261" s="24"/>
      <c r="M261" s="24"/>
      <c r="N261" s="24"/>
      <c r="O261" s="25"/>
      <c r="P261" s="24"/>
      <c r="Q261" s="24"/>
      <c r="R261" s="24"/>
      <c r="S261" s="24"/>
      <c r="T261" s="24"/>
      <c r="U261" s="24"/>
      <c r="V261" s="24"/>
      <c r="W261" s="24"/>
      <c r="X261" s="25"/>
      <c r="Y261" s="3"/>
      <c r="Z261" s="3"/>
      <c r="AA261" s="3"/>
      <c r="AB261" s="3"/>
      <c r="AC261" s="3"/>
    </row>
    <row r="262" ht="12.75" customHeight="1">
      <c r="A262" s="160"/>
      <c r="B262" s="3"/>
      <c r="C262" s="166"/>
      <c r="D262" s="121"/>
      <c r="E262" s="121"/>
      <c r="F262" s="166"/>
      <c r="G262" s="166"/>
      <c r="H262" s="17"/>
      <c r="I262" s="24"/>
      <c r="J262" s="24"/>
      <c r="K262" s="24"/>
      <c r="L262" s="24"/>
      <c r="M262" s="24"/>
      <c r="N262" s="24"/>
      <c r="O262" s="25"/>
      <c r="P262" s="24"/>
      <c r="Q262" s="24"/>
      <c r="R262" s="24"/>
      <c r="S262" s="24"/>
      <c r="T262" s="24"/>
      <c r="U262" s="24"/>
      <c r="V262" s="24"/>
      <c r="W262" s="24"/>
      <c r="X262" s="25"/>
      <c r="Y262" s="3"/>
      <c r="Z262" s="3"/>
      <c r="AA262" s="3"/>
      <c r="AB262" s="3"/>
      <c r="AC262" s="3"/>
    </row>
    <row r="263" ht="12.75" customHeight="1">
      <c r="A263" s="160"/>
      <c r="B263" s="3"/>
      <c r="C263" s="166"/>
      <c r="D263" s="121"/>
      <c r="E263" s="121"/>
      <c r="F263" s="166"/>
      <c r="G263" s="166"/>
      <c r="H263" s="17"/>
      <c r="I263" s="24"/>
      <c r="J263" s="24"/>
      <c r="K263" s="24"/>
      <c r="L263" s="24"/>
      <c r="M263" s="24"/>
      <c r="N263" s="24"/>
      <c r="O263" s="25"/>
      <c r="P263" s="24"/>
      <c r="Q263" s="24"/>
      <c r="R263" s="24"/>
      <c r="S263" s="24"/>
      <c r="T263" s="24"/>
      <c r="U263" s="24"/>
      <c r="V263" s="24"/>
      <c r="W263" s="24"/>
      <c r="X263" s="25"/>
      <c r="Y263" s="3"/>
      <c r="Z263" s="3"/>
      <c r="AA263" s="3"/>
      <c r="AB263" s="3"/>
      <c r="AC263" s="3"/>
    </row>
    <row r="264" ht="12.75" customHeight="1">
      <c r="A264" s="160"/>
      <c r="B264" s="3"/>
      <c r="C264" s="166"/>
      <c r="D264" s="121"/>
      <c r="E264" s="121"/>
      <c r="F264" s="166"/>
      <c r="G264" s="166"/>
      <c r="H264" s="17"/>
      <c r="I264" s="24"/>
      <c r="J264" s="24"/>
      <c r="K264" s="24"/>
      <c r="L264" s="24"/>
      <c r="M264" s="24"/>
      <c r="N264" s="24"/>
      <c r="O264" s="25"/>
      <c r="P264" s="24"/>
      <c r="Q264" s="24"/>
      <c r="R264" s="24"/>
      <c r="S264" s="24"/>
      <c r="T264" s="24"/>
      <c r="U264" s="24"/>
      <c r="V264" s="24"/>
      <c r="W264" s="24"/>
      <c r="X264" s="25"/>
      <c r="Y264" s="3"/>
      <c r="Z264" s="3"/>
      <c r="AA264" s="3"/>
      <c r="AB264" s="3"/>
      <c r="AC264" s="3"/>
    </row>
    <row r="265" ht="12.75" customHeight="1">
      <c r="A265" s="160"/>
      <c r="B265" s="3"/>
      <c r="C265" s="166"/>
      <c r="D265" s="121"/>
      <c r="E265" s="121"/>
      <c r="F265" s="166"/>
      <c r="G265" s="166"/>
      <c r="H265" s="17"/>
      <c r="I265" s="24"/>
      <c r="J265" s="24"/>
      <c r="K265" s="24"/>
      <c r="L265" s="24"/>
      <c r="M265" s="24"/>
      <c r="N265" s="24"/>
      <c r="O265" s="25"/>
      <c r="P265" s="24"/>
      <c r="Q265" s="24"/>
      <c r="R265" s="24"/>
      <c r="S265" s="24"/>
      <c r="T265" s="24"/>
      <c r="U265" s="24"/>
      <c r="V265" s="24"/>
      <c r="W265" s="24"/>
      <c r="X265" s="25"/>
      <c r="Y265" s="3"/>
      <c r="Z265" s="3"/>
      <c r="AA265" s="3"/>
      <c r="AB265" s="3"/>
      <c r="AC265" s="3"/>
    </row>
    <row r="266" ht="12.75" customHeight="1">
      <c r="A266" s="160"/>
      <c r="B266" s="3"/>
      <c r="C266" s="166"/>
      <c r="D266" s="121"/>
      <c r="E266" s="121"/>
      <c r="F266" s="166"/>
      <c r="G266" s="166"/>
      <c r="H266" s="17"/>
      <c r="I266" s="24"/>
      <c r="J266" s="24"/>
      <c r="K266" s="24"/>
      <c r="L266" s="24"/>
      <c r="M266" s="24"/>
      <c r="N266" s="24"/>
      <c r="O266" s="25"/>
      <c r="P266" s="24"/>
      <c r="Q266" s="24"/>
      <c r="R266" s="24"/>
      <c r="S266" s="24"/>
      <c r="T266" s="24"/>
      <c r="U266" s="24"/>
      <c r="V266" s="24"/>
      <c r="W266" s="24"/>
      <c r="X266" s="25"/>
      <c r="Y266" s="3"/>
      <c r="Z266" s="3"/>
      <c r="AA266" s="3"/>
      <c r="AB266" s="3"/>
      <c r="AC266" s="3"/>
    </row>
    <row r="267" ht="12.75" customHeight="1">
      <c r="A267" s="160"/>
      <c r="B267" s="3"/>
      <c r="C267" s="166"/>
      <c r="D267" s="121"/>
      <c r="E267" s="121"/>
      <c r="F267" s="166"/>
      <c r="G267" s="166"/>
      <c r="H267" s="17"/>
      <c r="I267" s="24"/>
      <c r="J267" s="24"/>
      <c r="K267" s="24"/>
      <c r="L267" s="24"/>
      <c r="M267" s="24"/>
      <c r="N267" s="24"/>
      <c r="O267" s="25"/>
      <c r="P267" s="24"/>
      <c r="Q267" s="24"/>
      <c r="R267" s="24"/>
      <c r="S267" s="24"/>
      <c r="T267" s="24"/>
      <c r="U267" s="24"/>
      <c r="V267" s="24"/>
      <c r="W267" s="24"/>
      <c r="X267" s="25"/>
      <c r="Y267" s="3"/>
      <c r="Z267" s="3"/>
      <c r="AA267" s="3"/>
      <c r="AB267" s="3"/>
      <c r="AC267" s="3"/>
    </row>
    <row r="268" ht="12.75" customHeight="1">
      <c r="A268" s="160"/>
      <c r="B268" s="3"/>
      <c r="C268" s="166"/>
      <c r="D268" s="121"/>
      <c r="E268" s="121"/>
      <c r="F268" s="166"/>
      <c r="G268" s="166"/>
      <c r="H268" s="17"/>
      <c r="I268" s="24"/>
      <c r="J268" s="24"/>
      <c r="K268" s="24"/>
      <c r="L268" s="24"/>
      <c r="M268" s="24"/>
      <c r="N268" s="24"/>
      <c r="O268" s="25"/>
      <c r="P268" s="24"/>
      <c r="Q268" s="24"/>
      <c r="R268" s="24"/>
      <c r="S268" s="24"/>
      <c r="T268" s="24"/>
      <c r="U268" s="24"/>
      <c r="V268" s="24"/>
      <c r="W268" s="24"/>
      <c r="X268" s="25"/>
      <c r="Y268" s="3"/>
      <c r="Z268" s="3"/>
      <c r="AA268" s="3"/>
      <c r="AB268" s="3"/>
      <c r="AC268" s="3"/>
    </row>
    <row r="269" ht="12.75" customHeight="1">
      <c r="A269" s="160"/>
      <c r="B269" s="3"/>
      <c r="C269" s="166"/>
      <c r="D269" s="121"/>
      <c r="E269" s="121"/>
      <c r="F269" s="166"/>
      <c r="G269" s="166"/>
      <c r="H269" s="17"/>
      <c r="I269" s="24"/>
      <c r="J269" s="24"/>
      <c r="K269" s="24"/>
      <c r="L269" s="24"/>
      <c r="M269" s="24"/>
      <c r="N269" s="24"/>
      <c r="O269" s="25"/>
      <c r="P269" s="24"/>
      <c r="Q269" s="24"/>
      <c r="R269" s="24"/>
      <c r="S269" s="24"/>
      <c r="T269" s="24"/>
      <c r="U269" s="24"/>
      <c r="V269" s="24"/>
      <c r="W269" s="24"/>
      <c r="X269" s="25"/>
      <c r="Y269" s="3"/>
      <c r="Z269" s="3"/>
      <c r="AA269" s="3"/>
      <c r="AB269" s="3"/>
      <c r="AC269" s="3"/>
    </row>
    <row r="270" ht="12.75" customHeight="1">
      <c r="A270" s="160"/>
      <c r="B270" s="3"/>
      <c r="C270" s="166"/>
      <c r="D270" s="121"/>
      <c r="E270" s="121"/>
      <c r="F270" s="166"/>
      <c r="G270" s="166"/>
      <c r="H270" s="17"/>
      <c r="I270" s="24"/>
      <c r="J270" s="24"/>
      <c r="K270" s="24"/>
      <c r="L270" s="24"/>
      <c r="M270" s="24"/>
      <c r="N270" s="24"/>
      <c r="O270" s="25"/>
      <c r="P270" s="24"/>
      <c r="Q270" s="24"/>
      <c r="R270" s="24"/>
      <c r="S270" s="24"/>
      <c r="T270" s="24"/>
      <c r="U270" s="24"/>
      <c r="V270" s="24"/>
      <c r="W270" s="24"/>
      <c r="X270" s="25"/>
      <c r="Y270" s="3"/>
      <c r="Z270" s="3"/>
      <c r="AA270" s="3"/>
      <c r="AB270" s="3"/>
      <c r="AC270" s="3"/>
    </row>
    <row r="271" ht="12.75" customHeight="1">
      <c r="A271" s="160"/>
      <c r="B271" s="3"/>
      <c r="C271" s="166"/>
      <c r="D271" s="121"/>
      <c r="E271" s="121"/>
      <c r="F271" s="166"/>
      <c r="G271" s="166"/>
      <c r="H271" s="17"/>
      <c r="I271" s="24"/>
      <c r="J271" s="24"/>
      <c r="K271" s="24"/>
      <c r="L271" s="24"/>
      <c r="M271" s="24"/>
      <c r="N271" s="24"/>
      <c r="O271" s="25"/>
      <c r="P271" s="24"/>
      <c r="Q271" s="24"/>
      <c r="R271" s="24"/>
      <c r="S271" s="24"/>
      <c r="T271" s="24"/>
      <c r="U271" s="24"/>
      <c r="V271" s="24"/>
      <c r="W271" s="24"/>
      <c r="X271" s="25"/>
      <c r="Y271" s="3"/>
      <c r="Z271" s="3"/>
      <c r="AA271" s="3"/>
      <c r="AB271" s="3"/>
      <c r="AC271" s="3"/>
    </row>
    <row r="272" ht="12.75" customHeight="1">
      <c r="A272" s="160"/>
      <c r="B272" s="3"/>
      <c r="C272" s="166"/>
      <c r="D272" s="121"/>
      <c r="E272" s="121"/>
      <c r="F272" s="166"/>
      <c r="G272" s="166"/>
      <c r="H272" s="17"/>
      <c r="I272" s="24"/>
      <c r="J272" s="24"/>
      <c r="K272" s="24"/>
      <c r="L272" s="24"/>
      <c r="M272" s="24"/>
      <c r="N272" s="24"/>
      <c r="O272" s="25"/>
      <c r="P272" s="24"/>
      <c r="Q272" s="24"/>
      <c r="R272" s="24"/>
      <c r="S272" s="24"/>
      <c r="T272" s="24"/>
      <c r="U272" s="24"/>
      <c r="V272" s="24"/>
      <c r="W272" s="24"/>
      <c r="X272" s="25"/>
      <c r="Y272" s="3"/>
      <c r="Z272" s="3"/>
      <c r="AA272" s="3"/>
      <c r="AB272" s="3"/>
      <c r="AC272" s="3"/>
    </row>
    <row r="273" ht="12.75" customHeight="1">
      <c r="A273" s="160"/>
      <c r="B273" s="3"/>
      <c r="C273" s="166"/>
      <c r="D273" s="121"/>
      <c r="E273" s="121"/>
      <c r="F273" s="166"/>
      <c r="G273" s="166"/>
      <c r="H273" s="17"/>
      <c r="I273" s="24"/>
      <c r="J273" s="24"/>
      <c r="K273" s="24"/>
      <c r="L273" s="24"/>
      <c r="M273" s="24"/>
      <c r="N273" s="24"/>
      <c r="O273" s="25"/>
      <c r="P273" s="24"/>
      <c r="Q273" s="24"/>
      <c r="R273" s="24"/>
      <c r="S273" s="24"/>
      <c r="T273" s="24"/>
      <c r="U273" s="24"/>
      <c r="V273" s="24"/>
      <c r="W273" s="24"/>
      <c r="X273" s="25"/>
      <c r="Y273" s="3"/>
      <c r="Z273" s="3"/>
      <c r="AA273" s="3"/>
      <c r="AB273" s="3"/>
      <c r="AC273" s="3"/>
    </row>
    <row r="274" ht="12.75" customHeight="1">
      <c r="A274" s="160"/>
      <c r="B274" s="3"/>
      <c r="C274" s="166"/>
      <c r="D274" s="121"/>
      <c r="E274" s="121"/>
      <c r="F274" s="166"/>
      <c r="G274" s="166"/>
      <c r="H274" s="17"/>
      <c r="I274" s="24"/>
      <c r="J274" s="24"/>
      <c r="K274" s="24"/>
      <c r="L274" s="24"/>
      <c r="M274" s="24"/>
      <c r="N274" s="24"/>
      <c r="O274" s="25"/>
      <c r="P274" s="24"/>
      <c r="Q274" s="24"/>
      <c r="R274" s="24"/>
      <c r="S274" s="24"/>
      <c r="T274" s="24"/>
      <c r="U274" s="24"/>
      <c r="V274" s="24"/>
      <c r="W274" s="24"/>
      <c r="X274" s="25"/>
      <c r="Y274" s="3"/>
      <c r="Z274" s="3"/>
      <c r="AA274" s="3"/>
      <c r="AB274" s="3"/>
      <c r="AC274" s="3"/>
    </row>
    <row r="275" ht="12.75" customHeight="1">
      <c r="A275" s="160"/>
      <c r="B275" s="3"/>
      <c r="C275" s="166"/>
      <c r="D275" s="121"/>
      <c r="E275" s="121"/>
      <c r="F275" s="166"/>
      <c r="G275" s="166"/>
      <c r="H275" s="17"/>
      <c r="I275" s="24"/>
      <c r="J275" s="24"/>
      <c r="K275" s="24"/>
      <c r="L275" s="24"/>
      <c r="M275" s="24"/>
      <c r="N275" s="24"/>
      <c r="O275" s="25"/>
      <c r="P275" s="24"/>
      <c r="Q275" s="24"/>
      <c r="R275" s="24"/>
      <c r="S275" s="24"/>
      <c r="T275" s="24"/>
      <c r="U275" s="24"/>
      <c r="V275" s="24"/>
      <c r="W275" s="24"/>
      <c r="X275" s="25"/>
      <c r="Y275" s="3"/>
      <c r="Z275" s="3"/>
      <c r="AA275" s="3"/>
      <c r="AB275" s="3"/>
      <c r="AC275" s="3"/>
    </row>
    <row r="276" ht="12.75" customHeight="1">
      <c r="A276" s="160"/>
      <c r="B276" s="3"/>
      <c r="C276" s="166"/>
      <c r="D276" s="121"/>
      <c r="E276" s="121"/>
      <c r="F276" s="166"/>
      <c r="G276" s="166"/>
      <c r="H276" s="17"/>
      <c r="I276" s="24"/>
      <c r="J276" s="24"/>
      <c r="K276" s="24"/>
      <c r="L276" s="24"/>
      <c r="M276" s="24"/>
      <c r="N276" s="24"/>
      <c r="O276" s="25"/>
      <c r="P276" s="24"/>
      <c r="Q276" s="24"/>
      <c r="R276" s="24"/>
      <c r="S276" s="24"/>
      <c r="T276" s="24"/>
      <c r="U276" s="24"/>
      <c r="V276" s="24"/>
      <c r="W276" s="24"/>
      <c r="X276" s="25"/>
      <c r="Y276" s="3"/>
      <c r="Z276" s="3"/>
      <c r="AA276" s="3"/>
      <c r="AB276" s="3"/>
      <c r="AC276" s="3"/>
    </row>
    <row r="277" ht="12.75" customHeight="1">
      <c r="A277" s="160"/>
      <c r="B277" s="3"/>
      <c r="C277" s="166"/>
      <c r="D277" s="121"/>
      <c r="E277" s="121"/>
      <c r="F277" s="166"/>
      <c r="G277" s="166"/>
      <c r="H277" s="17"/>
      <c r="I277" s="24"/>
      <c r="J277" s="24"/>
      <c r="K277" s="24"/>
      <c r="L277" s="24"/>
      <c r="M277" s="24"/>
      <c r="N277" s="24"/>
      <c r="O277" s="25"/>
      <c r="P277" s="24"/>
      <c r="Q277" s="24"/>
      <c r="R277" s="24"/>
      <c r="S277" s="24"/>
      <c r="T277" s="24"/>
      <c r="U277" s="24"/>
      <c r="V277" s="24"/>
      <c r="W277" s="24"/>
      <c r="X277" s="25"/>
      <c r="Y277" s="3"/>
      <c r="Z277" s="3"/>
      <c r="AA277" s="3"/>
      <c r="AB277" s="3"/>
      <c r="AC277" s="3"/>
    </row>
    <row r="278" ht="12.75" customHeight="1">
      <c r="A278" s="160"/>
      <c r="B278" s="3"/>
      <c r="C278" s="166"/>
      <c r="D278" s="121"/>
      <c r="E278" s="121"/>
      <c r="F278" s="166"/>
      <c r="G278" s="166"/>
      <c r="H278" s="17"/>
      <c r="I278" s="24"/>
      <c r="J278" s="24"/>
      <c r="K278" s="24"/>
      <c r="L278" s="24"/>
      <c r="M278" s="24"/>
      <c r="N278" s="24"/>
      <c r="O278" s="25"/>
      <c r="P278" s="24"/>
      <c r="Q278" s="24"/>
      <c r="R278" s="24"/>
      <c r="S278" s="24"/>
      <c r="T278" s="24"/>
      <c r="U278" s="24"/>
      <c r="V278" s="24"/>
      <c r="W278" s="24"/>
      <c r="X278" s="25"/>
      <c r="Y278" s="3"/>
      <c r="Z278" s="3"/>
      <c r="AA278" s="3"/>
      <c r="AB278" s="3"/>
      <c r="AC278" s="3"/>
    </row>
    <row r="279" ht="12.75" customHeight="1">
      <c r="A279" s="160"/>
      <c r="B279" s="3"/>
      <c r="C279" s="166"/>
      <c r="D279" s="121"/>
      <c r="E279" s="121"/>
      <c r="F279" s="166"/>
      <c r="G279" s="166"/>
      <c r="H279" s="17"/>
      <c r="I279" s="24"/>
      <c r="J279" s="24"/>
      <c r="K279" s="24"/>
      <c r="L279" s="24"/>
      <c r="M279" s="24"/>
      <c r="N279" s="24"/>
      <c r="O279" s="25"/>
      <c r="P279" s="24"/>
      <c r="Q279" s="24"/>
      <c r="R279" s="24"/>
      <c r="S279" s="24"/>
      <c r="T279" s="24"/>
      <c r="U279" s="24"/>
      <c r="V279" s="24"/>
      <c r="W279" s="24"/>
      <c r="X279" s="25"/>
      <c r="Y279" s="3"/>
      <c r="Z279" s="3"/>
      <c r="AA279" s="3"/>
      <c r="AB279" s="3"/>
      <c r="AC279" s="3"/>
    </row>
    <row r="280" ht="12.75" customHeight="1">
      <c r="A280" s="160"/>
      <c r="B280" s="3"/>
      <c r="C280" s="166"/>
      <c r="D280" s="121"/>
      <c r="E280" s="121"/>
      <c r="F280" s="166"/>
      <c r="G280" s="166"/>
      <c r="H280" s="17"/>
      <c r="I280" s="24"/>
      <c r="J280" s="24"/>
      <c r="K280" s="24"/>
      <c r="L280" s="24"/>
      <c r="M280" s="24"/>
      <c r="N280" s="24"/>
      <c r="O280" s="25"/>
      <c r="P280" s="24"/>
      <c r="Q280" s="24"/>
      <c r="R280" s="24"/>
      <c r="S280" s="24"/>
      <c r="T280" s="24"/>
      <c r="U280" s="24"/>
      <c r="V280" s="24"/>
      <c r="W280" s="24"/>
      <c r="X280" s="25"/>
      <c r="Y280" s="3"/>
      <c r="Z280" s="3"/>
      <c r="AA280" s="3"/>
      <c r="AB280" s="3"/>
      <c r="AC280" s="3"/>
    </row>
    <row r="281" ht="12.75" customHeight="1">
      <c r="A281" s="160"/>
      <c r="B281" s="3"/>
      <c r="C281" s="166"/>
      <c r="D281" s="121"/>
      <c r="E281" s="121"/>
      <c r="F281" s="166"/>
      <c r="G281" s="166"/>
      <c r="H281" s="17"/>
      <c r="I281" s="24"/>
      <c r="J281" s="24"/>
      <c r="K281" s="24"/>
      <c r="L281" s="24"/>
      <c r="M281" s="24"/>
      <c r="N281" s="24"/>
      <c r="O281" s="25"/>
      <c r="P281" s="24"/>
      <c r="Q281" s="24"/>
      <c r="R281" s="24"/>
      <c r="S281" s="24"/>
      <c r="T281" s="24"/>
      <c r="U281" s="24"/>
      <c r="V281" s="24"/>
      <c r="W281" s="24"/>
      <c r="X281" s="25"/>
      <c r="Y281" s="3"/>
      <c r="Z281" s="3"/>
      <c r="AA281" s="3"/>
      <c r="AB281" s="3"/>
      <c r="AC281" s="3"/>
    </row>
    <row r="282" ht="12.75" customHeight="1">
      <c r="A282" s="160"/>
      <c r="B282" s="3"/>
      <c r="C282" s="166"/>
      <c r="D282" s="121"/>
      <c r="E282" s="121"/>
      <c r="F282" s="166"/>
      <c r="G282" s="166"/>
      <c r="H282" s="17"/>
      <c r="I282" s="24"/>
      <c r="J282" s="24"/>
      <c r="K282" s="24"/>
      <c r="L282" s="24"/>
      <c r="M282" s="24"/>
      <c r="N282" s="24"/>
      <c r="O282" s="25"/>
      <c r="P282" s="24"/>
      <c r="Q282" s="24"/>
      <c r="R282" s="24"/>
      <c r="S282" s="24"/>
      <c r="T282" s="24"/>
      <c r="U282" s="24"/>
      <c r="V282" s="24"/>
      <c r="W282" s="24"/>
      <c r="X282" s="25"/>
      <c r="Y282" s="3"/>
      <c r="Z282" s="3"/>
      <c r="AA282" s="3"/>
      <c r="AB282" s="3"/>
      <c r="AC282" s="3"/>
    </row>
    <row r="283" ht="12.75" customHeight="1">
      <c r="A283" s="160"/>
      <c r="B283" s="3"/>
      <c r="C283" s="166"/>
      <c r="D283" s="121"/>
      <c r="E283" s="121"/>
      <c r="F283" s="166"/>
      <c r="G283" s="166"/>
      <c r="H283" s="17"/>
      <c r="I283" s="24"/>
      <c r="J283" s="24"/>
      <c r="K283" s="24"/>
      <c r="L283" s="24"/>
      <c r="M283" s="24"/>
      <c r="N283" s="24"/>
      <c r="O283" s="25"/>
      <c r="P283" s="24"/>
      <c r="Q283" s="24"/>
      <c r="R283" s="24"/>
      <c r="S283" s="24"/>
      <c r="T283" s="24"/>
      <c r="U283" s="24"/>
      <c r="V283" s="24"/>
      <c r="W283" s="24"/>
      <c r="X283" s="25"/>
      <c r="Y283" s="3"/>
      <c r="Z283" s="3"/>
      <c r="AA283" s="3"/>
      <c r="AB283" s="3"/>
      <c r="AC283" s="3"/>
    </row>
    <row r="284" ht="12.75" customHeight="1">
      <c r="A284" s="160"/>
      <c r="B284" s="3"/>
      <c r="C284" s="166"/>
      <c r="D284" s="121"/>
      <c r="E284" s="121"/>
      <c r="F284" s="166"/>
      <c r="G284" s="166"/>
      <c r="H284" s="17"/>
      <c r="I284" s="24"/>
      <c r="J284" s="24"/>
      <c r="K284" s="24"/>
      <c r="L284" s="24"/>
      <c r="M284" s="24"/>
      <c r="N284" s="24"/>
      <c r="O284" s="25"/>
      <c r="P284" s="24"/>
      <c r="Q284" s="24"/>
      <c r="R284" s="24"/>
      <c r="S284" s="24"/>
      <c r="T284" s="24"/>
      <c r="U284" s="24"/>
      <c r="V284" s="24"/>
      <c r="W284" s="24"/>
      <c r="X284" s="25"/>
      <c r="Y284" s="3"/>
      <c r="Z284" s="3"/>
      <c r="AA284" s="3"/>
      <c r="AB284" s="3"/>
      <c r="AC284" s="3"/>
    </row>
    <row r="285" ht="12.75" customHeight="1">
      <c r="A285" s="160"/>
      <c r="B285" s="3"/>
      <c r="C285" s="166"/>
      <c r="D285" s="121"/>
      <c r="E285" s="121"/>
      <c r="F285" s="166"/>
      <c r="G285" s="166"/>
      <c r="H285" s="17"/>
      <c r="I285" s="24"/>
      <c r="J285" s="24"/>
      <c r="K285" s="24"/>
      <c r="L285" s="24"/>
      <c r="M285" s="24"/>
      <c r="N285" s="24"/>
      <c r="O285" s="25"/>
      <c r="P285" s="24"/>
      <c r="Q285" s="24"/>
      <c r="R285" s="24"/>
      <c r="S285" s="24"/>
      <c r="T285" s="24"/>
      <c r="U285" s="24"/>
      <c r="V285" s="24"/>
      <c r="W285" s="24"/>
      <c r="X285" s="25"/>
      <c r="Y285" s="3"/>
      <c r="Z285" s="3"/>
      <c r="AA285" s="3"/>
      <c r="AB285" s="3"/>
      <c r="AC285" s="3"/>
    </row>
    <row r="286" ht="12.75" customHeight="1">
      <c r="A286" s="160"/>
      <c r="B286" s="3"/>
      <c r="C286" s="166"/>
      <c r="D286" s="121"/>
      <c r="E286" s="121"/>
      <c r="F286" s="166"/>
      <c r="G286" s="166"/>
      <c r="H286" s="17"/>
      <c r="I286" s="24"/>
      <c r="J286" s="24"/>
      <c r="K286" s="24"/>
      <c r="L286" s="24"/>
      <c r="M286" s="24"/>
      <c r="N286" s="24"/>
      <c r="O286" s="25"/>
      <c r="P286" s="24"/>
      <c r="Q286" s="24"/>
      <c r="R286" s="24"/>
      <c r="S286" s="24"/>
      <c r="T286" s="24"/>
      <c r="U286" s="24"/>
      <c r="V286" s="24"/>
      <c r="W286" s="24"/>
      <c r="X286" s="25"/>
      <c r="Y286" s="3"/>
      <c r="Z286" s="3"/>
      <c r="AA286" s="3"/>
      <c r="AB286" s="3"/>
      <c r="AC286" s="3"/>
    </row>
    <row r="287" ht="12.75" customHeight="1">
      <c r="A287" s="160"/>
      <c r="B287" s="3"/>
      <c r="C287" s="166"/>
      <c r="D287" s="121"/>
      <c r="E287" s="121"/>
      <c r="F287" s="166"/>
      <c r="G287" s="166"/>
      <c r="H287" s="17"/>
      <c r="I287" s="24"/>
      <c r="J287" s="24"/>
      <c r="K287" s="24"/>
      <c r="L287" s="24"/>
      <c r="M287" s="24"/>
      <c r="N287" s="24"/>
      <c r="O287" s="25"/>
      <c r="P287" s="24"/>
      <c r="Q287" s="24"/>
      <c r="R287" s="24"/>
      <c r="S287" s="24"/>
      <c r="T287" s="24"/>
      <c r="U287" s="24"/>
      <c r="V287" s="24"/>
      <c r="W287" s="24"/>
      <c r="X287" s="25"/>
      <c r="Y287" s="3"/>
      <c r="Z287" s="3"/>
      <c r="AA287" s="3"/>
      <c r="AB287" s="3"/>
      <c r="AC287" s="3"/>
    </row>
    <row r="288" ht="12.75" customHeight="1">
      <c r="A288" s="160"/>
      <c r="B288" s="3"/>
      <c r="C288" s="166"/>
      <c r="D288" s="121"/>
      <c r="E288" s="121"/>
      <c r="F288" s="166"/>
      <c r="G288" s="166"/>
      <c r="H288" s="17"/>
      <c r="I288" s="24"/>
      <c r="J288" s="24"/>
      <c r="K288" s="24"/>
      <c r="L288" s="24"/>
      <c r="M288" s="24"/>
      <c r="N288" s="24"/>
      <c r="O288" s="25"/>
      <c r="P288" s="24"/>
      <c r="Q288" s="24"/>
      <c r="R288" s="24"/>
      <c r="S288" s="24"/>
      <c r="T288" s="24"/>
      <c r="U288" s="24"/>
      <c r="V288" s="24"/>
      <c r="W288" s="24"/>
      <c r="X288" s="25"/>
      <c r="Y288" s="3"/>
      <c r="Z288" s="3"/>
      <c r="AA288" s="3"/>
      <c r="AB288" s="3"/>
      <c r="AC288" s="3"/>
    </row>
    <row r="289" ht="12.75" customHeight="1">
      <c r="A289" s="160"/>
      <c r="B289" s="3"/>
      <c r="C289" s="166"/>
      <c r="D289" s="121"/>
      <c r="E289" s="121"/>
      <c r="F289" s="166"/>
      <c r="G289" s="166"/>
      <c r="H289" s="17"/>
      <c r="I289" s="24"/>
      <c r="J289" s="24"/>
      <c r="K289" s="24"/>
      <c r="L289" s="24"/>
      <c r="M289" s="24"/>
      <c r="N289" s="24"/>
      <c r="O289" s="25"/>
      <c r="P289" s="24"/>
      <c r="Q289" s="24"/>
      <c r="R289" s="24"/>
      <c r="S289" s="24"/>
      <c r="T289" s="24"/>
      <c r="U289" s="24"/>
      <c r="V289" s="24"/>
      <c r="W289" s="24"/>
      <c r="X289" s="25"/>
      <c r="Y289" s="3"/>
      <c r="Z289" s="3"/>
      <c r="AA289" s="3"/>
      <c r="AB289" s="3"/>
      <c r="AC289" s="3"/>
    </row>
    <row r="290" ht="12.75" customHeight="1">
      <c r="A290" s="160"/>
      <c r="B290" s="3"/>
      <c r="C290" s="166"/>
      <c r="D290" s="121"/>
      <c r="E290" s="121"/>
      <c r="F290" s="166"/>
      <c r="G290" s="166"/>
      <c r="H290" s="17"/>
      <c r="I290" s="24"/>
      <c r="J290" s="24"/>
      <c r="K290" s="24"/>
      <c r="L290" s="24"/>
      <c r="M290" s="24"/>
      <c r="N290" s="24"/>
      <c r="O290" s="25"/>
      <c r="P290" s="24"/>
      <c r="Q290" s="24"/>
      <c r="R290" s="24"/>
      <c r="S290" s="24"/>
      <c r="T290" s="24"/>
      <c r="U290" s="24"/>
      <c r="V290" s="24"/>
      <c r="W290" s="24"/>
      <c r="X290" s="25"/>
      <c r="Y290" s="3"/>
      <c r="Z290" s="3"/>
      <c r="AA290" s="3"/>
      <c r="AB290" s="3"/>
      <c r="AC290" s="3"/>
    </row>
    <row r="291" ht="12.75" customHeight="1">
      <c r="A291" s="160"/>
      <c r="B291" s="3"/>
      <c r="C291" s="166"/>
      <c r="D291" s="121"/>
      <c r="E291" s="121"/>
      <c r="F291" s="166"/>
      <c r="G291" s="166"/>
      <c r="H291" s="17"/>
      <c r="I291" s="24"/>
      <c r="J291" s="24"/>
      <c r="K291" s="24"/>
      <c r="L291" s="24"/>
      <c r="M291" s="24"/>
      <c r="N291" s="24"/>
      <c r="O291" s="25"/>
      <c r="P291" s="24"/>
      <c r="Q291" s="24"/>
      <c r="R291" s="24"/>
      <c r="S291" s="24"/>
      <c r="T291" s="24"/>
      <c r="U291" s="24"/>
      <c r="V291" s="24"/>
      <c r="W291" s="24"/>
      <c r="X291" s="25"/>
      <c r="Y291" s="3"/>
      <c r="Z291" s="3"/>
      <c r="AA291" s="3"/>
      <c r="AB291" s="3"/>
      <c r="AC291" s="3"/>
    </row>
    <row r="292" ht="12.75" customHeight="1">
      <c r="A292" s="160"/>
      <c r="B292" s="3"/>
      <c r="C292" s="166"/>
      <c r="D292" s="121"/>
      <c r="E292" s="121"/>
      <c r="F292" s="166"/>
      <c r="G292" s="166"/>
      <c r="H292" s="17"/>
      <c r="I292" s="24"/>
      <c r="J292" s="24"/>
      <c r="K292" s="24"/>
      <c r="L292" s="24"/>
      <c r="M292" s="24"/>
      <c r="N292" s="24"/>
      <c r="O292" s="25"/>
      <c r="P292" s="24"/>
      <c r="Q292" s="24"/>
      <c r="R292" s="24"/>
      <c r="S292" s="24"/>
      <c r="T292" s="24"/>
      <c r="U292" s="24"/>
      <c r="V292" s="24"/>
      <c r="W292" s="24"/>
      <c r="X292" s="25"/>
      <c r="Y292" s="3"/>
      <c r="Z292" s="3"/>
      <c r="AA292" s="3"/>
      <c r="AB292" s="3"/>
      <c r="AC292" s="3"/>
    </row>
    <row r="293" ht="12.75" customHeight="1">
      <c r="A293" s="160"/>
      <c r="B293" s="3"/>
      <c r="C293" s="166"/>
      <c r="D293" s="121"/>
      <c r="E293" s="121"/>
      <c r="F293" s="166"/>
      <c r="G293" s="166"/>
      <c r="H293" s="17"/>
      <c r="I293" s="24"/>
      <c r="J293" s="24"/>
      <c r="K293" s="24"/>
      <c r="L293" s="24"/>
      <c r="M293" s="24"/>
      <c r="N293" s="24"/>
      <c r="O293" s="25"/>
      <c r="P293" s="24"/>
      <c r="Q293" s="24"/>
      <c r="R293" s="24"/>
      <c r="S293" s="24"/>
      <c r="T293" s="24"/>
      <c r="U293" s="24"/>
      <c r="V293" s="24"/>
      <c r="W293" s="24"/>
      <c r="X293" s="25"/>
      <c r="Y293" s="3"/>
      <c r="Z293" s="3"/>
      <c r="AA293" s="3"/>
      <c r="AB293" s="3"/>
      <c r="AC293" s="3"/>
    </row>
    <row r="294" ht="12.75" customHeight="1">
      <c r="A294" s="160"/>
      <c r="B294" s="3"/>
      <c r="C294" s="166"/>
      <c r="D294" s="121"/>
      <c r="E294" s="121"/>
      <c r="F294" s="166"/>
      <c r="G294" s="166"/>
      <c r="H294" s="17"/>
      <c r="I294" s="24"/>
      <c r="J294" s="24"/>
      <c r="K294" s="24"/>
      <c r="L294" s="24"/>
      <c r="M294" s="24"/>
      <c r="N294" s="24"/>
      <c r="O294" s="25"/>
      <c r="P294" s="24"/>
      <c r="Q294" s="24"/>
      <c r="R294" s="24"/>
      <c r="S294" s="24"/>
      <c r="T294" s="24"/>
      <c r="U294" s="24"/>
      <c r="V294" s="24"/>
      <c r="W294" s="24"/>
      <c r="X294" s="25"/>
      <c r="Y294" s="3"/>
      <c r="Z294" s="3"/>
      <c r="AA294" s="3"/>
      <c r="AB294" s="3"/>
      <c r="AC294" s="3"/>
    </row>
    <row r="295" ht="12.75" customHeight="1">
      <c r="A295" s="160"/>
      <c r="B295" s="3"/>
      <c r="C295" s="166"/>
      <c r="D295" s="121"/>
      <c r="E295" s="121"/>
      <c r="F295" s="166"/>
      <c r="G295" s="166"/>
      <c r="H295" s="17"/>
      <c r="I295" s="24"/>
      <c r="J295" s="24"/>
      <c r="K295" s="24"/>
      <c r="L295" s="24"/>
      <c r="M295" s="24"/>
      <c r="N295" s="24"/>
      <c r="O295" s="25"/>
      <c r="P295" s="24"/>
      <c r="Q295" s="24"/>
      <c r="R295" s="24"/>
      <c r="S295" s="24"/>
      <c r="T295" s="24"/>
      <c r="U295" s="24"/>
      <c r="V295" s="24"/>
      <c r="W295" s="24"/>
      <c r="X295" s="25"/>
      <c r="Y295" s="3"/>
      <c r="Z295" s="3"/>
      <c r="AA295" s="3"/>
      <c r="AB295" s="3"/>
      <c r="AC295" s="3"/>
    </row>
    <row r="296" ht="12.75" customHeight="1">
      <c r="A296" s="160"/>
      <c r="B296" s="3"/>
      <c r="C296" s="166"/>
      <c r="D296" s="121"/>
      <c r="E296" s="121"/>
      <c r="F296" s="166"/>
      <c r="G296" s="166"/>
      <c r="H296" s="17"/>
      <c r="I296" s="24"/>
      <c r="J296" s="24"/>
      <c r="K296" s="24"/>
      <c r="L296" s="24"/>
      <c r="M296" s="24"/>
      <c r="N296" s="24"/>
      <c r="O296" s="25"/>
      <c r="P296" s="24"/>
      <c r="Q296" s="24"/>
      <c r="R296" s="24"/>
      <c r="S296" s="24"/>
      <c r="T296" s="24"/>
      <c r="U296" s="24"/>
      <c r="V296" s="24"/>
      <c r="W296" s="24"/>
      <c r="X296" s="25"/>
      <c r="Y296" s="3"/>
      <c r="Z296" s="3"/>
      <c r="AA296" s="3"/>
      <c r="AB296" s="3"/>
      <c r="AC296" s="3"/>
    </row>
    <row r="297" ht="12.75" customHeight="1">
      <c r="A297" s="160"/>
      <c r="B297" s="3"/>
      <c r="C297" s="166"/>
      <c r="D297" s="121"/>
      <c r="E297" s="121"/>
      <c r="F297" s="166"/>
      <c r="G297" s="166"/>
      <c r="H297" s="17"/>
      <c r="I297" s="24"/>
      <c r="J297" s="24"/>
      <c r="K297" s="24"/>
      <c r="L297" s="24"/>
      <c r="M297" s="24"/>
      <c r="N297" s="24"/>
      <c r="O297" s="25"/>
      <c r="P297" s="24"/>
      <c r="Q297" s="24"/>
      <c r="R297" s="24"/>
      <c r="S297" s="24"/>
      <c r="T297" s="24"/>
      <c r="U297" s="24"/>
      <c r="V297" s="24"/>
      <c r="W297" s="24"/>
      <c r="X297" s="25"/>
      <c r="Y297" s="3"/>
      <c r="Z297" s="3"/>
      <c r="AA297" s="3"/>
      <c r="AB297" s="3"/>
      <c r="AC297" s="3"/>
    </row>
    <row r="298" ht="12.75" customHeight="1">
      <c r="A298" s="160"/>
      <c r="B298" s="3"/>
      <c r="C298" s="166"/>
      <c r="D298" s="121"/>
      <c r="E298" s="121"/>
      <c r="F298" s="166"/>
      <c r="G298" s="166"/>
      <c r="H298" s="17"/>
      <c r="I298" s="24"/>
      <c r="J298" s="24"/>
      <c r="K298" s="24"/>
      <c r="L298" s="24"/>
      <c r="M298" s="24"/>
      <c r="N298" s="24"/>
      <c r="O298" s="25"/>
      <c r="P298" s="24"/>
      <c r="Q298" s="24"/>
      <c r="R298" s="24"/>
      <c r="S298" s="24"/>
      <c r="T298" s="24"/>
      <c r="U298" s="24"/>
      <c r="V298" s="24"/>
      <c r="W298" s="24"/>
      <c r="X298" s="25"/>
      <c r="Y298" s="3"/>
      <c r="Z298" s="3"/>
      <c r="AA298" s="3"/>
      <c r="AB298" s="3"/>
      <c r="AC298" s="3"/>
    </row>
    <row r="299" ht="12.75" customHeight="1">
      <c r="A299" s="160"/>
      <c r="B299" s="3"/>
      <c r="C299" s="166"/>
      <c r="D299" s="121"/>
      <c r="E299" s="121"/>
      <c r="F299" s="166"/>
      <c r="G299" s="166"/>
      <c r="H299" s="17"/>
      <c r="I299" s="24"/>
      <c r="J299" s="24"/>
      <c r="K299" s="24"/>
      <c r="L299" s="24"/>
      <c r="M299" s="24"/>
      <c r="N299" s="24"/>
      <c r="O299" s="25"/>
      <c r="P299" s="24"/>
      <c r="Q299" s="24"/>
      <c r="R299" s="24"/>
      <c r="S299" s="24"/>
      <c r="T299" s="24"/>
      <c r="U299" s="24"/>
      <c r="V299" s="24"/>
      <c r="W299" s="24"/>
      <c r="X299" s="25"/>
      <c r="Y299" s="3"/>
      <c r="Z299" s="3"/>
      <c r="AA299" s="3"/>
      <c r="AB299" s="3"/>
      <c r="AC299" s="3"/>
    </row>
    <row r="300" ht="12.75" customHeight="1">
      <c r="A300" s="160"/>
      <c r="B300" s="3"/>
      <c r="C300" s="166"/>
      <c r="D300" s="121"/>
      <c r="E300" s="121"/>
      <c r="F300" s="166"/>
      <c r="G300" s="166"/>
      <c r="H300" s="17"/>
      <c r="I300" s="24"/>
      <c r="J300" s="24"/>
      <c r="K300" s="24"/>
      <c r="L300" s="24"/>
      <c r="M300" s="24"/>
      <c r="N300" s="24"/>
      <c r="O300" s="25"/>
      <c r="P300" s="24"/>
      <c r="Q300" s="24"/>
      <c r="R300" s="24"/>
      <c r="S300" s="24"/>
      <c r="T300" s="24"/>
      <c r="U300" s="24"/>
      <c r="V300" s="24"/>
      <c r="W300" s="24"/>
      <c r="X300" s="25"/>
      <c r="Y300" s="3"/>
      <c r="Z300" s="3"/>
      <c r="AA300" s="3"/>
      <c r="AB300" s="3"/>
      <c r="AC300" s="3"/>
    </row>
    <row r="301" ht="12.75" customHeight="1">
      <c r="A301" s="160"/>
      <c r="B301" s="3"/>
      <c r="C301" s="166"/>
      <c r="D301" s="121"/>
      <c r="E301" s="121"/>
      <c r="F301" s="166"/>
      <c r="G301" s="166"/>
      <c r="H301" s="17"/>
      <c r="I301" s="24"/>
      <c r="J301" s="24"/>
      <c r="K301" s="24"/>
      <c r="L301" s="24"/>
      <c r="M301" s="24"/>
      <c r="N301" s="24"/>
      <c r="O301" s="25"/>
      <c r="P301" s="24"/>
      <c r="Q301" s="24"/>
      <c r="R301" s="24"/>
      <c r="S301" s="24"/>
      <c r="T301" s="24"/>
      <c r="U301" s="24"/>
      <c r="V301" s="24"/>
      <c r="W301" s="24"/>
      <c r="X301" s="25"/>
      <c r="Y301" s="3"/>
      <c r="Z301" s="3"/>
      <c r="AA301" s="3"/>
      <c r="AB301" s="3"/>
      <c r="AC301" s="3"/>
    </row>
    <row r="302" ht="12.75" customHeight="1">
      <c r="A302" s="160"/>
      <c r="B302" s="3"/>
      <c r="C302" s="166"/>
      <c r="D302" s="121"/>
      <c r="E302" s="121"/>
      <c r="F302" s="166"/>
      <c r="G302" s="166"/>
      <c r="H302" s="17"/>
      <c r="I302" s="24"/>
      <c r="J302" s="24"/>
      <c r="K302" s="24"/>
      <c r="L302" s="24"/>
      <c r="M302" s="24"/>
      <c r="N302" s="24"/>
      <c r="O302" s="25"/>
      <c r="P302" s="24"/>
      <c r="Q302" s="24"/>
      <c r="R302" s="24"/>
      <c r="S302" s="24"/>
      <c r="T302" s="24"/>
      <c r="U302" s="24"/>
      <c r="V302" s="24"/>
      <c r="W302" s="24"/>
      <c r="X302" s="25"/>
      <c r="Y302" s="3"/>
      <c r="Z302" s="3"/>
      <c r="AA302" s="3"/>
      <c r="AB302" s="3"/>
      <c r="AC302" s="3"/>
    </row>
    <row r="303" ht="12.75" customHeight="1">
      <c r="A303" s="160"/>
      <c r="B303" s="3"/>
      <c r="C303" s="166"/>
      <c r="D303" s="121"/>
      <c r="E303" s="121"/>
      <c r="F303" s="166"/>
      <c r="G303" s="166"/>
      <c r="H303" s="17"/>
      <c r="I303" s="24"/>
      <c r="J303" s="24"/>
      <c r="K303" s="24"/>
      <c r="L303" s="24"/>
      <c r="M303" s="24"/>
      <c r="N303" s="24"/>
      <c r="O303" s="25"/>
      <c r="P303" s="24"/>
      <c r="Q303" s="24"/>
      <c r="R303" s="24"/>
      <c r="S303" s="24"/>
      <c r="T303" s="24"/>
      <c r="U303" s="24"/>
      <c r="V303" s="24"/>
      <c r="W303" s="24"/>
      <c r="X303" s="25"/>
      <c r="Y303" s="3"/>
      <c r="Z303" s="3"/>
      <c r="AA303" s="3"/>
      <c r="AB303" s="3"/>
      <c r="AC303" s="3"/>
    </row>
    <row r="304" ht="12.75" customHeight="1">
      <c r="A304" s="160"/>
      <c r="B304" s="3"/>
      <c r="C304" s="166"/>
      <c r="D304" s="121"/>
      <c r="E304" s="121"/>
      <c r="F304" s="166"/>
      <c r="G304" s="166"/>
      <c r="H304" s="17"/>
      <c r="I304" s="24"/>
      <c r="J304" s="24"/>
      <c r="K304" s="24"/>
      <c r="L304" s="24"/>
      <c r="M304" s="24"/>
      <c r="N304" s="24"/>
      <c r="O304" s="25"/>
      <c r="P304" s="24"/>
      <c r="Q304" s="24"/>
      <c r="R304" s="24"/>
      <c r="S304" s="24"/>
      <c r="T304" s="24"/>
      <c r="U304" s="24"/>
      <c r="V304" s="24"/>
      <c r="W304" s="24"/>
      <c r="X304" s="25"/>
      <c r="Y304" s="3"/>
      <c r="Z304" s="3"/>
      <c r="AA304" s="3"/>
      <c r="AB304" s="3"/>
      <c r="AC304" s="3"/>
    </row>
    <row r="305" ht="12.75" customHeight="1">
      <c r="A305" s="160"/>
      <c r="B305" s="3"/>
      <c r="C305" s="166"/>
      <c r="D305" s="121"/>
      <c r="E305" s="121"/>
      <c r="F305" s="166"/>
      <c r="G305" s="166"/>
      <c r="H305" s="17"/>
      <c r="I305" s="24"/>
      <c r="J305" s="24"/>
      <c r="K305" s="24"/>
      <c r="L305" s="24"/>
      <c r="M305" s="24"/>
      <c r="N305" s="24"/>
      <c r="O305" s="25"/>
      <c r="P305" s="24"/>
      <c r="Q305" s="24"/>
      <c r="R305" s="24"/>
      <c r="S305" s="24"/>
      <c r="T305" s="24"/>
      <c r="U305" s="24"/>
      <c r="V305" s="24"/>
      <c r="W305" s="24"/>
      <c r="X305" s="25"/>
      <c r="Y305" s="3"/>
      <c r="Z305" s="3"/>
      <c r="AA305" s="3"/>
      <c r="AB305" s="3"/>
      <c r="AC305" s="3"/>
    </row>
    <row r="306" ht="12.75" customHeight="1">
      <c r="A306" s="160"/>
      <c r="B306" s="3"/>
      <c r="C306" s="166"/>
      <c r="D306" s="121"/>
      <c r="E306" s="121"/>
      <c r="F306" s="166"/>
      <c r="G306" s="166"/>
      <c r="H306" s="17"/>
      <c r="I306" s="24"/>
      <c r="J306" s="24"/>
      <c r="K306" s="24"/>
      <c r="L306" s="24"/>
      <c r="M306" s="24"/>
      <c r="N306" s="24"/>
      <c r="O306" s="25"/>
      <c r="P306" s="24"/>
      <c r="Q306" s="24"/>
      <c r="R306" s="24"/>
      <c r="S306" s="24"/>
      <c r="T306" s="24"/>
      <c r="U306" s="24"/>
      <c r="V306" s="24"/>
      <c r="W306" s="24"/>
      <c r="X306" s="25"/>
      <c r="Y306" s="3"/>
      <c r="Z306" s="3"/>
      <c r="AA306" s="3"/>
      <c r="AB306" s="3"/>
      <c r="AC306" s="3"/>
    </row>
    <row r="307" ht="12.75" customHeight="1">
      <c r="A307" s="160"/>
      <c r="B307" s="3"/>
      <c r="C307" s="166"/>
      <c r="D307" s="121"/>
      <c r="E307" s="121"/>
      <c r="F307" s="166"/>
      <c r="G307" s="166"/>
      <c r="H307" s="17"/>
      <c r="I307" s="24"/>
      <c r="J307" s="24"/>
      <c r="K307" s="24"/>
      <c r="L307" s="24"/>
      <c r="M307" s="24"/>
      <c r="N307" s="24"/>
      <c r="O307" s="25"/>
      <c r="P307" s="24"/>
      <c r="Q307" s="24"/>
      <c r="R307" s="24"/>
      <c r="S307" s="24"/>
      <c r="T307" s="24"/>
      <c r="U307" s="24"/>
      <c r="V307" s="24"/>
      <c r="W307" s="24"/>
      <c r="X307" s="25"/>
      <c r="Y307" s="3"/>
      <c r="Z307" s="3"/>
      <c r="AA307" s="3"/>
      <c r="AB307" s="3"/>
      <c r="AC307" s="3"/>
    </row>
    <row r="308" ht="12.75" customHeight="1">
      <c r="A308" s="160"/>
      <c r="B308" s="3"/>
      <c r="C308" s="166"/>
      <c r="D308" s="121"/>
      <c r="E308" s="121"/>
      <c r="F308" s="166"/>
      <c r="G308" s="166"/>
      <c r="H308" s="17"/>
      <c r="I308" s="24"/>
      <c r="J308" s="24"/>
      <c r="K308" s="24"/>
      <c r="L308" s="24"/>
      <c r="M308" s="24"/>
      <c r="N308" s="24"/>
      <c r="O308" s="25"/>
      <c r="P308" s="24"/>
      <c r="Q308" s="24"/>
      <c r="R308" s="24"/>
      <c r="S308" s="24"/>
      <c r="T308" s="24"/>
      <c r="U308" s="24"/>
      <c r="V308" s="24"/>
      <c r="W308" s="24"/>
      <c r="X308" s="25"/>
      <c r="Y308" s="3"/>
      <c r="Z308" s="3"/>
      <c r="AA308" s="3"/>
      <c r="AB308" s="3"/>
      <c r="AC308" s="3"/>
    </row>
    <row r="309" ht="12.75" customHeight="1">
      <c r="A309" s="160"/>
      <c r="B309" s="3"/>
      <c r="C309" s="166"/>
      <c r="D309" s="121"/>
      <c r="E309" s="121"/>
      <c r="F309" s="166"/>
      <c r="G309" s="166"/>
      <c r="H309" s="17"/>
      <c r="I309" s="24"/>
      <c r="J309" s="24"/>
      <c r="K309" s="24"/>
      <c r="L309" s="24"/>
      <c r="M309" s="24"/>
      <c r="N309" s="24"/>
      <c r="O309" s="25"/>
      <c r="P309" s="24"/>
      <c r="Q309" s="24"/>
      <c r="R309" s="24"/>
      <c r="S309" s="24"/>
      <c r="T309" s="24"/>
      <c r="U309" s="24"/>
      <c r="V309" s="24"/>
      <c r="W309" s="24"/>
      <c r="X309" s="25"/>
      <c r="Y309" s="3"/>
      <c r="Z309" s="3"/>
      <c r="AA309" s="3"/>
      <c r="AB309" s="3"/>
      <c r="AC309" s="3"/>
    </row>
    <row r="310" ht="12.75" customHeight="1">
      <c r="A310" s="160"/>
      <c r="B310" s="3"/>
      <c r="C310" s="166"/>
      <c r="D310" s="121"/>
      <c r="E310" s="121"/>
      <c r="F310" s="166"/>
      <c r="G310" s="166"/>
      <c r="H310" s="17"/>
      <c r="I310" s="24"/>
      <c r="J310" s="24"/>
      <c r="K310" s="24"/>
      <c r="L310" s="24"/>
      <c r="M310" s="24"/>
      <c r="N310" s="24"/>
      <c r="O310" s="25"/>
      <c r="P310" s="24"/>
      <c r="Q310" s="24"/>
      <c r="R310" s="24"/>
      <c r="S310" s="24"/>
      <c r="T310" s="24"/>
      <c r="U310" s="24"/>
      <c r="V310" s="24"/>
      <c r="W310" s="24"/>
      <c r="X310" s="25"/>
      <c r="Y310" s="3"/>
      <c r="Z310" s="3"/>
      <c r="AA310" s="3"/>
      <c r="AB310" s="3"/>
      <c r="AC310" s="3"/>
    </row>
    <row r="311" ht="12.75" customHeight="1">
      <c r="A311" s="160"/>
      <c r="B311" s="3"/>
      <c r="C311" s="166"/>
      <c r="D311" s="121"/>
      <c r="E311" s="121"/>
      <c r="F311" s="166"/>
      <c r="G311" s="166"/>
      <c r="H311" s="17"/>
      <c r="I311" s="24"/>
      <c r="J311" s="24"/>
      <c r="K311" s="24"/>
      <c r="L311" s="24"/>
      <c r="M311" s="24"/>
      <c r="N311" s="24"/>
      <c r="O311" s="25"/>
      <c r="P311" s="24"/>
      <c r="Q311" s="24"/>
      <c r="R311" s="24"/>
      <c r="S311" s="24"/>
      <c r="T311" s="24"/>
      <c r="U311" s="24"/>
      <c r="V311" s="24"/>
      <c r="W311" s="24"/>
      <c r="X311" s="25"/>
      <c r="Y311" s="3"/>
      <c r="Z311" s="3"/>
      <c r="AA311" s="3"/>
      <c r="AB311" s="3"/>
      <c r="AC311" s="3"/>
    </row>
    <row r="312" ht="12.75" customHeight="1">
      <c r="A312" s="160"/>
      <c r="B312" s="3"/>
      <c r="C312" s="166"/>
      <c r="D312" s="121"/>
      <c r="E312" s="121"/>
      <c r="F312" s="166"/>
      <c r="G312" s="166"/>
      <c r="H312" s="17"/>
      <c r="I312" s="24"/>
      <c r="J312" s="24"/>
      <c r="K312" s="24"/>
      <c r="L312" s="24"/>
      <c r="M312" s="24"/>
      <c r="N312" s="24"/>
      <c r="O312" s="25"/>
      <c r="P312" s="24"/>
      <c r="Q312" s="24"/>
      <c r="R312" s="24"/>
      <c r="S312" s="24"/>
      <c r="T312" s="24"/>
      <c r="U312" s="24"/>
      <c r="V312" s="24"/>
      <c r="W312" s="24"/>
      <c r="X312" s="25"/>
      <c r="Y312" s="3"/>
      <c r="Z312" s="3"/>
      <c r="AA312" s="3"/>
      <c r="AB312" s="3"/>
      <c r="AC312" s="3"/>
    </row>
    <row r="313" ht="12.75" customHeight="1">
      <c r="A313" s="160"/>
      <c r="B313" s="3"/>
      <c r="C313" s="166"/>
      <c r="D313" s="121"/>
      <c r="E313" s="121"/>
      <c r="F313" s="166"/>
      <c r="G313" s="166"/>
      <c r="H313" s="17"/>
      <c r="I313" s="24"/>
      <c r="J313" s="24"/>
      <c r="K313" s="24"/>
      <c r="L313" s="24"/>
      <c r="M313" s="24"/>
      <c r="N313" s="24"/>
      <c r="O313" s="25"/>
      <c r="P313" s="24"/>
      <c r="Q313" s="24"/>
      <c r="R313" s="24"/>
      <c r="S313" s="24"/>
      <c r="T313" s="24"/>
      <c r="U313" s="24"/>
      <c r="V313" s="24"/>
      <c r="W313" s="24"/>
      <c r="X313" s="25"/>
      <c r="Y313" s="3"/>
      <c r="Z313" s="3"/>
      <c r="AA313" s="3"/>
      <c r="AB313" s="3"/>
      <c r="AC313" s="3"/>
    </row>
    <row r="314" ht="12.75" customHeight="1">
      <c r="A314" s="160"/>
      <c r="B314" s="3"/>
      <c r="C314" s="166"/>
      <c r="D314" s="121"/>
      <c r="E314" s="121"/>
      <c r="F314" s="166"/>
      <c r="G314" s="166"/>
      <c r="H314" s="17"/>
      <c r="I314" s="24"/>
      <c r="J314" s="24"/>
      <c r="K314" s="24"/>
      <c r="L314" s="24"/>
      <c r="M314" s="24"/>
      <c r="N314" s="24"/>
      <c r="O314" s="25"/>
      <c r="P314" s="24"/>
      <c r="Q314" s="24"/>
      <c r="R314" s="24"/>
      <c r="S314" s="24"/>
      <c r="T314" s="24"/>
      <c r="U314" s="24"/>
      <c r="V314" s="24"/>
      <c r="W314" s="24"/>
      <c r="X314" s="25"/>
      <c r="Y314" s="3"/>
      <c r="Z314" s="3"/>
      <c r="AA314" s="3"/>
      <c r="AB314" s="3"/>
      <c r="AC314" s="3"/>
    </row>
    <row r="315" ht="12.75" customHeight="1">
      <c r="A315" s="160"/>
      <c r="B315" s="3"/>
      <c r="C315" s="166"/>
      <c r="D315" s="121"/>
      <c r="E315" s="121"/>
      <c r="F315" s="166"/>
      <c r="G315" s="166"/>
      <c r="H315" s="17"/>
      <c r="I315" s="24"/>
      <c r="J315" s="24"/>
      <c r="K315" s="24"/>
      <c r="L315" s="24"/>
      <c r="M315" s="24"/>
      <c r="N315" s="24"/>
      <c r="O315" s="25"/>
      <c r="P315" s="24"/>
      <c r="Q315" s="24"/>
      <c r="R315" s="24"/>
      <c r="S315" s="24"/>
      <c r="T315" s="24"/>
      <c r="U315" s="24"/>
      <c r="V315" s="24"/>
      <c r="W315" s="24"/>
      <c r="X315" s="25"/>
      <c r="Y315" s="3"/>
      <c r="Z315" s="3"/>
      <c r="AA315" s="3"/>
      <c r="AB315" s="3"/>
      <c r="AC315" s="3"/>
    </row>
    <row r="316" ht="12.75" customHeight="1">
      <c r="A316" s="160"/>
      <c r="B316" s="3"/>
      <c r="C316" s="166"/>
      <c r="D316" s="121"/>
      <c r="E316" s="121"/>
      <c r="F316" s="166"/>
      <c r="G316" s="166"/>
      <c r="H316" s="17"/>
      <c r="I316" s="24"/>
      <c r="J316" s="24"/>
      <c r="K316" s="24"/>
      <c r="L316" s="24"/>
      <c r="M316" s="24"/>
      <c r="N316" s="24"/>
      <c r="O316" s="25"/>
      <c r="P316" s="24"/>
      <c r="Q316" s="24"/>
      <c r="R316" s="24"/>
      <c r="S316" s="24"/>
      <c r="T316" s="24"/>
      <c r="U316" s="24"/>
      <c r="V316" s="24"/>
      <c r="W316" s="24"/>
      <c r="X316" s="25"/>
      <c r="Y316" s="3"/>
      <c r="Z316" s="3"/>
      <c r="AA316" s="3"/>
      <c r="AB316" s="3"/>
      <c r="AC316" s="3"/>
    </row>
    <row r="317" ht="12.75" customHeight="1">
      <c r="A317" s="160"/>
      <c r="B317" s="3"/>
      <c r="C317" s="166"/>
      <c r="D317" s="121"/>
      <c r="E317" s="121"/>
      <c r="F317" s="166"/>
      <c r="G317" s="166"/>
      <c r="H317" s="17"/>
      <c r="I317" s="24"/>
      <c r="J317" s="24"/>
      <c r="K317" s="24"/>
      <c r="L317" s="24"/>
      <c r="M317" s="24"/>
      <c r="N317" s="24"/>
      <c r="O317" s="25"/>
      <c r="P317" s="24"/>
      <c r="Q317" s="24"/>
      <c r="R317" s="24"/>
      <c r="S317" s="24"/>
      <c r="T317" s="24"/>
      <c r="U317" s="24"/>
      <c r="V317" s="24"/>
      <c r="W317" s="24"/>
      <c r="X317" s="25"/>
      <c r="Y317" s="3"/>
      <c r="Z317" s="3"/>
      <c r="AA317" s="3"/>
      <c r="AB317" s="3"/>
      <c r="AC317" s="3"/>
    </row>
    <row r="318" ht="12.75" customHeight="1">
      <c r="A318" s="160"/>
      <c r="B318" s="3"/>
      <c r="C318" s="166"/>
      <c r="D318" s="121"/>
      <c r="E318" s="121"/>
      <c r="F318" s="166"/>
      <c r="G318" s="166"/>
      <c r="H318" s="17"/>
      <c r="I318" s="24"/>
      <c r="J318" s="24"/>
      <c r="K318" s="24"/>
      <c r="L318" s="24"/>
      <c r="M318" s="24"/>
      <c r="N318" s="24"/>
      <c r="O318" s="25"/>
      <c r="P318" s="24"/>
      <c r="Q318" s="24"/>
      <c r="R318" s="24"/>
      <c r="S318" s="24"/>
      <c r="T318" s="24"/>
      <c r="U318" s="24"/>
      <c r="V318" s="24"/>
      <c r="W318" s="24"/>
      <c r="X318" s="25"/>
      <c r="Y318" s="3"/>
      <c r="Z318" s="3"/>
      <c r="AA318" s="3"/>
      <c r="AB318" s="3"/>
      <c r="AC318" s="3"/>
    </row>
    <row r="319" ht="12.75" customHeight="1">
      <c r="A319" s="160"/>
      <c r="B319" s="3"/>
      <c r="C319" s="166"/>
      <c r="D319" s="121"/>
      <c r="E319" s="121"/>
      <c r="F319" s="166"/>
      <c r="G319" s="166"/>
      <c r="H319" s="17"/>
      <c r="I319" s="24"/>
      <c r="J319" s="24"/>
      <c r="K319" s="24"/>
      <c r="L319" s="24"/>
      <c r="M319" s="24"/>
      <c r="N319" s="24"/>
      <c r="O319" s="25"/>
      <c r="P319" s="24"/>
      <c r="Q319" s="24"/>
      <c r="R319" s="24"/>
      <c r="S319" s="24"/>
      <c r="T319" s="24"/>
      <c r="U319" s="24"/>
      <c r="V319" s="24"/>
      <c r="W319" s="24"/>
      <c r="X319" s="25"/>
      <c r="Y319" s="3"/>
      <c r="Z319" s="3"/>
      <c r="AA319" s="3"/>
      <c r="AB319" s="3"/>
      <c r="AC319" s="3"/>
    </row>
    <row r="320" ht="12.75" customHeight="1">
      <c r="A320" s="160"/>
      <c r="B320" s="3"/>
      <c r="C320" s="166"/>
      <c r="D320" s="121"/>
      <c r="E320" s="121"/>
      <c r="F320" s="166"/>
      <c r="G320" s="166"/>
      <c r="H320" s="17"/>
      <c r="I320" s="24"/>
      <c r="J320" s="24"/>
      <c r="K320" s="24"/>
      <c r="L320" s="24"/>
      <c r="M320" s="24"/>
      <c r="N320" s="24"/>
      <c r="O320" s="25"/>
      <c r="P320" s="24"/>
      <c r="Q320" s="24"/>
      <c r="R320" s="24"/>
      <c r="S320" s="24"/>
      <c r="T320" s="24"/>
      <c r="U320" s="24"/>
      <c r="V320" s="24"/>
      <c r="W320" s="24"/>
      <c r="X320" s="25"/>
      <c r="Y320" s="3"/>
      <c r="Z320" s="3"/>
      <c r="AA320" s="3"/>
      <c r="AB320" s="3"/>
      <c r="AC320" s="3"/>
    </row>
    <row r="321" ht="12.75" customHeight="1">
      <c r="A321" s="160"/>
      <c r="B321" s="3"/>
      <c r="C321" s="166"/>
      <c r="D321" s="121"/>
      <c r="E321" s="121"/>
      <c r="F321" s="166"/>
      <c r="G321" s="166"/>
      <c r="H321" s="17"/>
      <c r="I321" s="24"/>
      <c r="J321" s="24"/>
      <c r="K321" s="24"/>
      <c r="L321" s="24"/>
      <c r="M321" s="24"/>
      <c r="N321" s="24"/>
      <c r="O321" s="25"/>
      <c r="P321" s="24"/>
      <c r="Q321" s="24"/>
      <c r="R321" s="24"/>
      <c r="S321" s="24"/>
      <c r="T321" s="24"/>
      <c r="U321" s="24"/>
      <c r="V321" s="24"/>
      <c r="W321" s="24"/>
      <c r="X321" s="25"/>
      <c r="Y321" s="3"/>
      <c r="Z321" s="3"/>
      <c r="AA321" s="3"/>
      <c r="AB321" s="3"/>
      <c r="AC321" s="3"/>
    </row>
    <row r="322" ht="12.75" customHeight="1">
      <c r="A322" s="160"/>
      <c r="B322" s="3"/>
      <c r="C322" s="166"/>
      <c r="D322" s="121"/>
      <c r="E322" s="121"/>
      <c r="F322" s="166"/>
      <c r="G322" s="166"/>
      <c r="H322" s="17"/>
      <c r="I322" s="24"/>
      <c r="J322" s="24"/>
      <c r="K322" s="24"/>
      <c r="L322" s="24"/>
      <c r="M322" s="24"/>
      <c r="N322" s="24"/>
      <c r="O322" s="25"/>
      <c r="P322" s="24"/>
      <c r="Q322" s="24"/>
      <c r="R322" s="24"/>
      <c r="S322" s="24"/>
      <c r="T322" s="24"/>
      <c r="U322" s="24"/>
      <c r="V322" s="24"/>
      <c r="W322" s="24"/>
      <c r="X322" s="25"/>
      <c r="Y322" s="3"/>
      <c r="Z322" s="3"/>
      <c r="AA322" s="3"/>
      <c r="AB322" s="3"/>
      <c r="AC322" s="3"/>
    </row>
    <row r="323" ht="12.75" customHeight="1">
      <c r="A323" s="160"/>
      <c r="B323" s="3"/>
      <c r="C323" s="166"/>
      <c r="D323" s="121"/>
      <c r="E323" s="121"/>
      <c r="F323" s="166"/>
      <c r="G323" s="166"/>
      <c r="H323" s="17"/>
      <c r="I323" s="24"/>
      <c r="J323" s="24"/>
      <c r="K323" s="24"/>
      <c r="L323" s="24"/>
      <c r="M323" s="24"/>
      <c r="N323" s="24"/>
      <c r="O323" s="25"/>
      <c r="P323" s="24"/>
      <c r="Q323" s="24"/>
      <c r="R323" s="24"/>
      <c r="S323" s="24"/>
      <c r="T323" s="24"/>
      <c r="U323" s="24"/>
      <c r="V323" s="24"/>
      <c r="W323" s="24"/>
      <c r="X323" s="25"/>
      <c r="Y323" s="3"/>
      <c r="Z323" s="3"/>
      <c r="AA323" s="3"/>
      <c r="AB323" s="3"/>
      <c r="AC323" s="3"/>
    </row>
    <row r="324" ht="12.75" customHeight="1">
      <c r="A324" s="160"/>
      <c r="B324" s="3"/>
      <c r="C324" s="166"/>
      <c r="D324" s="121"/>
      <c r="E324" s="121"/>
      <c r="F324" s="166"/>
      <c r="G324" s="166"/>
      <c r="H324" s="17"/>
      <c r="I324" s="24"/>
      <c r="J324" s="24"/>
      <c r="K324" s="24"/>
      <c r="L324" s="24"/>
      <c r="M324" s="24"/>
      <c r="N324" s="24"/>
      <c r="O324" s="25"/>
      <c r="P324" s="24"/>
      <c r="Q324" s="24"/>
      <c r="R324" s="24"/>
      <c r="S324" s="24"/>
      <c r="T324" s="24"/>
      <c r="U324" s="24"/>
      <c r="V324" s="24"/>
      <c r="W324" s="24"/>
      <c r="X324" s="25"/>
      <c r="Y324" s="3"/>
      <c r="Z324" s="3"/>
      <c r="AA324" s="3"/>
      <c r="AB324" s="3"/>
      <c r="AC324" s="3"/>
    </row>
    <row r="325" ht="12.75" customHeight="1">
      <c r="A325" s="160"/>
      <c r="B325" s="3"/>
      <c r="C325" s="166"/>
      <c r="D325" s="121"/>
      <c r="E325" s="121"/>
      <c r="F325" s="166"/>
      <c r="G325" s="166"/>
      <c r="H325" s="17"/>
      <c r="I325" s="24"/>
      <c r="J325" s="24"/>
      <c r="K325" s="24"/>
      <c r="L325" s="24"/>
      <c r="M325" s="24"/>
      <c r="N325" s="24"/>
      <c r="O325" s="25"/>
      <c r="P325" s="24"/>
      <c r="Q325" s="24"/>
      <c r="R325" s="24"/>
      <c r="S325" s="24"/>
      <c r="T325" s="24"/>
      <c r="U325" s="24"/>
      <c r="V325" s="24"/>
      <c r="W325" s="24"/>
      <c r="X325" s="25"/>
      <c r="Y325" s="3"/>
      <c r="Z325" s="3"/>
      <c r="AA325" s="3"/>
      <c r="AB325" s="3"/>
      <c r="AC325" s="3"/>
    </row>
    <row r="326" ht="12.75" customHeight="1">
      <c r="A326" s="160"/>
      <c r="B326" s="3"/>
      <c r="C326" s="166"/>
      <c r="D326" s="121"/>
      <c r="E326" s="121"/>
      <c r="F326" s="166"/>
      <c r="G326" s="166"/>
      <c r="H326" s="17"/>
      <c r="I326" s="24"/>
      <c r="J326" s="24"/>
      <c r="K326" s="24"/>
      <c r="L326" s="24"/>
      <c r="M326" s="24"/>
      <c r="N326" s="24"/>
      <c r="O326" s="25"/>
      <c r="P326" s="24"/>
      <c r="Q326" s="24"/>
      <c r="R326" s="24"/>
      <c r="S326" s="24"/>
      <c r="T326" s="24"/>
      <c r="U326" s="24"/>
      <c r="V326" s="24"/>
      <c r="W326" s="24"/>
      <c r="X326" s="25"/>
      <c r="Y326" s="3"/>
      <c r="Z326" s="3"/>
      <c r="AA326" s="3"/>
      <c r="AB326" s="3"/>
      <c r="AC326" s="3"/>
    </row>
    <row r="327" ht="12.75" customHeight="1">
      <c r="A327" s="160"/>
      <c r="B327" s="3"/>
      <c r="C327" s="166"/>
      <c r="D327" s="121"/>
      <c r="E327" s="121"/>
      <c r="F327" s="166"/>
      <c r="G327" s="166"/>
      <c r="H327" s="17"/>
      <c r="I327" s="24"/>
      <c r="J327" s="24"/>
      <c r="K327" s="24"/>
      <c r="L327" s="24"/>
      <c r="M327" s="24"/>
      <c r="N327" s="24"/>
      <c r="O327" s="25"/>
      <c r="P327" s="24"/>
      <c r="Q327" s="24"/>
      <c r="R327" s="24"/>
      <c r="S327" s="24"/>
      <c r="T327" s="24"/>
      <c r="U327" s="24"/>
      <c r="V327" s="24"/>
      <c r="W327" s="24"/>
      <c r="X327" s="25"/>
      <c r="Y327" s="3"/>
      <c r="Z327" s="3"/>
      <c r="AA327" s="3"/>
      <c r="AB327" s="3"/>
      <c r="AC327" s="3"/>
    </row>
    <row r="328" ht="12.75" customHeight="1">
      <c r="A328" s="160"/>
      <c r="B328" s="3"/>
      <c r="C328" s="166"/>
      <c r="D328" s="121"/>
      <c r="E328" s="121"/>
      <c r="F328" s="166"/>
      <c r="G328" s="166"/>
      <c r="H328" s="17"/>
      <c r="I328" s="24"/>
      <c r="J328" s="24"/>
      <c r="K328" s="24"/>
      <c r="L328" s="24"/>
      <c r="M328" s="24"/>
      <c r="N328" s="24"/>
      <c r="O328" s="25"/>
      <c r="P328" s="24"/>
      <c r="Q328" s="24"/>
      <c r="R328" s="24"/>
      <c r="S328" s="24"/>
      <c r="T328" s="24"/>
      <c r="U328" s="24"/>
      <c r="V328" s="24"/>
      <c r="W328" s="24"/>
      <c r="X328" s="25"/>
      <c r="Y328" s="3"/>
      <c r="Z328" s="3"/>
      <c r="AA328" s="3"/>
      <c r="AB328" s="3"/>
      <c r="AC328" s="3"/>
    </row>
    <row r="329" ht="12.75" customHeight="1">
      <c r="A329" s="160"/>
      <c r="B329" s="3"/>
      <c r="C329" s="166"/>
      <c r="D329" s="121"/>
      <c r="E329" s="121"/>
      <c r="F329" s="166"/>
      <c r="G329" s="166"/>
      <c r="H329" s="17"/>
      <c r="I329" s="24"/>
      <c r="J329" s="24"/>
      <c r="K329" s="24"/>
      <c r="L329" s="24"/>
      <c r="M329" s="24"/>
      <c r="N329" s="24"/>
      <c r="O329" s="25"/>
      <c r="P329" s="24"/>
      <c r="Q329" s="24"/>
      <c r="R329" s="24"/>
      <c r="S329" s="24"/>
      <c r="T329" s="24"/>
      <c r="U329" s="24"/>
      <c r="V329" s="24"/>
      <c r="W329" s="24"/>
      <c r="X329" s="25"/>
      <c r="Y329" s="3"/>
      <c r="Z329" s="3"/>
      <c r="AA329" s="3"/>
      <c r="AB329" s="3"/>
      <c r="AC329" s="3"/>
    </row>
    <row r="330" ht="12.75" customHeight="1">
      <c r="A330" s="160"/>
      <c r="B330" s="3"/>
      <c r="C330" s="166"/>
      <c r="D330" s="121"/>
      <c r="E330" s="121"/>
      <c r="F330" s="166"/>
      <c r="G330" s="166"/>
      <c r="H330" s="17"/>
      <c r="I330" s="24"/>
      <c r="J330" s="24"/>
      <c r="K330" s="24"/>
      <c r="L330" s="24"/>
      <c r="M330" s="24"/>
      <c r="N330" s="24"/>
      <c r="O330" s="25"/>
      <c r="P330" s="24"/>
      <c r="Q330" s="24"/>
      <c r="R330" s="24"/>
      <c r="S330" s="24"/>
      <c r="T330" s="24"/>
      <c r="U330" s="24"/>
      <c r="V330" s="24"/>
      <c r="W330" s="24"/>
      <c r="X330" s="25"/>
      <c r="Y330" s="3"/>
      <c r="Z330" s="3"/>
      <c r="AA330" s="3"/>
      <c r="AB330" s="3"/>
      <c r="AC330" s="3"/>
    </row>
    <row r="331" ht="12.75" customHeight="1">
      <c r="A331" s="160"/>
      <c r="B331" s="3"/>
      <c r="C331" s="166"/>
      <c r="D331" s="121"/>
      <c r="E331" s="121"/>
      <c r="F331" s="166"/>
      <c r="G331" s="166"/>
      <c r="H331" s="17"/>
      <c r="I331" s="24"/>
      <c r="J331" s="24"/>
      <c r="K331" s="24"/>
      <c r="L331" s="24"/>
      <c r="M331" s="24"/>
      <c r="N331" s="24"/>
      <c r="O331" s="25"/>
      <c r="P331" s="24"/>
      <c r="Q331" s="24"/>
      <c r="R331" s="24"/>
      <c r="S331" s="24"/>
      <c r="T331" s="24"/>
      <c r="U331" s="24"/>
      <c r="V331" s="24"/>
      <c r="W331" s="24"/>
      <c r="X331" s="25"/>
      <c r="Y331" s="3"/>
      <c r="Z331" s="3"/>
      <c r="AA331" s="3"/>
      <c r="AB331" s="3"/>
      <c r="AC331" s="3"/>
    </row>
    <row r="332" ht="12.75" customHeight="1">
      <c r="A332" s="160"/>
      <c r="B332" s="3"/>
      <c r="C332" s="166"/>
      <c r="D332" s="121"/>
      <c r="E332" s="121"/>
      <c r="F332" s="166"/>
      <c r="G332" s="166"/>
      <c r="H332" s="17"/>
      <c r="I332" s="24"/>
      <c r="J332" s="24"/>
      <c r="K332" s="24"/>
      <c r="L332" s="24"/>
      <c r="M332" s="24"/>
      <c r="N332" s="24"/>
      <c r="O332" s="25"/>
      <c r="P332" s="24"/>
      <c r="Q332" s="24"/>
      <c r="R332" s="24"/>
      <c r="S332" s="24"/>
      <c r="T332" s="24"/>
      <c r="U332" s="24"/>
      <c r="V332" s="24"/>
      <c r="W332" s="24"/>
      <c r="X332" s="25"/>
      <c r="Y332" s="3"/>
      <c r="Z332" s="3"/>
      <c r="AA332" s="3"/>
      <c r="AB332" s="3"/>
      <c r="AC332" s="3"/>
    </row>
    <row r="333" ht="12.75" customHeight="1">
      <c r="A333" s="160"/>
      <c r="B333" s="3"/>
      <c r="C333" s="166"/>
      <c r="D333" s="121"/>
      <c r="E333" s="121"/>
      <c r="F333" s="166"/>
      <c r="G333" s="166"/>
      <c r="H333" s="17"/>
      <c r="I333" s="24"/>
      <c r="J333" s="24"/>
      <c r="K333" s="24"/>
      <c r="L333" s="24"/>
      <c r="M333" s="24"/>
      <c r="N333" s="24"/>
      <c r="O333" s="25"/>
      <c r="P333" s="24"/>
      <c r="Q333" s="24"/>
      <c r="R333" s="24"/>
      <c r="S333" s="24"/>
      <c r="T333" s="24"/>
      <c r="U333" s="24"/>
      <c r="V333" s="24"/>
      <c r="W333" s="24"/>
      <c r="X333" s="25"/>
      <c r="Y333" s="3"/>
      <c r="Z333" s="3"/>
      <c r="AA333" s="3"/>
      <c r="AB333" s="3"/>
      <c r="AC333" s="3"/>
    </row>
    <row r="334" ht="12.75" customHeight="1">
      <c r="A334" s="160"/>
      <c r="B334" s="3"/>
      <c r="C334" s="166"/>
      <c r="D334" s="121"/>
      <c r="E334" s="121"/>
      <c r="F334" s="166"/>
      <c r="G334" s="166"/>
      <c r="H334" s="17"/>
      <c r="I334" s="24"/>
      <c r="J334" s="24"/>
      <c r="K334" s="24"/>
      <c r="L334" s="24"/>
      <c r="M334" s="24"/>
      <c r="N334" s="24"/>
      <c r="O334" s="25"/>
      <c r="P334" s="24"/>
      <c r="Q334" s="24"/>
      <c r="R334" s="24"/>
      <c r="S334" s="24"/>
      <c r="T334" s="24"/>
      <c r="U334" s="24"/>
      <c r="V334" s="24"/>
      <c r="W334" s="24"/>
      <c r="X334" s="25"/>
      <c r="Y334" s="3"/>
      <c r="Z334" s="3"/>
      <c r="AA334" s="3"/>
      <c r="AB334" s="3"/>
      <c r="AC334" s="3"/>
    </row>
    <row r="335" ht="12.75" customHeight="1">
      <c r="A335" s="160"/>
      <c r="B335" s="3"/>
      <c r="C335" s="166"/>
      <c r="D335" s="121"/>
      <c r="E335" s="121"/>
      <c r="F335" s="166"/>
      <c r="G335" s="166"/>
      <c r="H335" s="17"/>
      <c r="I335" s="24"/>
      <c r="J335" s="24"/>
      <c r="K335" s="24"/>
      <c r="L335" s="24"/>
      <c r="M335" s="24"/>
      <c r="N335" s="24"/>
      <c r="O335" s="25"/>
      <c r="P335" s="24"/>
      <c r="Q335" s="24"/>
      <c r="R335" s="24"/>
      <c r="S335" s="24"/>
      <c r="T335" s="24"/>
      <c r="U335" s="24"/>
      <c r="V335" s="24"/>
      <c r="W335" s="24"/>
      <c r="X335" s="25"/>
      <c r="Y335" s="3"/>
      <c r="Z335" s="3"/>
      <c r="AA335" s="3"/>
      <c r="AB335" s="3"/>
      <c r="AC335" s="3"/>
    </row>
    <row r="336" ht="12.75" customHeight="1">
      <c r="A336" s="160"/>
      <c r="B336" s="3"/>
      <c r="C336" s="166"/>
      <c r="D336" s="121"/>
      <c r="E336" s="121"/>
      <c r="F336" s="166"/>
      <c r="G336" s="166"/>
      <c r="H336" s="17"/>
      <c r="I336" s="24"/>
      <c r="J336" s="24"/>
      <c r="K336" s="24"/>
      <c r="L336" s="24"/>
      <c r="M336" s="24"/>
      <c r="N336" s="24"/>
      <c r="O336" s="25"/>
      <c r="P336" s="24"/>
      <c r="Q336" s="24"/>
      <c r="R336" s="24"/>
      <c r="S336" s="24"/>
      <c r="T336" s="24"/>
      <c r="U336" s="24"/>
      <c r="V336" s="24"/>
      <c r="W336" s="24"/>
      <c r="X336" s="25"/>
      <c r="Y336" s="3"/>
      <c r="Z336" s="3"/>
      <c r="AA336" s="3"/>
      <c r="AB336" s="3"/>
      <c r="AC336" s="3"/>
    </row>
    <row r="337" ht="12.75" customHeight="1">
      <c r="A337" s="160"/>
      <c r="B337" s="3"/>
      <c r="C337" s="166"/>
      <c r="D337" s="121"/>
      <c r="E337" s="121"/>
      <c r="F337" s="166"/>
      <c r="G337" s="166"/>
      <c r="H337" s="17"/>
      <c r="I337" s="24"/>
      <c r="J337" s="24"/>
      <c r="K337" s="24"/>
      <c r="L337" s="24"/>
      <c r="M337" s="24"/>
      <c r="N337" s="24"/>
      <c r="O337" s="25"/>
      <c r="P337" s="24"/>
      <c r="Q337" s="24"/>
      <c r="R337" s="24"/>
      <c r="S337" s="24"/>
      <c r="T337" s="24"/>
      <c r="U337" s="24"/>
      <c r="V337" s="24"/>
      <c r="W337" s="24"/>
      <c r="X337" s="25"/>
      <c r="Y337" s="3"/>
      <c r="Z337" s="3"/>
      <c r="AA337" s="3"/>
      <c r="AB337" s="3"/>
      <c r="AC337" s="3"/>
    </row>
    <row r="338" ht="12.75" customHeight="1">
      <c r="A338" s="160"/>
      <c r="B338" s="3"/>
      <c r="C338" s="166"/>
      <c r="D338" s="121"/>
      <c r="E338" s="121"/>
      <c r="F338" s="166"/>
      <c r="G338" s="166"/>
      <c r="H338" s="17"/>
      <c r="I338" s="24"/>
      <c r="J338" s="24"/>
      <c r="K338" s="24"/>
      <c r="L338" s="24"/>
      <c r="M338" s="24"/>
      <c r="N338" s="24"/>
      <c r="O338" s="25"/>
      <c r="P338" s="24"/>
      <c r="Q338" s="24"/>
      <c r="R338" s="24"/>
      <c r="S338" s="24"/>
      <c r="T338" s="24"/>
      <c r="U338" s="24"/>
      <c r="V338" s="24"/>
      <c r="W338" s="24"/>
      <c r="X338" s="25"/>
      <c r="Y338" s="3"/>
      <c r="Z338" s="3"/>
      <c r="AA338" s="3"/>
      <c r="AB338" s="3"/>
      <c r="AC338" s="3"/>
    </row>
    <row r="339" ht="12.75" customHeight="1">
      <c r="A339" s="160"/>
      <c r="B339" s="3"/>
      <c r="C339" s="166"/>
      <c r="D339" s="121"/>
      <c r="E339" s="121"/>
      <c r="F339" s="166"/>
      <c r="G339" s="166"/>
      <c r="H339" s="17"/>
      <c r="I339" s="24"/>
      <c r="J339" s="24"/>
      <c r="K339" s="24"/>
      <c r="L339" s="24"/>
      <c r="M339" s="24"/>
      <c r="N339" s="24"/>
      <c r="O339" s="25"/>
      <c r="P339" s="24"/>
      <c r="Q339" s="24"/>
      <c r="R339" s="24"/>
      <c r="S339" s="24"/>
      <c r="T339" s="24"/>
      <c r="U339" s="24"/>
      <c r="V339" s="24"/>
      <c r="W339" s="24"/>
      <c r="X339" s="25"/>
      <c r="Y339" s="3"/>
      <c r="Z339" s="3"/>
      <c r="AA339" s="3"/>
      <c r="AB339" s="3"/>
      <c r="AC339" s="3"/>
    </row>
    <row r="340" ht="12.75" customHeight="1">
      <c r="A340" s="160"/>
      <c r="B340" s="3"/>
      <c r="C340" s="166"/>
      <c r="D340" s="121"/>
      <c r="E340" s="121"/>
      <c r="F340" s="166"/>
      <c r="G340" s="166"/>
      <c r="H340" s="17"/>
      <c r="I340" s="24"/>
      <c r="J340" s="24"/>
      <c r="K340" s="24"/>
      <c r="L340" s="24"/>
      <c r="M340" s="24"/>
      <c r="N340" s="24"/>
      <c r="O340" s="25"/>
      <c r="P340" s="24"/>
      <c r="Q340" s="24"/>
      <c r="R340" s="24"/>
      <c r="S340" s="24"/>
      <c r="T340" s="24"/>
      <c r="U340" s="24"/>
      <c r="V340" s="24"/>
      <c r="W340" s="24"/>
      <c r="X340" s="25"/>
      <c r="Y340" s="3"/>
      <c r="Z340" s="3"/>
      <c r="AA340" s="3"/>
      <c r="AB340" s="3"/>
      <c r="AC340" s="3"/>
    </row>
    <row r="341" ht="12.75" customHeight="1">
      <c r="A341" s="160"/>
      <c r="B341" s="3"/>
      <c r="C341" s="166"/>
      <c r="D341" s="121"/>
      <c r="E341" s="121"/>
      <c r="F341" s="166"/>
      <c r="G341" s="166"/>
      <c r="H341" s="17"/>
      <c r="I341" s="24"/>
      <c r="J341" s="24"/>
      <c r="K341" s="24"/>
      <c r="L341" s="24"/>
      <c r="M341" s="24"/>
      <c r="N341" s="24"/>
      <c r="O341" s="25"/>
      <c r="P341" s="24"/>
      <c r="Q341" s="24"/>
      <c r="R341" s="24"/>
      <c r="S341" s="24"/>
      <c r="T341" s="24"/>
      <c r="U341" s="24"/>
      <c r="V341" s="24"/>
      <c r="W341" s="24"/>
      <c r="X341" s="25"/>
      <c r="Y341" s="3"/>
      <c r="Z341" s="3"/>
      <c r="AA341" s="3"/>
      <c r="AB341" s="3"/>
      <c r="AC341" s="3"/>
    </row>
    <row r="342" ht="12.75" customHeight="1">
      <c r="A342" s="160"/>
      <c r="B342" s="3"/>
      <c r="C342" s="166"/>
      <c r="D342" s="121"/>
      <c r="E342" s="121"/>
      <c r="F342" s="166"/>
      <c r="G342" s="166"/>
      <c r="H342" s="17"/>
      <c r="I342" s="24"/>
      <c r="J342" s="24"/>
      <c r="K342" s="24"/>
      <c r="L342" s="24"/>
      <c r="M342" s="24"/>
      <c r="N342" s="24"/>
      <c r="O342" s="25"/>
      <c r="P342" s="24"/>
      <c r="Q342" s="24"/>
      <c r="R342" s="24"/>
      <c r="S342" s="24"/>
      <c r="T342" s="24"/>
      <c r="U342" s="24"/>
      <c r="V342" s="24"/>
      <c r="W342" s="24"/>
      <c r="X342" s="25"/>
      <c r="Y342" s="3"/>
      <c r="Z342" s="3"/>
      <c r="AA342" s="3"/>
      <c r="AB342" s="3"/>
      <c r="AC342" s="3"/>
    </row>
    <row r="343" ht="12.75" customHeight="1">
      <c r="A343" s="160"/>
      <c r="B343" s="3"/>
      <c r="C343" s="166"/>
      <c r="D343" s="121"/>
      <c r="E343" s="121"/>
      <c r="F343" s="166"/>
      <c r="G343" s="166"/>
      <c r="H343" s="17"/>
      <c r="I343" s="24"/>
      <c r="J343" s="24"/>
      <c r="K343" s="24"/>
      <c r="L343" s="24"/>
      <c r="M343" s="24"/>
      <c r="N343" s="24"/>
      <c r="O343" s="25"/>
      <c r="P343" s="24"/>
      <c r="Q343" s="24"/>
      <c r="R343" s="24"/>
      <c r="S343" s="24"/>
      <c r="T343" s="24"/>
      <c r="U343" s="24"/>
      <c r="V343" s="24"/>
      <c r="W343" s="24"/>
      <c r="X343" s="25"/>
      <c r="Y343" s="3"/>
      <c r="Z343" s="3"/>
      <c r="AA343" s="3"/>
      <c r="AB343" s="3"/>
      <c r="AC343" s="3"/>
    </row>
    <row r="344" ht="12.75" customHeight="1">
      <c r="A344" s="160"/>
      <c r="B344" s="3"/>
      <c r="C344" s="166"/>
      <c r="D344" s="121"/>
      <c r="E344" s="121"/>
      <c r="F344" s="166"/>
      <c r="G344" s="166"/>
      <c r="H344" s="17"/>
      <c r="I344" s="24"/>
      <c r="J344" s="24"/>
      <c r="K344" s="24"/>
      <c r="L344" s="24"/>
      <c r="M344" s="24"/>
      <c r="N344" s="24"/>
      <c r="O344" s="25"/>
      <c r="P344" s="24"/>
      <c r="Q344" s="24"/>
      <c r="R344" s="24"/>
      <c r="S344" s="24"/>
      <c r="T344" s="24"/>
      <c r="U344" s="24"/>
      <c r="V344" s="24"/>
      <c r="W344" s="24"/>
      <c r="X344" s="25"/>
      <c r="Y344" s="3"/>
      <c r="Z344" s="3"/>
      <c r="AA344" s="3"/>
      <c r="AB344" s="3"/>
      <c r="AC344" s="3"/>
    </row>
    <row r="345" ht="12.75" customHeight="1">
      <c r="A345" s="160"/>
      <c r="B345" s="3"/>
      <c r="C345" s="166"/>
      <c r="D345" s="121"/>
      <c r="E345" s="121"/>
      <c r="F345" s="166"/>
      <c r="G345" s="166"/>
      <c r="H345" s="17"/>
      <c r="I345" s="24"/>
      <c r="J345" s="24"/>
      <c r="K345" s="24"/>
      <c r="L345" s="24"/>
      <c r="M345" s="24"/>
      <c r="N345" s="24"/>
      <c r="O345" s="25"/>
      <c r="P345" s="24"/>
      <c r="Q345" s="24"/>
      <c r="R345" s="24"/>
      <c r="S345" s="24"/>
      <c r="T345" s="24"/>
      <c r="U345" s="24"/>
      <c r="V345" s="24"/>
      <c r="W345" s="24"/>
      <c r="X345" s="25"/>
      <c r="Y345" s="3"/>
      <c r="Z345" s="3"/>
      <c r="AA345" s="3"/>
      <c r="AB345" s="3"/>
      <c r="AC345" s="3"/>
    </row>
    <row r="346" ht="12.75" customHeight="1">
      <c r="A346" s="160"/>
      <c r="B346" s="3"/>
      <c r="C346" s="166"/>
      <c r="D346" s="121"/>
      <c r="E346" s="121"/>
      <c r="F346" s="166"/>
      <c r="G346" s="166"/>
      <c r="H346" s="17"/>
      <c r="I346" s="24"/>
      <c r="J346" s="24"/>
      <c r="K346" s="24"/>
      <c r="L346" s="24"/>
      <c r="M346" s="24"/>
      <c r="N346" s="24"/>
      <c r="O346" s="25"/>
      <c r="P346" s="24"/>
      <c r="Q346" s="24"/>
      <c r="R346" s="24"/>
      <c r="S346" s="24"/>
      <c r="T346" s="24"/>
      <c r="U346" s="24"/>
      <c r="V346" s="24"/>
      <c r="W346" s="24"/>
      <c r="X346" s="25"/>
      <c r="Y346" s="3"/>
      <c r="Z346" s="3"/>
      <c r="AA346" s="3"/>
      <c r="AB346" s="3"/>
      <c r="AC346" s="3"/>
    </row>
    <row r="347" ht="12.75" customHeight="1">
      <c r="A347" s="160"/>
      <c r="B347" s="3"/>
      <c r="C347" s="166"/>
      <c r="D347" s="121"/>
      <c r="E347" s="121"/>
      <c r="F347" s="166"/>
      <c r="G347" s="166"/>
      <c r="H347" s="17"/>
      <c r="I347" s="24"/>
      <c r="J347" s="24"/>
      <c r="K347" s="24"/>
      <c r="L347" s="24"/>
      <c r="M347" s="24"/>
      <c r="N347" s="24"/>
      <c r="O347" s="25"/>
      <c r="P347" s="24"/>
      <c r="Q347" s="24"/>
      <c r="R347" s="24"/>
      <c r="S347" s="24"/>
      <c r="T347" s="24"/>
      <c r="U347" s="24"/>
      <c r="V347" s="24"/>
      <c r="W347" s="24"/>
      <c r="X347" s="25"/>
      <c r="Y347" s="3"/>
      <c r="Z347" s="3"/>
      <c r="AA347" s="3"/>
      <c r="AB347" s="3"/>
      <c r="AC347" s="3"/>
    </row>
    <row r="348" ht="12.75" customHeight="1">
      <c r="A348" s="160"/>
      <c r="B348" s="3"/>
      <c r="C348" s="166"/>
      <c r="D348" s="121"/>
      <c r="E348" s="121"/>
      <c r="F348" s="166"/>
      <c r="G348" s="166"/>
      <c r="H348" s="17"/>
      <c r="I348" s="24"/>
      <c r="J348" s="24"/>
      <c r="K348" s="24"/>
      <c r="L348" s="24"/>
      <c r="M348" s="24"/>
      <c r="N348" s="24"/>
      <c r="O348" s="25"/>
      <c r="P348" s="24"/>
      <c r="Q348" s="24"/>
      <c r="R348" s="24"/>
      <c r="S348" s="24"/>
      <c r="T348" s="24"/>
      <c r="U348" s="24"/>
      <c r="V348" s="24"/>
      <c r="W348" s="24"/>
      <c r="X348" s="25"/>
      <c r="Y348" s="3"/>
      <c r="Z348" s="3"/>
      <c r="AA348" s="3"/>
      <c r="AB348" s="3"/>
      <c r="AC348" s="3"/>
    </row>
    <row r="349" ht="12.75" customHeight="1">
      <c r="A349" s="160"/>
      <c r="B349" s="3"/>
      <c r="C349" s="166"/>
      <c r="D349" s="121"/>
      <c r="E349" s="121"/>
      <c r="F349" s="166"/>
      <c r="G349" s="166"/>
      <c r="H349" s="17"/>
      <c r="I349" s="24"/>
      <c r="J349" s="24"/>
      <c r="K349" s="24"/>
      <c r="L349" s="24"/>
      <c r="M349" s="24"/>
      <c r="N349" s="24"/>
      <c r="O349" s="25"/>
      <c r="P349" s="24"/>
      <c r="Q349" s="24"/>
      <c r="R349" s="24"/>
      <c r="S349" s="24"/>
      <c r="T349" s="24"/>
      <c r="U349" s="24"/>
      <c r="V349" s="24"/>
      <c r="W349" s="24"/>
      <c r="X349" s="25"/>
      <c r="Y349" s="3"/>
      <c r="Z349" s="3"/>
      <c r="AA349" s="3"/>
      <c r="AB349" s="3"/>
      <c r="AC349" s="3"/>
    </row>
    <row r="350" ht="12.75" customHeight="1">
      <c r="A350" s="160"/>
      <c r="B350" s="3"/>
      <c r="C350" s="166"/>
      <c r="D350" s="121"/>
      <c r="E350" s="121"/>
      <c r="F350" s="166"/>
      <c r="G350" s="166"/>
      <c r="H350" s="17"/>
      <c r="I350" s="24"/>
      <c r="J350" s="24"/>
      <c r="K350" s="24"/>
      <c r="L350" s="24"/>
      <c r="M350" s="24"/>
      <c r="N350" s="24"/>
      <c r="O350" s="25"/>
      <c r="P350" s="24"/>
      <c r="Q350" s="24"/>
      <c r="R350" s="24"/>
      <c r="S350" s="24"/>
      <c r="T350" s="24"/>
      <c r="U350" s="24"/>
      <c r="V350" s="24"/>
      <c r="W350" s="24"/>
      <c r="X350" s="25"/>
      <c r="Y350" s="3"/>
      <c r="Z350" s="3"/>
      <c r="AA350" s="3"/>
      <c r="AB350" s="3"/>
      <c r="AC350" s="3"/>
    </row>
    <row r="351" ht="12.75" customHeight="1">
      <c r="A351" s="160"/>
      <c r="B351" s="3"/>
      <c r="C351" s="166"/>
      <c r="D351" s="121"/>
      <c r="E351" s="121"/>
      <c r="F351" s="166"/>
      <c r="G351" s="166"/>
      <c r="H351" s="17"/>
      <c r="I351" s="24"/>
      <c r="J351" s="24"/>
      <c r="K351" s="24"/>
      <c r="L351" s="24"/>
      <c r="M351" s="24"/>
      <c r="N351" s="24"/>
      <c r="O351" s="25"/>
      <c r="P351" s="24"/>
      <c r="Q351" s="24"/>
      <c r="R351" s="24"/>
      <c r="S351" s="24"/>
      <c r="T351" s="24"/>
      <c r="U351" s="24"/>
      <c r="V351" s="24"/>
      <c r="W351" s="24"/>
      <c r="X351" s="25"/>
      <c r="Y351" s="3"/>
      <c r="Z351" s="3"/>
      <c r="AA351" s="3"/>
      <c r="AB351" s="3"/>
      <c r="AC351" s="3"/>
    </row>
    <row r="352" ht="12.75" customHeight="1">
      <c r="A352" s="160"/>
      <c r="B352" s="3"/>
      <c r="C352" s="166"/>
      <c r="D352" s="121"/>
      <c r="E352" s="121"/>
      <c r="F352" s="166"/>
      <c r="G352" s="166"/>
      <c r="H352" s="17"/>
      <c r="I352" s="24"/>
      <c r="J352" s="24"/>
      <c r="K352" s="24"/>
      <c r="L352" s="24"/>
      <c r="M352" s="24"/>
      <c r="N352" s="24"/>
      <c r="O352" s="25"/>
      <c r="P352" s="24"/>
      <c r="Q352" s="24"/>
      <c r="R352" s="24"/>
      <c r="S352" s="24"/>
      <c r="T352" s="24"/>
      <c r="U352" s="24"/>
      <c r="V352" s="24"/>
      <c r="W352" s="24"/>
      <c r="X352" s="25"/>
      <c r="Y352" s="3"/>
      <c r="Z352" s="3"/>
      <c r="AA352" s="3"/>
      <c r="AB352" s="3"/>
      <c r="AC352" s="3"/>
    </row>
    <row r="353" ht="12.75" customHeight="1">
      <c r="A353" s="160"/>
      <c r="B353" s="3"/>
      <c r="C353" s="166"/>
      <c r="D353" s="121"/>
      <c r="E353" s="121"/>
      <c r="F353" s="166"/>
      <c r="G353" s="166"/>
      <c r="H353" s="17"/>
      <c r="I353" s="24"/>
      <c r="J353" s="24"/>
      <c r="K353" s="24"/>
      <c r="L353" s="24"/>
      <c r="M353" s="24"/>
      <c r="N353" s="24"/>
      <c r="O353" s="25"/>
      <c r="P353" s="24"/>
      <c r="Q353" s="24"/>
      <c r="R353" s="24"/>
      <c r="S353" s="24"/>
      <c r="T353" s="24"/>
      <c r="U353" s="24"/>
      <c r="V353" s="24"/>
      <c r="W353" s="24"/>
      <c r="X353" s="25"/>
      <c r="Y353" s="3"/>
      <c r="Z353" s="3"/>
      <c r="AA353" s="3"/>
      <c r="AB353" s="3"/>
      <c r="AC353" s="3"/>
    </row>
    <row r="354" ht="12.75" customHeight="1">
      <c r="A354" s="160"/>
      <c r="B354" s="3"/>
      <c r="C354" s="166"/>
      <c r="D354" s="121"/>
      <c r="E354" s="121"/>
      <c r="F354" s="166"/>
      <c r="G354" s="166"/>
      <c r="H354" s="17"/>
      <c r="I354" s="24"/>
      <c r="J354" s="24"/>
      <c r="K354" s="24"/>
      <c r="L354" s="24"/>
      <c r="M354" s="24"/>
      <c r="N354" s="24"/>
      <c r="O354" s="25"/>
      <c r="P354" s="24"/>
      <c r="Q354" s="24"/>
      <c r="R354" s="24"/>
      <c r="S354" s="24"/>
      <c r="T354" s="24"/>
      <c r="U354" s="24"/>
      <c r="V354" s="24"/>
      <c r="W354" s="24"/>
      <c r="X354" s="25"/>
      <c r="Y354" s="3"/>
      <c r="Z354" s="3"/>
      <c r="AA354" s="3"/>
      <c r="AB354" s="3"/>
      <c r="AC354" s="3"/>
    </row>
    <row r="355" ht="12.75" customHeight="1">
      <c r="A355" s="160"/>
      <c r="B355" s="3"/>
      <c r="C355" s="166"/>
      <c r="D355" s="121"/>
      <c r="E355" s="121"/>
      <c r="F355" s="166"/>
      <c r="G355" s="166"/>
      <c r="H355" s="17"/>
      <c r="I355" s="24"/>
      <c r="J355" s="24"/>
      <c r="K355" s="24"/>
      <c r="L355" s="24"/>
      <c r="M355" s="24"/>
      <c r="N355" s="24"/>
      <c r="O355" s="25"/>
      <c r="P355" s="24"/>
      <c r="Q355" s="24"/>
      <c r="R355" s="24"/>
      <c r="S355" s="24"/>
      <c r="T355" s="24"/>
      <c r="U355" s="24"/>
      <c r="V355" s="24"/>
      <c r="W355" s="24"/>
      <c r="X355" s="25"/>
      <c r="Y355" s="3"/>
      <c r="Z355" s="3"/>
      <c r="AA355" s="3"/>
      <c r="AB355" s="3"/>
      <c r="AC355" s="3"/>
    </row>
    <row r="356" ht="12.75" customHeight="1">
      <c r="A356" s="160"/>
      <c r="B356" s="3"/>
      <c r="C356" s="166"/>
      <c r="D356" s="121"/>
      <c r="E356" s="121"/>
      <c r="F356" s="166"/>
      <c r="G356" s="166"/>
      <c r="H356" s="17"/>
      <c r="I356" s="24"/>
      <c r="J356" s="24"/>
      <c r="K356" s="24"/>
      <c r="L356" s="24"/>
      <c r="M356" s="24"/>
      <c r="N356" s="24"/>
      <c r="O356" s="25"/>
      <c r="P356" s="24"/>
      <c r="Q356" s="24"/>
      <c r="R356" s="24"/>
      <c r="S356" s="24"/>
      <c r="T356" s="24"/>
      <c r="U356" s="24"/>
      <c r="V356" s="24"/>
      <c r="W356" s="24"/>
      <c r="X356" s="25"/>
      <c r="Y356" s="3"/>
      <c r="Z356" s="3"/>
      <c r="AA356" s="3"/>
      <c r="AB356" s="3"/>
      <c r="AC356" s="3"/>
    </row>
    <row r="357" ht="12.75" customHeight="1">
      <c r="A357" s="160"/>
      <c r="B357" s="3"/>
      <c r="C357" s="166"/>
      <c r="D357" s="121"/>
      <c r="E357" s="121"/>
      <c r="F357" s="166"/>
      <c r="G357" s="166"/>
      <c r="H357" s="17"/>
      <c r="I357" s="24"/>
      <c r="J357" s="24"/>
      <c r="K357" s="24"/>
      <c r="L357" s="24"/>
      <c r="M357" s="24"/>
      <c r="N357" s="24"/>
      <c r="O357" s="25"/>
      <c r="P357" s="24"/>
      <c r="Q357" s="24"/>
      <c r="R357" s="24"/>
      <c r="S357" s="24"/>
      <c r="T357" s="24"/>
      <c r="U357" s="24"/>
      <c r="V357" s="24"/>
      <c r="W357" s="24"/>
      <c r="X357" s="25"/>
      <c r="Y357" s="3"/>
      <c r="Z357" s="3"/>
      <c r="AA357" s="3"/>
      <c r="AB357" s="3"/>
      <c r="AC357" s="3"/>
    </row>
    <row r="358" ht="12.75" customHeight="1">
      <c r="A358" s="160"/>
      <c r="B358" s="3"/>
      <c r="C358" s="166"/>
      <c r="D358" s="121"/>
      <c r="E358" s="121"/>
      <c r="F358" s="166"/>
      <c r="G358" s="166"/>
      <c r="H358" s="17"/>
      <c r="I358" s="24"/>
      <c r="J358" s="24"/>
      <c r="K358" s="24"/>
      <c r="L358" s="24"/>
      <c r="M358" s="24"/>
      <c r="N358" s="24"/>
      <c r="O358" s="25"/>
      <c r="P358" s="24"/>
      <c r="Q358" s="24"/>
      <c r="R358" s="24"/>
      <c r="S358" s="24"/>
      <c r="T358" s="24"/>
      <c r="U358" s="24"/>
      <c r="V358" s="24"/>
      <c r="W358" s="24"/>
      <c r="X358" s="25"/>
      <c r="Y358" s="3"/>
      <c r="Z358" s="3"/>
      <c r="AA358" s="3"/>
      <c r="AB358" s="3"/>
      <c r="AC358" s="3"/>
    </row>
    <row r="359" ht="12.75" customHeight="1">
      <c r="A359" s="160"/>
      <c r="B359" s="3"/>
      <c r="C359" s="166"/>
      <c r="D359" s="121"/>
      <c r="E359" s="121"/>
      <c r="F359" s="166"/>
      <c r="G359" s="166"/>
      <c r="H359" s="17"/>
      <c r="I359" s="24"/>
      <c r="J359" s="24"/>
      <c r="K359" s="24"/>
      <c r="L359" s="24"/>
      <c r="M359" s="24"/>
      <c r="N359" s="24"/>
      <c r="O359" s="25"/>
      <c r="P359" s="24"/>
      <c r="Q359" s="24"/>
      <c r="R359" s="24"/>
      <c r="S359" s="24"/>
      <c r="T359" s="24"/>
      <c r="U359" s="24"/>
      <c r="V359" s="24"/>
      <c r="W359" s="24"/>
      <c r="X359" s="25"/>
      <c r="Y359" s="3"/>
      <c r="Z359" s="3"/>
      <c r="AA359" s="3"/>
      <c r="AB359" s="3"/>
      <c r="AC359" s="3"/>
    </row>
    <row r="360" ht="12.75" customHeight="1">
      <c r="A360" s="160"/>
      <c r="B360" s="3"/>
      <c r="C360" s="166"/>
      <c r="D360" s="121"/>
      <c r="E360" s="121"/>
      <c r="F360" s="166"/>
      <c r="G360" s="166"/>
      <c r="H360" s="17"/>
      <c r="I360" s="24"/>
      <c r="J360" s="24"/>
      <c r="K360" s="24"/>
      <c r="L360" s="24"/>
      <c r="M360" s="24"/>
      <c r="N360" s="24"/>
      <c r="O360" s="25"/>
      <c r="P360" s="24"/>
      <c r="Q360" s="24"/>
      <c r="R360" s="24"/>
      <c r="S360" s="24"/>
      <c r="T360" s="24"/>
      <c r="U360" s="24"/>
      <c r="V360" s="24"/>
      <c r="W360" s="24"/>
      <c r="X360" s="25"/>
      <c r="Y360" s="3"/>
      <c r="Z360" s="3"/>
      <c r="AA360" s="3"/>
      <c r="AB360" s="3"/>
      <c r="AC360" s="3"/>
    </row>
    <row r="361" ht="12.75" customHeight="1">
      <c r="A361" s="160"/>
      <c r="B361" s="3"/>
      <c r="C361" s="166"/>
      <c r="D361" s="121"/>
      <c r="E361" s="121"/>
      <c r="F361" s="166"/>
      <c r="G361" s="166"/>
      <c r="H361" s="17"/>
      <c r="I361" s="24"/>
      <c r="J361" s="24"/>
      <c r="K361" s="24"/>
      <c r="L361" s="24"/>
      <c r="M361" s="24"/>
      <c r="N361" s="24"/>
      <c r="O361" s="25"/>
      <c r="P361" s="24"/>
      <c r="Q361" s="24"/>
      <c r="R361" s="24"/>
      <c r="S361" s="24"/>
      <c r="T361" s="24"/>
      <c r="U361" s="24"/>
      <c r="V361" s="24"/>
      <c r="W361" s="24"/>
      <c r="X361" s="25"/>
      <c r="Y361" s="3"/>
      <c r="Z361" s="3"/>
      <c r="AA361" s="3"/>
      <c r="AB361" s="3"/>
      <c r="AC361" s="3"/>
    </row>
    <row r="362" ht="12.75" customHeight="1">
      <c r="A362" s="160"/>
      <c r="B362" s="3"/>
      <c r="C362" s="166"/>
      <c r="D362" s="121"/>
      <c r="E362" s="121"/>
      <c r="F362" s="166"/>
      <c r="G362" s="166"/>
      <c r="H362" s="17"/>
      <c r="I362" s="24"/>
      <c r="J362" s="24"/>
      <c r="K362" s="24"/>
      <c r="L362" s="24"/>
      <c r="M362" s="24"/>
      <c r="N362" s="24"/>
      <c r="O362" s="25"/>
      <c r="P362" s="24"/>
      <c r="Q362" s="24"/>
      <c r="R362" s="24"/>
      <c r="S362" s="24"/>
      <c r="T362" s="24"/>
      <c r="U362" s="24"/>
      <c r="V362" s="24"/>
      <c r="W362" s="24"/>
      <c r="X362" s="25"/>
      <c r="Y362" s="3"/>
      <c r="Z362" s="3"/>
      <c r="AA362" s="3"/>
      <c r="AB362" s="3"/>
      <c r="AC362" s="3"/>
    </row>
    <row r="363" ht="12.75" customHeight="1">
      <c r="A363" s="160"/>
      <c r="B363" s="3"/>
      <c r="C363" s="166"/>
      <c r="D363" s="121"/>
      <c r="E363" s="121"/>
      <c r="F363" s="166"/>
      <c r="G363" s="166"/>
      <c r="H363" s="17"/>
      <c r="I363" s="24"/>
      <c r="J363" s="24"/>
      <c r="K363" s="24"/>
      <c r="L363" s="24"/>
      <c r="M363" s="24"/>
      <c r="N363" s="24"/>
      <c r="O363" s="25"/>
      <c r="P363" s="24"/>
      <c r="Q363" s="24"/>
      <c r="R363" s="24"/>
      <c r="S363" s="24"/>
      <c r="T363" s="24"/>
      <c r="U363" s="24"/>
      <c r="V363" s="24"/>
      <c r="W363" s="24"/>
      <c r="X363" s="25"/>
      <c r="Y363" s="3"/>
      <c r="Z363" s="3"/>
      <c r="AA363" s="3"/>
      <c r="AB363" s="3"/>
      <c r="AC363" s="3"/>
    </row>
    <row r="364" ht="12.75" customHeight="1">
      <c r="A364" s="160"/>
      <c r="B364" s="3"/>
      <c r="C364" s="166"/>
      <c r="D364" s="121"/>
      <c r="E364" s="121"/>
      <c r="F364" s="166"/>
      <c r="G364" s="166"/>
      <c r="H364" s="17"/>
      <c r="I364" s="24"/>
      <c r="J364" s="24"/>
      <c r="K364" s="24"/>
      <c r="L364" s="24"/>
      <c r="M364" s="24"/>
      <c r="N364" s="24"/>
      <c r="O364" s="25"/>
      <c r="P364" s="24"/>
      <c r="Q364" s="24"/>
      <c r="R364" s="24"/>
      <c r="S364" s="24"/>
      <c r="T364" s="24"/>
      <c r="U364" s="24"/>
      <c r="V364" s="24"/>
      <c r="W364" s="24"/>
      <c r="X364" s="25"/>
      <c r="Y364" s="3"/>
      <c r="Z364" s="3"/>
      <c r="AA364" s="3"/>
      <c r="AB364" s="3"/>
      <c r="AC364" s="3"/>
    </row>
    <row r="365" ht="12.75" customHeight="1">
      <c r="A365" s="160"/>
      <c r="B365" s="3"/>
      <c r="C365" s="166"/>
      <c r="D365" s="121"/>
      <c r="E365" s="121"/>
      <c r="F365" s="166"/>
      <c r="G365" s="166"/>
      <c r="H365" s="17"/>
      <c r="I365" s="24"/>
      <c r="J365" s="24"/>
      <c r="K365" s="24"/>
      <c r="L365" s="24"/>
      <c r="M365" s="24"/>
      <c r="N365" s="24"/>
      <c r="O365" s="25"/>
      <c r="P365" s="24"/>
      <c r="Q365" s="24"/>
      <c r="R365" s="24"/>
      <c r="S365" s="24"/>
      <c r="T365" s="24"/>
      <c r="U365" s="24"/>
      <c r="V365" s="24"/>
      <c r="W365" s="24"/>
      <c r="X365" s="25"/>
      <c r="Y365" s="3"/>
      <c r="Z365" s="3"/>
      <c r="AA365" s="3"/>
      <c r="AB365" s="3"/>
      <c r="AC365" s="3"/>
    </row>
    <row r="366" ht="12.75" customHeight="1">
      <c r="A366" s="160"/>
      <c r="B366" s="3"/>
      <c r="C366" s="166"/>
      <c r="D366" s="121"/>
      <c r="E366" s="121"/>
      <c r="F366" s="166"/>
      <c r="G366" s="166"/>
      <c r="H366" s="17"/>
      <c r="I366" s="24"/>
      <c r="J366" s="24"/>
      <c r="K366" s="24"/>
      <c r="L366" s="24"/>
      <c r="M366" s="24"/>
      <c r="N366" s="24"/>
      <c r="O366" s="25"/>
      <c r="P366" s="24"/>
      <c r="Q366" s="24"/>
      <c r="R366" s="24"/>
      <c r="S366" s="24"/>
      <c r="T366" s="24"/>
      <c r="U366" s="24"/>
      <c r="V366" s="24"/>
      <c r="W366" s="24"/>
      <c r="X366" s="25"/>
      <c r="Y366" s="3"/>
      <c r="Z366" s="3"/>
      <c r="AA366" s="3"/>
      <c r="AB366" s="3"/>
      <c r="AC366" s="3"/>
    </row>
    <row r="367" ht="12.75" customHeight="1">
      <c r="A367" s="160"/>
      <c r="B367" s="3"/>
      <c r="C367" s="166"/>
      <c r="D367" s="121"/>
      <c r="E367" s="121"/>
      <c r="F367" s="166"/>
      <c r="G367" s="166"/>
      <c r="H367" s="17"/>
      <c r="I367" s="24"/>
      <c r="J367" s="24"/>
      <c r="K367" s="24"/>
      <c r="L367" s="24"/>
      <c r="M367" s="24"/>
      <c r="N367" s="24"/>
      <c r="O367" s="25"/>
      <c r="P367" s="24"/>
      <c r="Q367" s="24"/>
      <c r="R367" s="24"/>
      <c r="S367" s="24"/>
      <c r="T367" s="24"/>
      <c r="U367" s="24"/>
      <c r="V367" s="24"/>
      <c r="W367" s="24"/>
      <c r="X367" s="25"/>
      <c r="Y367" s="3"/>
      <c r="Z367" s="3"/>
      <c r="AA367" s="3"/>
      <c r="AB367" s="3"/>
      <c r="AC367" s="3"/>
    </row>
    <row r="368" ht="12.75" customHeight="1">
      <c r="A368" s="160"/>
      <c r="B368" s="3"/>
      <c r="C368" s="166"/>
      <c r="D368" s="121"/>
      <c r="E368" s="121"/>
      <c r="F368" s="166"/>
      <c r="G368" s="166"/>
      <c r="H368" s="17"/>
      <c r="I368" s="24"/>
      <c r="J368" s="24"/>
      <c r="K368" s="24"/>
      <c r="L368" s="24"/>
      <c r="M368" s="24"/>
      <c r="N368" s="24"/>
      <c r="O368" s="25"/>
      <c r="P368" s="24"/>
      <c r="Q368" s="24"/>
      <c r="R368" s="24"/>
      <c r="S368" s="24"/>
      <c r="T368" s="24"/>
      <c r="U368" s="24"/>
      <c r="V368" s="24"/>
      <c r="W368" s="24"/>
      <c r="X368" s="25"/>
      <c r="Y368" s="3"/>
      <c r="Z368" s="3"/>
      <c r="AA368" s="3"/>
      <c r="AB368" s="3"/>
      <c r="AC368" s="3"/>
    </row>
    <row r="369" ht="12.75" customHeight="1">
      <c r="A369" s="160"/>
      <c r="B369" s="3"/>
      <c r="C369" s="166"/>
      <c r="D369" s="121"/>
      <c r="E369" s="121"/>
      <c r="F369" s="166"/>
      <c r="G369" s="166"/>
      <c r="H369" s="17"/>
      <c r="I369" s="24"/>
      <c r="J369" s="24"/>
      <c r="K369" s="24"/>
      <c r="L369" s="24"/>
      <c r="M369" s="24"/>
      <c r="N369" s="24"/>
      <c r="O369" s="25"/>
      <c r="P369" s="24"/>
      <c r="Q369" s="24"/>
      <c r="R369" s="24"/>
      <c r="S369" s="24"/>
      <c r="T369" s="24"/>
      <c r="U369" s="24"/>
      <c r="V369" s="24"/>
      <c r="W369" s="24"/>
      <c r="X369" s="25"/>
      <c r="Y369" s="3"/>
      <c r="Z369" s="3"/>
      <c r="AA369" s="3"/>
      <c r="AB369" s="3"/>
      <c r="AC369" s="3"/>
    </row>
    <row r="370" ht="12.75" customHeight="1">
      <c r="A370" s="160"/>
      <c r="B370" s="3"/>
      <c r="C370" s="166"/>
      <c r="D370" s="121"/>
      <c r="E370" s="121"/>
      <c r="F370" s="166"/>
      <c r="G370" s="166"/>
      <c r="H370" s="17"/>
      <c r="I370" s="24"/>
      <c r="J370" s="24"/>
      <c r="K370" s="24"/>
      <c r="L370" s="24"/>
      <c r="M370" s="24"/>
      <c r="N370" s="24"/>
      <c r="O370" s="25"/>
      <c r="P370" s="24"/>
      <c r="Q370" s="24"/>
      <c r="R370" s="24"/>
      <c r="S370" s="24"/>
      <c r="T370" s="24"/>
      <c r="U370" s="24"/>
      <c r="V370" s="24"/>
      <c r="W370" s="24"/>
      <c r="X370" s="25"/>
      <c r="Y370" s="3"/>
      <c r="Z370" s="3"/>
      <c r="AA370" s="3"/>
      <c r="AB370" s="3"/>
      <c r="AC370" s="3"/>
    </row>
    <row r="371" ht="12.75" customHeight="1">
      <c r="A371" s="160"/>
      <c r="B371" s="3"/>
      <c r="C371" s="166"/>
      <c r="D371" s="121"/>
      <c r="E371" s="121"/>
      <c r="F371" s="166"/>
      <c r="G371" s="166"/>
      <c r="H371" s="17"/>
      <c r="I371" s="24"/>
      <c r="J371" s="24"/>
      <c r="K371" s="24"/>
      <c r="L371" s="24"/>
      <c r="M371" s="24"/>
      <c r="N371" s="24"/>
      <c r="O371" s="25"/>
      <c r="P371" s="24"/>
      <c r="Q371" s="24"/>
      <c r="R371" s="24"/>
      <c r="S371" s="24"/>
      <c r="T371" s="24"/>
      <c r="U371" s="24"/>
      <c r="V371" s="24"/>
      <c r="W371" s="24"/>
      <c r="X371" s="25"/>
      <c r="Y371" s="3"/>
      <c r="Z371" s="3"/>
      <c r="AA371" s="3"/>
      <c r="AB371" s="3"/>
      <c r="AC371" s="3"/>
    </row>
    <row r="372" ht="12.75" customHeight="1">
      <c r="A372" s="160"/>
      <c r="B372" s="3"/>
      <c r="C372" s="166"/>
      <c r="D372" s="121"/>
      <c r="E372" s="121"/>
      <c r="F372" s="166"/>
      <c r="G372" s="166"/>
      <c r="H372" s="17"/>
      <c r="I372" s="24"/>
      <c r="J372" s="24"/>
      <c r="K372" s="24"/>
      <c r="L372" s="24"/>
      <c r="M372" s="24"/>
      <c r="N372" s="24"/>
      <c r="O372" s="25"/>
      <c r="P372" s="24"/>
      <c r="Q372" s="24"/>
      <c r="R372" s="24"/>
      <c r="S372" s="24"/>
      <c r="T372" s="24"/>
      <c r="U372" s="24"/>
      <c r="V372" s="24"/>
      <c r="W372" s="24"/>
      <c r="X372" s="25"/>
      <c r="Y372" s="3"/>
      <c r="Z372" s="3"/>
      <c r="AA372" s="3"/>
      <c r="AB372" s="3"/>
      <c r="AC372" s="3"/>
    </row>
    <row r="373" ht="12.75" customHeight="1">
      <c r="A373" s="160"/>
      <c r="B373" s="3"/>
      <c r="C373" s="166"/>
      <c r="D373" s="121"/>
      <c r="E373" s="121"/>
      <c r="F373" s="166"/>
      <c r="G373" s="166"/>
      <c r="H373" s="17"/>
      <c r="I373" s="24"/>
      <c r="J373" s="24"/>
      <c r="K373" s="24"/>
      <c r="L373" s="24"/>
      <c r="M373" s="24"/>
      <c r="N373" s="24"/>
      <c r="O373" s="25"/>
      <c r="P373" s="24"/>
      <c r="Q373" s="24"/>
      <c r="R373" s="24"/>
      <c r="S373" s="24"/>
      <c r="T373" s="24"/>
      <c r="U373" s="24"/>
      <c r="V373" s="24"/>
      <c r="W373" s="24"/>
      <c r="X373" s="25"/>
      <c r="Y373" s="3"/>
      <c r="Z373" s="3"/>
      <c r="AA373" s="3"/>
      <c r="AB373" s="3"/>
      <c r="AC373" s="3"/>
    </row>
    <row r="374" ht="12.75" customHeight="1">
      <c r="A374" s="160"/>
      <c r="B374" s="3"/>
      <c r="C374" s="166"/>
      <c r="D374" s="121"/>
      <c r="E374" s="121"/>
      <c r="F374" s="166"/>
      <c r="G374" s="166"/>
      <c r="H374" s="17"/>
      <c r="I374" s="24"/>
      <c r="J374" s="24"/>
      <c r="K374" s="24"/>
      <c r="L374" s="24"/>
      <c r="M374" s="24"/>
      <c r="N374" s="24"/>
      <c r="O374" s="25"/>
      <c r="P374" s="24"/>
      <c r="Q374" s="24"/>
      <c r="R374" s="24"/>
      <c r="S374" s="24"/>
      <c r="T374" s="24"/>
      <c r="U374" s="24"/>
      <c r="V374" s="24"/>
      <c r="W374" s="24"/>
      <c r="X374" s="25"/>
      <c r="Y374" s="3"/>
      <c r="Z374" s="3"/>
      <c r="AA374" s="3"/>
      <c r="AB374" s="3"/>
      <c r="AC374" s="3"/>
    </row>
    <row r="375" ht="12.75" customHeight="1">
      <c r="A375" s="160"/>
      <c r="B375" s="3"/>
      <c r="C375" s="166"/>
      <c r="D375" s="121"/>
      <c r="E375" s="121"/>
      <c r="F375" s="166"/>
      <c r="G375" s="166"/>
      <c r="H375" s="17"/>
      <c r="I375" s="24"/>
      <c r="J375" s="24"/>
      <c r="K375" s="24"/>
      <c r="L375" s="24"/>
      <c r="M375" s="24"/>
      <c r="N375" s="24"/>
      <c r="O375" s="25"/>
      <c r="P375" s="24"/>
      <c r="Q375" s="24"/>
      <c r="R375" s="24"/>
      <c r="S375" s="24"/>
      <c r="T375" s="24"/>
      <c r="U375" s="24"/>
      <c r="V375" s="24"/>
      <c r="W375" s="24"/>
      <c r="X375" s="25"/>
      <c r="Y375" s="3"/>
      <c r="Z375" s="3"/>
      <c r="AA375" s="3"/>
      <c r="AB375" s="3"/>
      <c r="AC375" s="3"/>
    </row>
    <row r="376" ht="12.75" customHeight="1">
      <c r="A376" s="160"/>
      <c r="B376" s="3"/>
      <c r="C376" s="166"/>
      <c r="D376" s="121"/>
      <c r="E376" s="121"/>
      <c r="F376" s="166"/>
      <c r="G376" s="166"/>
      <c r="H376" s="17"/>
      <c r="I376" s="24"/>
      <c r="J376" s="24"/>
      <c r="K376" s="24"/>
      <c r="L376" s="24"/>
      <c r="M376" s="24"/>
      <c r="N376" s="24"/>
      <c r="O376" s="25"/>
      <c r="P376" s="24"/>
      <c r="Q376" s="24"/>
      <c r="R376" s="24"/>
      <c r="S376" s="24"/>
      <c r="T376" s="24"/>
      <c r="U376" s="24"/>
      <c r="V376" s="24"/>
      <c r="W376" s="24"/>
      <c r="X376" s="25"/>
      <c r="Y376" s="3"/>
      <c r="Z376" s="3"/>
      <c r="AA376" s="3"/>
      <c r="AB376" s="3"/>
      <c r="AC376" s="3"/>
    </row>
    <row r="377" ht="12.75" customHeight="1">
      <c r="A377" s="160"/>
      <c r="B377" s="3"/>
      <c r="C377" s="166"/>
      <c r="D377" s="121"/>
      <c r="E377" s="121"/>
      <c r="F377" s="166"/>
      <c r="G377" s="166"/>
      <c r="H377" s="17"/>
      <c r="I377" s="24"/>
      <c r="J377" s="24"/>
      <c r="K377" s="24"/>
      <c r="L377" s="24"/>
      <c r="M377" s="24"/>
      <c r="N377" s="24"/>
      <c r="O377" s="25"/>
      <c r="P377" s="24"/>
      <c r="Q377" s="24"/>
      <c r="R377" s="24"/>
      <c r="S377" s="24"/>
      <c r="T377" s="24"/>
      <c r="U377" s="24"/>
      <c r="V377" s="24"/>
      <c r="W377" s="24"/>
      <c r="X377" s="25"/>
      <c r="Y377" s="3"/>
      <c r="Z377" s="3"/>
      <c r="AA377" s="3"/>
      <c r="AB377" s="3"/>
      <c r="AC377" s="3"/>
    </row>
    <row r="378" ht="12.75" customHeight="1">
      <c r="A378" s="160"/>
      <c r="B378" s="3"/>
      <c r="C378" s="166"/>
      <c r="D378" s="121"/>
      <c r="E378" s="121"/>
      <c r="F378" s="166"/>
      <c r="G378" s="166"/>
      <c r="H378" s="17"/>
      <c r="I378" s="24"/>
      <c r="J378" s="24"/>
      <c r="K378" s="24"/>
      <c r="L378" s="24"/>
      <c r="M378" s="24"/>
      <c r="N378" s="24"/>
      <c r="O378" s="25"/>
      <c r="P378" s="24"/>
      <c r="Q378" s="24"/>
      <c r="R378" s="24"/>
      <c r="S378" s="24"/>
      <c r="T378" s="24"/>
      <c r="U378" s="24"/>
      <c r="V378" s="24"/>
      <c r="W378" s="24"/>
      <c r="X378" s="25"/>
      <c r="Y378" s="3"/>
      <c r="Z378" s="3"/>
      <c r="AA378" s="3"/>
      <c r="AB378" s="3"/>
      <c r="AC378" s="3"/>
    </row>
    <row r="379" ht="12.75" customHeight="1">
      <c r="A379" s="160"/>
      <c r="B379" s="3"/>
      <c r="C379" s="166"/>
      <c r="D379" s="121"/>
      <c r="E379" s="121"/>
      <c r="F379" s="166"/>
      <c r="G379" s="166"/>
      <c r="H379" s="17"/>
      <c r="I379" s="24"/>
      <c r="J379" s="24"/>
      <c r="K379" s="24"/>
      <c r="L379" s="24"/>
      <c r="M379" s="24"/>
      <c r="N379" s="24"/>
      <c r="O379" s="25"/>
      <c r="P379" s="24"/>
      <c r="Q379" s="24"/>
      <c r="R379" s="24"/>
      <c r="S379" s="24"/>
      <c r="T379" s="24"/>
      <c r="U379" s="24"/>
      <c r="V379" s="24"/>
      <c r="W379" s="24"/>
      <c r="X379" s="25"/>
      <c r="Y379" s="3"/>
      <c r="Z379" s="3"/>
      <c r="AA379" s="3"/>
      <c r="AB379" s="3"/>
      <c r="AC379" s="3"/>
    </row>
    <row r="380" ht="12.75" customHeight="1">
      <c r="A380" s="160"/>
      <c r="B380" s="3"/>
      <c r="C380" s="166"/>
      <c r="D380" s="121"/>
      <c r="E380" s="121"/>
      <c r="F380" s="166"/>
      <c r="G380" s="166"/>
      <c r="H380" s="17"/>
      <c r="I380" s="24"/>
      <c r="J380" s="24"/>
      <c r="K380" s="24"/>
      <c r="L380" s="24"/>
      <c r="M380" s="24"/>
      <c r="N380" s="24"/>
      <c r="O380" s="25"/>
      <c r="P380" s="24"/>
      <c r="Q380" s="24"/>
      <c r="R380" s="24"/>
      <c r="S380" s="24"/>
      <c r="T380" s="24"/>
      <c r="U380" s="24"/>
      <c r="V380" s="24"/>
      <c r="W380" s="24"/>
      <c r="X380" s="25"/>
      <c r="Y380" s="3"/>
      <c r="Z380" s="3"/>
      <c r="AA380" s="3"/>
      <c r="AB380" s="3"/>
      <c r="AC380" s="3"/>
    </row>
    <row r="381" ht="12.75" customHeight="1">
      <c r="A381" s="160"/>
      <c r="B381" s="3"/>
      <c r="C381" s="166"/>
      <c r="D381" s="121"/>
      <c r="E381" s="121"/>
      <c r="F381" s="166"/>
      <c r="G381" s="166"/>
      <c r="H381" s="17"/>
      <c r="I381" s="24"/>
      <c r="J381" s="24"/>
      <c r="K381" s="24"/>
      <c r="L381" s="24"/>
      <c r="M381" s="24"/>
      <c r="N381" s="24"/>
      <c r="O381" s="25"/>
      <c r="P381" s="24"/>
      <c r="Q381" s="24"/>
      <c r="R381" s="24"/>
      <c r="S381" s="24"/>
      <c r="T381" s="24"/>
      <c r="U381" s="24"/>
      <c r="V381" s="24"/>
      <c r="W381" s="24"/>
      <c r="X381" s="25"/>
      <c r="Y381" s="3"/>
      <c r="Z381" s="3"/>
      <c r="AA381" s="3"/>
      <c r="AB381" s="3"/>
      <c r="AC381" s="3"/>
    </row>
    <row r="382" ht="12.75" customHeight="1">
      <c r="A382" s="160"/>
      <c r="B382" s="3"/>
      <c r="C382" s="166"/>
      <c r="D382" s="121"/>
      <c r="E382" s="121"/>
      <c r="F382" s="166"/>
      <c r="G382" s="166"/>
      <c r="H382" s="17"/>
      <c r="I382" s="24"/>
      <c r="J382" s="24"/>
      <c r="K382" s="24"/>
      <c r="L382" s="24"/>
      <c r="M382" s="24"/>
      <c r="N382" s="24"/>
      <c r="O382" s="25"/>
      <c r="P382" s="24"/>
      <c r="Q382" s="24"/>
      <c r="R382" s="24"/>
      <c r="S382" s="24"/>
      <c r="T382" s="24"/>
      <c r="U382" s="24"/>
      <c r="V382" s="24"/>
      <c r="W382" s="24"/>
      <c r="X382" s="25"/>
      <c r="Y382" s="3"/>
      <c r="Z382" s="3"/>
      <c r="AA382" s="3"/>
      <c r="AB382" s="3"/>
      <c r="AC382" s="3"/>
    </row>
    <row r="383" ht="12.75" customHeight="1">
      <c r="A383" s="160"/>
      <c r="B383" s="3"/>
      <c r="C383" s="166"/>
      <c r="D383" s="121"/>
      <c r="E383" s="121"/>
      <c r="F383" s="166"/>
      <c r="G383" s="166"/>
      <c r="H383" s="17"/>
      <c r="I383" s="24"/>
      <c r="J383" s="24"/>
      <c r="K383" s="24"/>
      <c r="L383" s="24"/>
      <c r="M383" s="24"/>
      <c r="N383" s="24"/>
      <c r="O383" s="25"/>
      <c r="P383" s="24"/>
      <c r="Q383" s="24"/>
      <c r="R383" s="24"/>
      <c r="S383" s="24"/>
      <c r="T383" s="24"/>
      <c r="U383" s="24"/>
      <c r="V383" s="24"/>
      <c r="W383" s="24"/>
      <c r="X383" s="25"/>
      <c r="Y383" s="3"/>
      <c r="Z383" s="3"/>
      <c r="AA383" s="3"/>
      <c r="AB383" s="3"/>
      <c r="AC383" s="3"/>
    </row>
    <row r="384" ht="12.75" customHeight="1">
      <c r="A384" s="160"/>
      <c r="B384" s="3"/>
      <c r="C384" s="166"/>
      <c r="D384" s="121"/>
      <c r="E384" s="121"/>
      <c r="F384" s="166"/>
      <c r="G384" s="166"/>
      <c r="H384" s="17"/>
      <c r="I384" s="24"/>
      <c r="J384" s="24"/>
      <c r="K384" s="24"/>
      <c r="L384" s="24"/>
      <c r="M384" s="24"/>
      <c r="N384" s="24"/>
      <c r="O384" s="25"/>
      <c r="P384" s="24"/>
      <c r="Q384" s="24"/>
      <c r="R384" s="24"/>
      <c r="S384" s="24"/>
      <c r="T384" s="24"/>
      <c r="U384" s="24"/>
      <c r="V384" s="24"/>
      <c r="W384" s="24"/>
      <c r="X384" s="25"/>
      <c r="Y384" s="3"/>
      <c r="Z384" s="3"/>
      <c r="AA384" s="3"/>
      <c r="AB384" s="3"/>
      <c r="AC384" s="3"/>
    </row>
    <row r="385" ht="12.75" customHeight="1">
      <c r="A385" s="160"/>
      <c r="B385" s="3"/>
      <c r="C385" s="166"/>
      <c r="D385" s="121"/>
      <c r="E385" s="121"/>
      <c r="F385" s="166"/>
      <c r="G385" s="166"/>
      <c r="H385" s="17"/>
      <c r="I385" s="24"/>
      <c r="J385" s="24"/>
      <c r="K385" s="24"/>
      <c r="L385" s="24"/>
      <c r="M385" s="24"/>
      <c r="N385" s="24"/>
      <c r="O385" s="25"/>
      <c r="P385" s="24"/>
      <c r="Q385" s="24"/>
      <c r="R385" s="24"/>
      <c r="S385" s="24"/>
      <c r="T385" s="24"/>
      <c r="U385" s="24"/>
      <c r="V385" s="24"/>
      <c r="W385" s="24"/>
      <c r="X385" s="25"/>
      <c r="Y385" s="3"/>
      <c r="Z385" s="3"/>
      <c r="AA385" s="3"/>
      <c r="AB385" s="3"/>
      <c r="AC385" s="3"/>
    </row>
    <row r="386" ht="12.75" customHeight="1">
      <c r="A386" s="160"/>
      <c r="B386" s="3"/>
      <c r="C386" s="166"/>
      <c r="D386" s="121"/>
      <c r="E386" s="121"/>
      <c r="F386" s="166"/>
      <c r="G386" s="166"/>
      <c r="H386" s="17"/>
      <c r="I386" s="24"/>
      <c r="J386" s="24"/>
      <c r="K386" s="24"/>
      <c r="L386" s="24"/>
      <c r="M386" s="24"/>
      <c r="N386" s="24"/>
      <c r="O386" s="25"/>
      <c r="P386" s="24"/>
      <c r="Q386" s="24"/>
      <c r="R386" s="24"/>
      <c r="S386" s="24"/>
      <c r="T386" s="24"/>
      <c r="U386" s="24"/>
      <c r="V386" s="24"/>
      <c r="W386" s="24"/>
      <c r="X386" s="25"/>
      <c r="Y386" s="3"/>
      <c r="Z386" s="3"/>
      <c r="AA386" s="3"/>
      <c r="AB386" s="3"/>
      <c r="AC386" s="3"/>
    </row>
    <row r="387" ht="12.75" customHeight="1">
      <c r="A387" s="160"/>
      <c r="B387" s="3"/>
      <c r="C387" s="166"/>
      <c r="D387" s="121"/>
      <c r="E387" s="121"/>
      <c r="F387" s="166"/>
      <c r="G387" s="166"/>
      <c r="H387" s="17"/>
      <c r="I387" s="24"/>
      <c r="J387" s="24"/>
      <c r="K387" s="24"/>
      <c r="L387" s="24"/>
      <c r="M387" s="24"/>
      <c r="N387" s="24"/>
      <c r="O387" s="25"/>
      <c r="P387" s="24"/>
      <c r="Q387" s="24"/>
      <c r="R387" s="24"/>
      <c r="S387" s="24"/>
      <c r="T387" s="24"/>
      <c r="U387" s="24"/>
      <c r="V387" s="24"/>
      <c r="W387" s="24"/>
      <c r="X387" s="25"/>
      <c r="Y387" s="3"/>
      <c r="Z387" s="3"/>
      <c r="AA387" s="3"/>
      <c r="AB387" s="3"/>
      <c r="AC387" s="3"/>
    </row>
    <row r="388" ht="12.75" customHeight="1">
      <c r="A388" s="160"/>
      <c r="B388" s="3"/>
      <c r="C388" s="166"/>
      <c r="D388" s="121"/>
      <c r="E388" s="121"/>
      <c r="F388" s="166"/>
      <c r="G388" s="166"/>
      <c r="H388" s="17"/>
      <c r="I388" s="24"/>
      <c r="J388" s="24"/>
      <c r="K388" s="24"/>
      <c r="L388" s="24"/>
      <c r="M388" s="24"/>
      <c r="N388" s="24"/>
      <c r="O388" s="25"/>
      <c r="P388" s="24"/>
      <c r="Q388" s="24"/>
      <c r="R388" s="24"/>
      <c r="S388" s="24"/>
      <c r="T388" s="24"/>
      <c r="U388" s="24"/>
      <c r="V388" s="24"/>
      <c r="W388" s="24"/>
      <c r="X388" s="25"/>
      <c r="Y388" s="3"/>
      <c r="Z388" s="3"/>
      <c r="AA388" s="3"/>
      <c r="AB388" s="3"/>
      <c r="AC388" s="3"/>
    </row>
    <row r="389" ht="12.75" customHeight="1">
      <c r="A389" s="160"/>
      <c r="B389" s="3"/>
      <c r="C389" s="166"/>
      <c r="D389" s="121"/>
      <c r="E389" s="121"/>
      <c r="F389" s="166"/>
      <c r="G389" s="166"/>
      <c r="H389" s="17"/>
      <c r="I389" s="24"/>
      <c r="J389" s="24"/>
      <c r="K389" s="24"/>
      <c r="L389" s="24"/>
      <c r="M389" s="24"/>
      <c r="N389" s="24"/>
      <c r="O389" s="25"/>
      <c r="P389" s="24"/>
      <c r="Q389" s="24"/>
      <c r="R389" s="24"/>
      <c r="S389" s="24"/>
      <c r="T389" s="24"/>
      <c r="U389" s="24"/>
      <c r="V389" s="24"/>
      <c r="W389" s="24"/>
      <c r="X389" s="25"/>
      <c r="Y389" s="3"/>
      <c r="Z389" s="3"/>
      <c r="AA389" s="3"/>
      <c r="AB389" s="3"/>
      <c r="AC389" s="3"/>
    </row>
    <row r="390" ht="12.75" customHeight="1">
      <c r="A390" s="160"/>
      <c r="B390" s="3"/>
      <c r="C390" s="166"/>
      <c r="D390" s="121"/>
      <c r="E390" s="121"/>
      <c r="F390" s="166"/>
      <c r="G390" s="166"/>
      <c r="H390" s="17"/>
      <c r="I390" s="24"/>
      <c r="J390" s="24"/>
      <c r="K390" s="24"/>
      <c r="L390" s="24"/>
      <c r="M390" s="24"/>
      <c r="N390" s="24"/>
      <c r="O390" s="25"/>
      <c r="P390" s="24"/>
      <c r="Q390" s="24"/>
      <c r="R390" s="24"/>
      <c r="S390" s="24"/>
      <c r="T390" s="24"/>
      <c r="U390" s="24"/>
      <c r="V390" s="24"/>
      <c r="W390" s="24"/>
      <c r="X390" s="25"/>
      <c r="Y390" s="3"/>
      <c r="Z390" s="3"/>
      <c r="AA390" s="3"/>
      <c r="AB390" s="3"/>
      <c r="AC390" s="3"/>
    </row>
    <row r="391" ht="12.75" customHeight="1">
      <c r="A391" s="160"/>
      <c r="B391" s="3"/>
      <c r="C391" s="166"/>
      <c r="D391" s="121"/>
      <c r="E391" s="121"/>
      <c r="F391" s="166"/>
      <c r="G391" s="166"/>
      <c r="H391" s="17"/>
      <c r="I391" s="24"/>
      <c r="J391" s="24"/>
      <c r="K391" s="24"/>
      <c r="L391" s="24"/>
      <c r="M391" s="24"/>
      <c r="N391" s="24"/>
      <c r="O391" s="25"/>
      <c r="P391" s="24"/>
      <c r="Q391" s="24"/>
      <c r="R391" s="24"/>
      <c r="S391" s="24"/>
      <c r="T391" s="24"/>
      <c r="U391" s="24"/>
      <c r="V391" s="24"/>
      <c r="W391" s="24"/>
      <c r="X391" s="25"/>
      <c r="Y391" s="3"/>
      <c r="Z391" s="3"/>
      <c r="AA391" s="3"/>
      <c r="AB391" s="3"/>
      <c r="AC391" s="3"/>
    </row>
    <row r="392" ht="12.75" customHeight="1">
      <c r="A392" s="160"/>
      <c r="B392" s="3"/>
      <c r="C392" s="166"/>
      <c r="D392" s="121"/>
      <c r="E392" s="121"/>
      <c r="F392" s="166"/>
      <c r="G392" s="166"/>
      <c r="H392" s="17"/>
      <c r="I392" s="24"/>
      <c r="J392" s="24"/>
      <c r="K392" s="24"/>
      <c r="L392" s="24"/>
      <c r="M392" s="24"/>
      <c r="N392" s="24"/>
      <c r="O392" s="25"/>
      <c r="P392" s="24"/>
      <c r="Q392" s="24"/>
      <c r="R392" s="24"/>
      <c r="S392" s="24"/>
      <c r="T392" s="24"/>
      <c r="U392" s="24"/>
      <c r="V392" s="24"/>
      <c r="W392" s="24"/>
      <c r="X392" s="25"/>
      <c r="Y392" s="3"/>
      <c r="Z392" s="3"/>
      <c r="AA392" s="3"/>
      <c r="AB392" s="3"/>
      <c r="AC392" s="3"/>
    </row>
    <row r="393" ht="12.75" customHeight="1">
      <c r="A393" s="160"/>
      <c r="B393" s="3"/>
      <c r="C393" s="166"/>
      <c r="D393" s="121"/>
      <c r="E393" s="121"/>
      <c r="F393" s="166"/>
      <c r="G393" s="166"/>
      <c r="H393" s="17"/>
      <c r="I393" s="24"/>
      <c r="J393" s="24"/>
      <c r="K393" s="24"/>
      <c r="L393" s="24"/>
      <c r="M393" s="24"/>
      <c r="N393" s="24"/>
      <c r="O393" s="25"/>
      <c r="P393" s="24"/>
      <c r="Q393" s="24"/>
      <c r="R393" s="24"/>
      <c r="S393" s="24"/>
      <c r="T393" s="24"/>
      <c r="U393" s="24"/>
      <c r="V393" s="24"/>
      <c r="W393" s="24"/>
      <c r="X393" s="25"/>
      <c r="Y393" s="3"/>
      <c r="Z393" s="3"/>
      <c r="AA393" s="3"/>
      <c r="AB393" s="3"/>
      <c r="AC393" s="3"/>
    </row>
    <row r="394" ht="12.75" customHeight="1">
      <c r="A394" s="160"/>
      <c r="B394" s="3"/>
      <c r="C394" s="166"/>
      <c r="D394" s="121"/>
      <c r="E394" s="121"/>
      <c r="F394" s="166"/>
      <c r="G394" s="166"/>
      <c r="H394" s="17"/>
      <c r="I394" s="24"/>
      <c r="J394" s="24"/>
      <c r="K394" s="24"/>
      <c r="L394" s="24"/>
      <c r="M394" s="24"/>
      <c r="N394" s="24"/>
      <c r="O394" s="25"/>
      <c r="P394" s="24"/>
      <c r="Q394" s="24"/>
      <c r="R394" s="24"/>
      <c r="S394" s="24"/>
      <c r="T394" s="24"/>
      <c r="U394" s="24"/>
      <c r="V394" s="24"/>
      <c r="W394" s="24"/>
      <c r="X394" s="25"/>
      <c r="Y394" s="3"/>
      <c r="Z394" s="3"/>
      <c r="AA394" s="3"/>
      <c r="AB394" s="3"/>
      <c r="AC394" s="3"/>
    </row>
    <row r="395" ht="12.75" customHeight="1">
      <c r="A395" s="160"/>
      <c r="B395" s="3"/>
      <c r="C395" s="166"/>
      <c r="D395" s="121"/>
      <c r="E395" s="121"/>
      <c r="F395" s="166"/>
      <c r="G395" s="166"/>
      <c r="H395" s="17"/>
      <c r="I395" s="24"/>
      <c r="J395" s="24"/>
      <c r="K395" s="24"/>
      <c r="L395" s="24"/>
      <c r="M395" s="24"/>
      <c r="N395" s="24"/>
      <c r="O395" s="25"/>
      <c r="P395" s="24"/>
      <c r="Q395" s="24"/>
      <c r="R395" s="24"/>
      <c r="S395" s="24"/>
      <c r="T395" s="24"/>
      <c r="U395" s="24"/>
      <c r="V395" s="24"/>
      <c r="W395" s="24"/>
      <c r="X395" s="25"/>
      <c r="Y395" s="3"/>
      <c r="Z395" s="3"/>
      <c r="AA395" s="3"/>
      <c r="AB395" s="3"/>
      <c r="AC395" s="3"/>
    </row>
    <row r="396" ht="12.75" customHeight="1">
      <c r="A396" s="160"/>
      <c r="B396" s="3"/>
      <c r="C396" s="166"/>
      <c r="D396" s="121"/>
      <c r="E396" s="121"/>
      <c r="F396" s="166"/>
      <c r="G396" s="166"/>
      <c r="H396" s="17"/>
      <c r="I396" s="24"/>
      <c r="J396" s="24"/>
      <c r="K396" s="24"/>
      <c r="L396" s="24"/>
      <c r="M396" s="24"/>
      <c r="N396" s="24"/>
      <c r="O396" s="25"/>
      <c r="P396" s="24"/>
      <c r="Q396" s="24"/>
      <c r="R396" s="24"/>
      <c r="S396" s="24"/>
      <c r="T396" s="24"/>
      <c r="U396" s="24"/>
      <c r="V396" s="24"/>
      <c r="W396" s="24"/>
      <c r="X396" s="25"/>
      <c r="Y396" s="3"/>
      <c r="Z396" s="3"/>
      <c r="AA396" s="3"/>
      <c r="AB396" s="3"/>
      <c r="AC396" s="3"/>
    </row>
    <row r="397" ht="12.75" customHeight="1">
      <c r="A397" s="160"/>
      <c r="B397" s="3"/>
      <c r="C397" s="166"/>
      <c r="D397" s="121"/>
      <c r="E397" s="121"/>
      <c r="F397" s="166"/>
      <c r="G397" s="166"/>
      <c r="H397" s="17"/>
      <c r="I397" s="24"/>
      <c r="J397" s="24"/>
      <c r="K397" s="24"/>
      <c r="L397" s="24"/>
      <c r="M397" s="24"/>
      <c r="N397" s="24"/>
      <c r="O397" s="25"/>
      <c r="P397" s="24"/>
      <c r="Q397" s="24"/>
      <c r="R397" s="24"/>
      <c r="S397" s="24"/>
      <c r="T397" s="24"/>
      <c r="U397" s="24"/>
      <c r="V397" s="24"/>
      <c r="W397" s="24"/>
      <c r="X397" s="25"/>
      <c r="Y397" s="3"/>
      <c r="Z397" s="3"/>
      <c r="AA397" s="3"/>
      <c r="AB397" s="3"/>
      <c r="AC397" s="3"/>
    </row>
    <row r="398" ht="12.75" customHeight="1">
      <c r="A398" s="160"/>
      <c r="B398" s="3"/>
      <c r="C398" s="166"/>
      <c r="D398" s="121"/>
      <c r="E398" s="121"/>
      <c r="F398" s="166"/>
      <c r="G398" s="166"/>
      <c r="H398" s="17"/>
      <c r="I398" s="24"/>
      <c r="J398" s="24"/>
      <c r="K398" s="24"/>
      <c r="L398" s="24"/>
      <c r="M398" s="24"/>
      <c r="N398" s="24"/>
      <c r="O398" s="25"/>
      <c r="P398" s="24"/>
      <c r="Q398" s="24"/>
      <c r="R398" s="24"/>
      <c r="S398" s="24"/>
      <c r="T398" s="24"/>
      <c r="U398" s="24"/>
      <c r="V398" s="24"/>
      <c r="W398" s="24"/>
      <c r="X398" s="25"/>
      <c r="Y398" s="3"/>
      <c r="Z398" s="3"/>
      <c r="AA398" s="3"/>
      <c r="AB398" s="3"/>
      <c r="AC398" s="3"/>
    </row>
    <row r="399" ht="12.75" customHeight="1">
      <c r="A399" s="160"/>
      <c r="B399" s="3"/>
      <c r="C399" s="166"/>
      <c r="D399" s="121"/>
      <c r="E399" s="121"/>
      <c r="F399" s="166"/>
      <c r="G399" s="166"/>
      <c r="H399" s="17"/>
      <c r="I399" s="24"/>
      <c r="J399" s="24"/>
      <c r="K399" s="24"/>
      <c r="L399" s="24"/>
      <c r="M399" s="24"/>
      <c r="N399" s="24"/>
      <c r="O399" s="25"/>
      <c r="P399" s="24"/>
      <c r="Q399" s="24"/>
      <c r="R399" s="24"/>
      <c r="S399" s="24"/>
      <c r="T399" s="24"/>
      <c r="U399" s="24"/>
      <c r="V399" s="24"/>
      <c r="W399" s="24"/>
      <c r="X399" s="25"/>
      <c r="Y399" s="3"/>
      <c r="Z399" s="3"/>
      <c r="AA399" s="3"/>
      <c r="AB399" s="3"/>
      <c r="AC399" s="3"/>
    </row>
    <row r="400" ht="12.75" customHeight="1">
      <c r="A400" s="160"/>
      <c r="B400" s="3"/>
      <c r="C400" s="166"/>
      <c r="D400" s="121"/>
      <c r="E400" s="121"/>
      <c r="F400" s="166"/>
      <c r="G400" s="166"/>
      <c r="H400" s="17"/>
      <c r="I400" s="24"/>
      <c r="J400" s="24"/>
      <c r="K400" s="24"/>
      <c r="L400" s="24"/>
      <c r="M400" s="24"/>
      <c r="N400" s="24"/>
      <c r="O400" s="25"/>
      <c r="P400" s="24"/>
      <c r="Q400" s="24"/>
      <c r="R400" s="24"/>
      <c r="S400" s="24"/>
      <c r="T400" s="24"/>
      <c r="U400" s="24"/>
      <c r="V400" s="24"/>
      <c r="W400" s="24"/>
      <c r="X400" s="25"/>
      <c r="Y400" s="3"/>
      <c r="Z400" s="3"/>
      <c r="AA400" s="3"/>
      <c r="AB400" s="3"/>
      <c r="AC400" s="3"/>
    </row>
    <row r="401" ht="12.75" customHeight="1">
      <c r="A401" s="160"/>
      <c r="B401" s="3"/>
      <c r="C401" s="166"/>
      <c r="D401" s="121"/>
      <c r="E401" s="121"/>
      <c r="F401" s="166"/>
      <c r="G401" s="166"/>
      <c r="H401" s="17"/>
      <c r="I401" s="24"/>
      <c r="J401" s="24"/>
      <c r="K401" s="24"/>
      <c r="L401" s="24"/>
      <c r="M401" s="24"/>
      <c r="N401" s="24"/>
      <c r="O401" s="25"/>
      <c r="P401" s="24"/>
      <c r="Q401" s="24"/>
      <c r="R401" s="24"/>
      <c r="S401" s="24"/>
      <c r="T401" s="24"/>
      <c r="U401" s="24"/>
      <c r="V401" s="24"/>
      <c r="W401" s="24"/>
      <c r="X401" s="25"/>
      <c r="Y401" s="3"/>
      <c r="Z401" s="3"/>
      <c r="AA401" s="3"/>
      <c r="AB401" s="3"/>
      <c r="AC401" s="3"/>
    </row>
    <row r="402" ht="12.75" customHeight="1">
      <c r="A402" s="160"/>
      <c r="B402" s="3"/>
      <c r="C402" s="166"/>
      <c r="D402" s="71"/>
      <c r="E402" s="71"/>
      <c r="F402" s="166"/>
      <c r="G402" s="166"/>
      <c r="H402" s="17"/>
      <c r="I402" s="24"/>
      <c r="J402" s="24"/>
      <c r="K402" s="24"/>
      <c r="L402" s="24"/>
      <c r="M402" s="24"/>
      <c r="N402" s="24"/>
      <c r="O402" s="25"/>
      <c r="P402" s="24"/>
      <c r="Q402" s="24"/>
      <c r="R402" s="24"/>
      <c r="S402" s="24"/>
      <c r="T402" s="24"/>
      <c r="U402" s="24"/>
      <c r="V402" s="24"/>
      <c r="W402" s="24"/>
      <c r="X402" s="25"/>
      <c r="Y402" s="3"/>
      <c r="Z402" s="3"/>
      <c r="AA402" s="3"/>
      <c r="AB402" s="3"/>
      <c r="AC402" s="3"/>
    </row>
    <row r="403" ht="12.75" customHeight="1">
      <c r="A403" s="160"/>
      <c r="B403" s="3"/>
      <c r="C403" s="166"/>
      <c r="D403" s="71"/>
      <c r="E403" s="71"/>
      <c r="F403" s="166"/>
      <c r="G403" s="166"/>
      <c r="H403" s="17"/>
      <c r="I403" s="24"/>
      <c r="J403" s="24"/>
      <c r="K403" s="24"/>
      <c r="L403" s="24"/>
      <c r="M403" s="24"/>
      <c r="N403" s="24"/>
      <c r="O403" s="25"/>
      <c r="P403" s="24"/>
      <c r="Q403" s="24"/>
      <c r="R403" s="24"/>
      <c r="S403" s="24"/>
      <c r="T403" s="24"/>
      <c r="U403" s="24"/>
      <c r="V403" s="24"/>
      <c r="W403" s="24"/>
      <c r="X403" s="25"/>
      <c r="Y403" s="3"/>
      <c r="Z403" s="3"/>
      <c r="AA403" s="3"/>
      <c r="AB403" s="3"/>
      <c r="AC403" s="3"/>
    </row>
    <row r="404" ht="12.75" customHeight="1">
      <c r="A404" s="160"/>
      <c r="B404" s="3"/>
      <c r="C404" s="166"/>
      <c r="D404" s="71"/>
      <c r="E404" s="71"/>
      <c r="F404" s="166"/>
      <c r="G404" s="166"/>
      <c r="H404" s="17"/>
      <c r="I404" s="24"/>
      <c r="J404" s="24"/>
      <c r="K404" s="24"/>
      <c r="L404" s="24"/>
      <c r="M404" s="24"/>
      <c r="N404" s="24"/>
      <c r="O404" s="25"/>
      <c r="P404" s="24"/>
      <c r="Q404" s="24"/>
      <c r="R404" s="24"/>
      <c r="S404" s="24"/>
      <c r="T404" s="24"/>
      <c r="U404" s="24"/>
      <c r="V404" s="24"/>
      <c r="W404" s="24"/>
      <c r="X404" s="25"/>
      <c r="Y404" s="3"/>
      <c r="Z404" s="3"/>
      <c r="AA404" s="3"/>
      <c r="AB404" s="3"/>
      <c r="AC404" s="3"/>
    </row>
    <row r="405" ht="12.75" customHeight="1">
      <c r="A405" s="160"/>
      <c r="B405" s="3"/>
      <c r="C405" s="166"/>
      <c r="D405" s="71"/>
      <c r="E405" s="71"/>
      <c r="F405" s="166"/>
      <c r="G405" s="166"/>
      <c r="H405" s="17"/>
      <c r="I405" s="24"/>
      <c r="J405" s="24"/>
      <c r="K405" s="24"/>
      <c r="L405" s="24"/>
      <c r="M405" s="24"/>
      <c r="N405" s="24"/>
      <c r="O405" s="25"/>
      <c r="P405" s="24"/>
      <c r="Q405" s="24"/>
      <c r="R405" s="24"/>
      <c r="S405" s="24"/>
      <c r="T405" s="24"/>
      <c r="U405" s="24"/>
      <c r="V405" s="24"/>
      <c r="W405" s="24"/>
      <c r="X405" s="25"/>
      <c r="Y405" s="3"/>
      <c r="Z405" s="3"/>
      <c r="AA405" s="3"/>
      <c r="AB405" s="3"/>
      <c r="AC405" s="3"/>
    </row>
    <row r="406" ht="12.75" customHeight="1">
      <c r="A406" s="160"/>
      <c r="B406" s="3"/>
      <c r="C406" s="166"/>
      <c r="D406" s="71"/>
      <c r="E406" s="71"/>
      <c r="F406" s="166"/>
      <c r="G406" s="166"/>
      <c r="H406" s="17"/>
      <c r="I406" s="24"/>
      <c r="J406" s="24"/>
      <c r="K406" s="24"/>
      <c r="L406" s="24"/>
      <c r="M406" s="24"/>
      <c r="N406" s="24"/>
      <c r="O406" s="25"/>
      <c r="P406" s="24"/>
      <c r="Q406" s="24"/>
      <c r="R406" s="24"/>
      <c r="S406" s="24"/>
      <c r="T406" s="24"/>
      <c r="U406" s="24"/>
      <c r="V406" s="24"/>
      <c r="W406" s="24"/>
      <c r="X406" s="25"/>
      <c r="Y406" s="3"/>
      <c r="Z406" s="3"/>
      <c r="AA406" s="3"/>
      <c r="AB406" s="3"/>
      <c r="AC406" s="3"/>
    </row>
    <row r="407" ht="12.75" customHeight="1">
      <c r="A407" s="160"/>
      <c r="B407" s="3"/>
      <c r="C407" s="166"/>
      <c r="D407" s="71"/>
      <c r="E407" s="71"/>
      <c r="F407" s="166"/>
      <c r="G407" s="166"/>
      <c r="H407" s="17"/>
      <c r="I407" s="24"/>
      <c r="J407" s="24"/>
      <c r="K407" s="24"/>
      <c r="L407" s="24"/>
      <c r="M407" s="24"/>
      <c r="N407" s="24"/>
      <c r="O407" s="25"/>
      <c r="P407" s="24"/>
      <c r="Q407" s="24"/>
      <c r="R407" s="24"/>
      <c r="S407" s="24"/>
      <c r="T407" s="24"/>
      <c r="U407" s="24"/>
      <c r="V407" s="24"/>
      <c r="W407" s="24"/>
      <c r="X407" s="25"/>
      <c r="Y407" s="3"/>
      <c r="Z407" s="3"/>
      <c r="AA407" s="3"/>
      <c r="AB407" s="3"/>
      <c r="AC407" s="3"/>
    </row>
    <row r="408" ht="12.75" customHeight="1">
      <c r="A408" s="160"/>
      <c r="B408" s="3"/>
      <c r="C408" s="166"/>
      <c r="D408" s="71"/>
      <c r="E408" s="71"/>
      <c r="F408" s="166"/>
      <c r="G408" s="166"/>
      <c r="H408" s="17"/>
      <c r="I408" s="24"/>
      <c r="J408" s="24"/>
      <c r="K408" s="24"/>
      <c r="L408" s="24"/>
      <c r="M408" s="24"/>
      <c r="N408" s="24"/>
      <c r="O408" s="25"/>
      <c r="P408" s="24"/>
      <c r="Q408" s="24"/>
      <c r="R408" s="24"/>
      <c r="S408" s="24"/>
      <c r="T408" s="24"/>
      <c r="U408" s="24"/>
      <c r="V408" s="24"/>
      <c r="W408" s="24"/>
      <c r="X408" s="25"/>
      <c r="Y408" s="3"/>
      <c r="Z408" s="3"/>
      <c r="AA408" s="3"/>
      <c r="AB408" s="3"/>
      <c r="AC408" s="3"/>
    </row>
    <row r="409" ht="12.75" customHeight="1">
      <c r="A409" s="160"/>
      <c r="B409" s="3"/>
      <c r="C409" s="166"/>
      <c r="D409" s="71"/>
      <c r="E409" s="71"/>
      <c r="F409" s="166"/>
      <c r="G409" s="166"/>
      <c r="H409" s="17"/>
      <c r="I409" s="24"/>
      <c r="J409" s="24"/>
      <c r="K409" s="24"/>
      <c r="L409" s="24"/>
      <c r="M409" s="24"/>
      <c r="N409" s="24"/>
      <c r="O409" s="25"/>
      <c r="P409" s="24"/>
      <c r="Q409" s="24"/>
      <c r="R409" s="24"/>
      <c r="S409" s="24"/>
      <c r="T409" s="24"/>
      <c r="U409" s="24"/>
      <c r="V409" s="24"/>
      <c r="W409" s="24"/>
      <c r="X409" s="25"/>
      <c r="Y409" s="3"/>
      <c r="Z409" s="3"/>
      <c r="AA409" s="3"/>
      <c r="AB409" s="3"/>
      <c r="AC409" s="3"/>
    </row>
    <row r="410" ht="12.75" customHeight="1">
      <c r="A410" s="160"/>
      <c r="B410" s="3"/>
      <c r="C410" s="166"/>
      <c r="D410" s="71"/>
      <c r="E410" s="71"/>
      <c r="F410" s="166"/>
      <c r="G410" s="166"/>
      <c r="H410" s="17"/>
      <c r="I410" s="24"/>
      <c r="J410" s="24"/>
      <c r="K410" s="24"/>
      <c r="L410" s="24"/>
      <c r="M410" s="24"/>
      <c r="N410" s="24"/>
      <c r="O410" s="25"/>
      <c r="P410" s="24"/>
      <c r="Q410" s="24"/>
      <c r="R410" s="24"/>
      <c r="S410" s="24"/>
      <c r="T410" s="24"/>
      <c r="U410" s="24"/>
      <c r="V410" s="24"/>
      <c r="W410" s="24"/>
      <c r="X410" s="25"/>
      <c r="Y410" s="3"/>
      <c r="Z410" s="3"/>
      <c r="AA410" s="3"/>
      <c r="AB410" s="3"/>
      <c r="AC410" s="3"/>
    </row>
    <row r="411" ht="12.75" customHeight="1">
      <c r="A411" s="160"/>
      <c r="B411" s="3"/>
      <c r="C411" s="166"/>
      <c r="D411" s="71"/>
      <c r="E411" s="71"/>
      <c r="F411" s="166"/>
      <c r="G411" s="166"/>
      <c r="H411" s="17"/>
      <c r="I411" s="24"/>
      <c r="J411" s="24"/>
      <c r="K411" s="24"/>
      <c r="L411" s="24"/>
      <c r="M411" s="24"/>
      <c r="N411" s="24"/>
      <c r="O411" s="25"/>
      <c r="P411" s="24"/>
      <c r="Q411" s="24"/>
      <c r="R411" s="24"/>
      <c r="S411" s="24"/>
      <c r="T411" s="24"/>
      <c r="U411" s="24"/>
      <c r="V411" s="24"/>
      <c r="W411" s="24"/>
      <c r="X411" s="25"/>
      <c r="Y411" s="3"/>
      <c r="Z411" s="3"/>
      <c r="AA411" s="3"/>
      <c r="AB411" s="3"/>
      <c r="AC411" s="3"/>
    </row>
    <row r="412" ht="12.75" customHeight="1">
      <c r="A412" s="160"/>
      <c r="B412" s="3"/>
      <c r="C412" s="166"/>
      <c r="D412" s="71"/>
      <c r="E412" s="71"/>
      <c r="F412" s="166"/>
      <c r="G412" s="166"/>
      <c r="H412" s="17"/>
      <c r="I412" s="24"/>
      <c r="J412" s="24"/>
      <c r="K412" s="24"/>
      <c r="L412" s="24"/>
      <c r="M412" s="24"/>
      <c r="N412" s="24"/>
      <c r="O412" s="25"/>
      <c r="P412" s="24"/>
      <c r="Q412" s="24"/>
      <c r="R412" s="24"/>
      <c r="S412" s="24"/>
      <c r="T412" s="24"/>
      <c r="U412" s="24"/>
      <c r="V412" s="24"/>
      <c r="W412" s="24"/>
      <c r="X412" s="25"/>
      <c r="Y412" s="3"/>
      <c r="Z412" s="3"/>
      <c r="AA412" s="3"/>
      <c r="AB412" s="3"/>
      <c r="AC412" s="3"/>
    </row>
    <row r="413" ht="12.75" customHeight="1">
      <c r="A413" s="160"/>
      <c r="B413" s="3"/>
      <c r="C413" s="166"/>
      <c r="D413" s="71"/>
      <c r="E413" s="71"/>
      <c r="F413" s="3"/>
      <c r="G413" s="3"/>
      <c r="H413" s="17"/>
      <c r="I413" s="73"/>
      <c r="J413" s="73"/>
      <c r="K413" s="73"/>
      <c r="L413" s="73"/>
      <c r="M413" s="73"/>
      <c r="N413" s="73"/>
      <c r="O413" s="74"/>
      <c r="P413" s="73"/>
      <c r="Q413" s="73"/>
      <c r="R413" s="73"/>
      <c r="S413" s="73"/>
      <c r="T413" s="73"/>
      <c r="U413" s="73"/>
      <c r="V413" s="73"/>
      <c r="W413" s="3"/>
      <c r="X413" s="74"/>
      <c r="Y413" s="3"/>
      <c r="Z413" s="3"/>
      <c r="AA413" s="3"/>
      <c r="AB413" s="3"/>
      <c r="AC413" s="3"/>
    </row>
    <row r="414" ht="12.75" customHeight="1">
      <c r="A414" s="160"/>
      <c r="B414" s="3"/>
      <c r="C414" s="166"/>
      <c r="D414" s="71"/>
      <c r="E414" s="71"/>
      <c r="F414" s="3"/>
      <c r="G414" s="3"/>
      <c r="H414" s="17"/>
      <c r="I414" s="73"/>
      <c r="J414" s="73"/>
      <c r="K414" s="73"/>
      <c r="L414" s="73"/>
      <c r="M414" s="73"/>
      <c r="N414" s="73"/>
      <c r="O414" s="74"/>
      <c r="P414" s="73"/>
      <c r="Q414" s="73"/>
      <c r="R414" s="73"/>
      <c r="S414" s="73"/>
      <c r="T414" s="73"/>
      <c r="U414" s="73"/>
      <c r="V414" s="73"/>
      <c r="W414" s="3"/>
      <c r="X414" s="74"/>
      <c r="Y414" s="3"/>
      <c r="Z414" s="3"/>
      <c r="AA414" s="3"/>
      <c r="AB414" s="3"/>
      <c r="AC414" s="3"/>
    </row>
    <row r="415" ht="12.75" customHeight="1">
      <c r="A415" s="160"/>
      <c r="B415" s="3"/>
      <c r="C415" s="166"/>
      <c r="D415" s="71"/>
      <c r="E415" s="71"/>
      <c r="F415" s="3"/>
      <c r="G415" s="3"/>
      <c r="H415" s="17"/>
      <c r="I415" s="73"/>
      <c r="J415" s="73"/>
      <c r="K415" s="73"/>
      <c r="L415" s="73"/>
      <c r="M415" s="73"/>
      <c r="N415" s="73"/>
      <c r="O415" s="74"/>
      <c r="P415" s="73"/>
      <c r="Q415" s="73"/>
      <c r="R415" s="73"/>
      <c r="S415" s="73"/>
      <c r="T415" s="73"/>
      <c r="U415" s="73"/>
      <c r="V415" s="73"/>
      <c r="W415" s="3"/>
      <c r="X415" s="74"/>
      <c r="Y415" s="3"/>
      <c r="Z415" s="3"/>
      <c r="AA415" s="3"/>
      <c r="AB415" s="3"/>
      <c r="AC415" s="3"/>
    </row>
    <row r="416" ht="12.75" customHeight="1">
      <c r="A416" s="160"/>
      <c r="B416" s="3"/>
      <c r="C416" s="166"/>
      <c r="D416" s="71"/>
      <c r="E416" s="71"/>
      <c r="F416" s="3"/>
      <c r="G416" s="3"/>
      <c r="H416" s="17"/>
      <c r="I416" s="73"/>
      <c r="J416" s="73"/>
      <c r="K416" s="73"/>
      <c r="L416" s="73"/>
      <c r="M416" s="73"/>
      <c r="N416" s="73"/>
      <c r="O416" s="74"/>
      <c r="P416" s="73"/>
      <c r="Q416" s="73"/>
      <c r="R416" s="73"/>
      <c r="S416" s="73"/>
      <c r="T416" s="73"/>
      <c r="U416" s="73"/>
      <c r="V416" s="73"/>
      <c r="W416" s="3"/>
      <c r="X416" s="74"/>
      <c r="Y416" s="3"/>
      <c r="Z416" s="3"/>
      <c r="AA416" s="3"/>
      <c r="AB416" s="3"/>
      <c r="AC416" s="3"/>
    </row>
    <row r="417" ht="12.75" customHeight="1">
      <c r="A417" s="160"/>
      <c r="B417" s="3"/>
      <c r="C417" s="166"/>
      <c r="D417" s="71"/>
      <c r="E417" s="71"/>
      <c r="F417" s="3"/>
      <c r="G417" s="3"/>
      <c r="H417" s="17"/>
      <c r="I417" s="73"/>
      <c r="J417" s="73"/>
      <c r="K417" s="73"/>
      <c r="L417" s="73"/>
      <c r="M417" s="73"/>
      <c r="N417" s="73"/>
      <c r="O417" s="74"/>
      <c r="P417" s="73"/>
      <c r="Q417" s="73"/>
      <c r="R417" s="73"/>
      <c r="S417" s="73"/>
      <c r="T417" s="73"/>
      <c r="U417" s="73"/>
      <c r="V417" s="73"/>
      <c r="W417" s="3"/>
      <c r="X417" s="74"/>
      <c r="Y417" s="3"/>
      <c r="Z417" s="3"/>
      <c r="AA417" s="3"/>
      <c r="AB417" s="3"/>
      <c r="AC417" s="3"/>
    </row>
    <row r="418" ht="12.75" customHeight="1">
      <c r="A418" s="160"/>
      <c r="B418" s="3"/>
      <c r="C418" s="166"/>
      <c r="D418" s="71"/>
      <c r="E418" s="71"/>
      <c r="F418" s="3"/>
      <c r="G418" s="3"/>
      <c r="H418" s="17"/>
      <c r="I418" s="73"/>
      <c r="J418" s="73"/>
      <c r="K418" s="73"/>
      <c r="L418" s="73"/>
      <c r="M418" s="73"/>
      <c r="N418" s="73"/>
      <c r="O418" s="74"/>
      <c r="P418" s="73"/>
      <c r="Q418" s="73"/>
      <c r="R418" s="73"/>
      <c r="S418" s="73"/>
      <c r="T418" s="73"/>
      <c r="U418" s="73"/>
      <c r="V418" s="73"/>
      <c r="W418" s="3"/>
      <c r="X418" s="74"/>
      <c r="Y418" s="3"/>
      <c r="Z418" s="3"/>
      <c r="AA418" s="3"/>
      <c r="AB418" s="3"/>
      <c r="AC418" s="3"/>
    </row>
    <row r="419" ht="12.75" customHeight="1">
      <c r="A419" s="160"/>
      <c r="B419" s="3"/>
      <c r="C419" s="166"/>
      <c r="D419" s="71"/>
      <c r="E419" s="71"/>
      <c r="F419" s="3"/>
      <c r="G419" s="3"/>
      <c r="H419" s="17"/>
      <c r="I419" s="73"/>
      <c r="J419" s="73"/>
      <c r="K419" s="73"/>
      <c r="L419" s="73"/>
      <c r="M419" s="73"/>
      <c r="N419" s="73"/>
      <c r="O419" s="74"/>
      <c r="P419" s="73"/>
      <c r="Q419" s="73"/>
      <c r="R419" s="73"/>
      <c r="S419" s="73"/>
      <c r="T419" s="73"/>
      <c r="U419" s="73"/>
      <c r="V419" s="73"/>
      <c r="W419" s="3"/>
      <c r="X419" s="74"/>
      <c r="Y419" s="3"/>
      <c r="Z419" s="3"/>
      <c r="AA419" s="3"/>
      <c r="AB419" s="3"/>
      <c r="AC419" s="3"/>
    </row>
    <row r="420" ht="12.75" customHeight="1">
      <c r="A420" s="160"/>
      <c r="B420" s="3"/>
      <c r="C420" s="166"/>
      <c r="D420" s="71"/>
      <c r="E420" s="71"/>
      <c r="F420" s="3"/>
      <c r="G420" s="3"/>
      <c r="H420" s="17"/>
      <c r="I420" s="73"/>
      <c r="J420" s="73"/>
      <c r="K420" s="73"/>
      <c r="L420" s="73"/>
      <c r="M420" s="73"/>
      <c r="N420" s="73"/>
      <c r="O420" s="74"/>
      <c r="P420" s="73"/>
      <c r="Q420" s="73"/>
      <c r="R420" s="73"/>
      <c r="S420" s="73"/>
      <c r="T420" s="73"/>
      <c r="U420" s="73"/>
      <c r="V420" s="73"/>
      <c r="W420" s="3"/>
      <c r="X420" s="74"/>
      <c r="Y420" s="3"/>
      <c r="Z420" s="3"/>
      <c r="AA420" s="3"/>
      <c r="AB420" s="3"/>
      <c r="AC420" s="3"/>
    </row>
    <row r="421" ht="12.75" customHeight="1">
      <c r="A421" s="160"/>
      <c r="B421" s="3"/>
      <c r="C421" s="166"/>
      <c r="D421" s="71"/>
      <c r="E421" s="71"/>
      <c r="F421" s="3"/>
      <c r="G421" s="3"/>
      <c r="H421" s="17"/>
      <c r="I421" s="73"/>
      <c r="J421" s="73"/>
      <c r="K421" s="73"/>
      <c r="L421" s="73"/>
      <c r="M421" s="73"/>
      <c r="N421" s="73"/>
      <c r="O421" s="74"/>
      <c r="P421" s="73"/>
      <c r="Q421" s="73"/>
      <c r="R421" s="73"/>
      <c r="S421" s="73"/>
      <c r="T421" s="73"/>
      <c r="U421" s="73"/>
      <c r="V421" s="73"/>
      <c r="W421" s="3"/>
      <c r="X421" s="74"/>
      <c r="Y421" s="3"/>
      <c r="Z421" s="3"/>
      <c r="AA421" s="3"/>
      <c r="AB421" s="3"/>
      <c r="AC421" s="3"/>
    </row>
    <row r="422" ht="12.75" customHeight="1">
      <c r="A422" s="160"/>
      <c r="B422" s="3"/>
      <c r="C422" s="166"/>
      <c r="D422" s="71"/>
      <c r="E422" s="71"/>
      <c r="F422" s="3"/>
      <c r="G422" s="3"/>
      <c r="H422" s="17"/>
      <c r="I422" s="73"/>
      <c r="J422" s="73"/>
      <c r="K422" s="73"/>
      <c r="L422" s="73"/>
      <c r="M422" s="73"/>
      <c r="N422" s="73"/>
      <c r="O422" s="74"/>
      <c r="P422" s="73"/>
      <c r="Q422" s="73"/>
      <c r="R422" s="73"/>
      <c r="S422" s="73"/>
      <c r="T422" s="73"/>
      <c r="U422" s="73"/>
      <c r="V422" s="73"/>
      <c r="W422" s="3"/>
      <c r="X422" s="74"/>
      <c r="Y422" s="3"/>
      <c r="Z422" s="3"/>
      <c r="AA422" s="3"/>
      <c r="AB422" s="3"/>
      <c r="AC422" s="3"/>
    </row>
    <row r="423" ht="12.75" customHeight="1">
      <c r="A423" s="160"/>
      <c r="B423" s="3"/>
      <c r="C423" s="166"/>
      <c r="D423" s="71"/>
      <c r="E423" s="71"/>
      <c r="F423" s="3"/>
      <c r="G423" s="3"/>
      <c r="H423" s="17"/>
      <c r="I423" s="73"/>
      <c r="J423" s="73"/>
      <c r="K423" s="73"/>
      <c r="L423" s="73"/>
      <c r="M423" s="73"/>
      <c r="N423" s="73"/>
      <c r="O423" s="74"/>
      <c r="P423" s="73"/>
      <c r="Q423" s="73"/>
      <c r="R423" s="73"/>
      <c r="S423" s="73"/>
      <c r="T423" s="73"/>
      <c r="U423" s="73"/>
      <c r="V423" s="73"/>
      <c r="W423" s="3"/>
      <c r="X423" s="74"/>
      <c r="Y423" s="3"/>
      <c r="Z423" s="3"/>
      <c r="AA423" s="3"/>
      <c r="AB423" s="3"/>
      <c r="AC423" s="3"/>
    </row>
    <row r="424" ht="12.75" customHeight="1">
      <c r="A424" s="160"/>
      <c r="B424" s="3"/>
      <c r="C424" s="166"/>
      <c r="D424" s="71"/>
      <c r="E424" s="71"/>
      <c r="F424" s="3"/>
      <c r="G424" s="3"/>
      <c r="H424" s="17"/>
      <c r="I424" s="73"/>
      <c r="J424" s="73"/>
      <c r="K424" s="73"/>
      <c r="L424" s="73"/>
      <c r="M424" s="73"/>
      <c r="N424" s="73"/>
      <c r="O424" s="74"/>
      <c r="P424" s="73"/>
      <c r="Q424" s="73"/>
      <c r="R424" s="73"/>
      <c r="S424" s="73"/>
      <c r="T424" s="73"/>
      <c r="U424" s="73"/>
      <c r="V424" s="73"/>
      <c r="W424" s="3"/>
      <c r="X424" s="74"/>
      <c r="Y424" s="3"/>
      <c r="Z424" s="3"/>
      <c r="AA424" s="3"/>
      <c r="AB424" s="3"/>
      <c r="AC424" s="3"/>
    </row>
    <row r="425" ht="12.75" customHeight="1">
      <c r="A425" s="160"/>
      <c r="B425" s="3"/>
      <c r="C425" s="166"/>
      <c r="D425" s="71"/>
      <c r="E425" s="71"/>
      <c r="F425" s="3"/>
      <c r="G425" s="3"/>
      <c r="H425" s="17"/>
      <c r="I425" s="73"/>
      <c r="J425" s="73"/>
      <c r="K425" s="73"/>
      <c r="L425" s="73"/>
      <c r="M425" s="73"/>
      <c r="N425" s="73"/>
      <c r="O425" s="74"/>
      <c r="P425" s="73"/>
      <c r="Q425" s="73"/>
      <c r="R425" s="73"/>
      <c r="S425" s="73"/>
      <c r="T425" s="73"/>
      <c r="U425" s="73"/>
      <c r="V425" s="73"/>
      <c r="W425" s="3"/>
      <c r="X425" s="74"/>
      <c r="Y425" s="3"/>
      <c r="Z425" s="3"/>
      <c r="AA425" s="3"/>
      <c r="AB425" s="3"/>
      <c r="AC425" s="3"/>
    </row>
    <row r="426" ht="12.75" customHeight="1">
      <c r="A426" s="160"/>
      <c r="B426" s="3"/>
      <c r="C426" s="166"/>
      <c r="D426" s="71"/>
      <c r="E426" s="71"/>
      <c r="F426" s="3"/>
      <c r="G426" s="3"/>
      <c r="H426" s="17"/>
      <c r="I426" s="73"/>
      <c r="J426" s="73"/>
      <c r="K426" s="73"/>
      <c r="L426" s="73"/>
      <c r="M426" s="73"/>
      <c r="N426" s="73"/>
      <c r="O426" s="74"/>
      <c r="P426" s="73"/>
      <c r="Q426" s="73"/>
      <c r="R426" s="73"/>
      <c r="S426" s="73"/>
      <c r="T426" s="73"/>
      <c r="U426" s="73"/>
      <c r="V426" s="73"/>
      <c r="W426" s="3"/>
      <c r="X426" s="74"/>
      <c r="Y426" s="3"/>
      <c r="Z426" s="3"/>
      <c r="AA426" s="3"/>
      <c r="AB426" s="3"/>
      <c r="AC426" s="3"/>
    </row>
    <row r="427" ht="12.75" customHeight="1">
      <c r="A427" s="160"/>
      <c r="B427" s="3"/>
      <c r="C427" s="166"/>
      <c r="D427" s="71"/>
      <c r="E427" s="71"/>
      <c r="F427" s="3"/>
      <c r="G427" s="3"/>
      <c r="H427" s="17"/>
      <c r="I427" s="73"/>
      <c r="J427" s="73"/>
      <c r="K427" s="73"/>
      <c r="L427" s="73"/>
      <c r="M427" s="73"/>
      <c r="N427" s="73"/>
      <c r="O427" s="74"/>
      <c r="P427" s="73"/>
      <c r="Q427" s="73"/>
      <c r="R427" s="73"/>
      <c r="S427" s="73"/>
      <c r="T427" s="73"/>
      <c r="U427" s="73"/>
      <c r="V427" s="73"/>
      <c r="W427" s="3"/>
      <c r="X427" s="74"/>
      <c r="Y427" s="3"/>
      <c r="Z427" s="3"/>
      <c r="AA427" s="3"/>
      <c r="AB427" s="3"/>
      <c r="AC427" s="3"/>
    </row>
    <row r="428" ht="12.75" customHeight="1">
      <c r="A428" s="160"/>
      <c r="B428" s="3"/>
      <c r="C428" s="166"/>
      <c r="D428" s="71"/>
      <c r="E428" s="71"/>
      <c r="F428" s="3"/>
      <c r="G428" s="3"/>
      <c r="H428" s="17"/>
      <c r="I428" s="73"/>
      <c r="J428" s="73"/>
      <c r="K428" s="73"/>
      <c r="L428" s="73"/>
      <c r="M428" s="73"/>
      <c r="N428" s="73"/>
      <c r="O428" s="74"/>
      <c r="P428" s="73"/>
      <c r="Q428" s="73"/>
      <c r="R428" s="73"/>
      <c r="S428" s="73"/>
      <c r="T428" s="73"/>
      <c r="U428" s="73"/>
      <c r="V428" s="73"/>
      <c r="W428" s="3"/>
      <c r="X428" s="74"/>
      <c r="Y428" s="3"/>
      <c r="Z428" s="3"/>
      <c r="AA428" s="3"/>
      <c r="AB428" s="3"/>
      <c r="AC428" s="3"/>
    </row>
    <row r="429" ht="12.75" customHeight="1">
      <c r="A429" s="160"/>
      <c r="B429" s="3"/>
      <c r="C429" s="166"/>
      <c r="D429" s="71"/>
      <c r="E429" s="71"/>
      <c r="F429" s="3"/>
      <c r="G429" s="3"/>
      <c r="H429" s="17"/>
      <c r="I429" s="73"/>
      <c r="J429" s="73"/>
      <c r="K429" s="73"/>
      <c r="L429" s="73"/>
      <c r="M429" s="73"/>
      <c r="N429" s="73"/>
      <c r="O429" s="74"/>
      <c r="P429" s="73"/>
      <c r="Q429" s="73"/>
      <c r="R429" s="73"/>
      <c r="S429" s="73"/>
      <c r="T429" s="73"/>
      <c r="U429" s="73"/>
      <c r="V429" s="73"/>
      <c r="W429" s="3"/>
      <c r="X429" s="74"/>
      <c r="Y429" s="3"/>
      <c r="Z429" s="3"/>
      <c r="AA429" s="3"/>
      <c r="AB429" s="3"/>
      <c r="AC429" s="3"/>
    </row>
    <row r="430" ht="12.75" customHeight="1">
      <c r="A430" s="160"/>
      <c r="B430" s="3"/>
      <c r="C430" s="166"/>
      <c r="D430" s="71"/>
      <c r="E430" s="71"/>
      <c r="F430" s="3"/>
      <c r="G430" s="3"/>
      <c r="H430" s="17"/>
      <c r="I430" s="73"/>
      <c r="J430" s="73"/>
      <c r="K430" s="73"/>
      <c r="L430" s="73"/>
      <c r="M430" s="73"/>
      <c r="N430" s="73"/>
      <c r="O430" s="74"/>
      <c r="P430" s="73"/>
      <c r="Q430" s="73"/>
      <c r="R430" s="73"/>
      <c r="S430" s="73"/>
      <c r="T430" s="73"/>
      <c r="U430" s="73"/>
      <c r="V430" s="73"/>
      <c r="W430" s="3"/>
      <c r="X430" s="74"/>
      <c r="Y430" s="3"/>
      <c r="Z430" s="3"/>
      <c r="AA430" s="3"/>
      <c r="AB430" s="3"/>
      <c r="AC430" s="3"/>
    </row>
    <row r="431" ht="12.75" customHeight="1">
      <c r="A431" s="160"/>
      <c r="B431" s="3"/>
      <c r="C431" s="166"/>
      <c r="D431" s="71"/>
      <c r="E431" s="71"/>
      <c r="F431" s="3"/>
      <c r="G431" s="3"/>
      <c r="H431" s="17"/>
      <c r="I431" s="73"/>
      <c r="J431" s="73"/>
      <c r="K431" s="73"/>
      <c r="L431" s="73"/>
      <c r="M431" s="73"/>
      <c r="N431" s="73"/>
      <c r="O431" s="74"/>
      <c r="P431" s="73"/>
      <c r="Q431" s="73"/>
      <c r="R431" s="73"/>
      <c r="S431" s="73"/>
      <c r="T431" s="73"/>
      <c r="U431" s="73"/>
      <c r="V431" s="73"/>
      <c r="W431" s="3"/>
      <c r="X431" s="74"/>
      <c r="Y431" s="3"/>
      <c r="Z431" s="3"/>
      <c r="AA431" s="3"/>
      <c r="AB431" s="3"/>
      <c r="AC431" s="3"/>
    </row>
    <row r="432" ht="12.75" customHeight="1">
      <c r="A432" s="160"/>
      <c r="B432" s="3"/>
      <c r="C432" s="166"/>
      <c r="D432" s="71"/>
      <c r="E432" s="71"/>
      <c r="F432" s="3"/>
      <c r="G432" s="3"/>
      <c r="H432" s="17"/>
      <c r="I432" s="73"/>
      <c r="J432" s="73"/>
      <c r="K432" s="73"/>
      <c r="L432" s="73"/>
      <c r="M432" s="73"/>
      <c r="N432" s="73"/>
      <c r="O432" s="74"/>
      <c r="P432" s="73"/>
      <c r="Q432" s="73"/>
      <c r="R432" s="73"/>
      <c r="S432" s="73"/>
      <c r="T432" s="73"/>
      <c r="U432" s="73"/>
      <c r="V432" s="73"/>
      <c r="W432" s="3"/>
      <c r="X432" s="74"/>
      <c r="Y432" s="3"/>
      <c r="Z432" s="3"/>
      <c r="AA432" s="3"/>
      <c r="AB432" s="3"/>
      <c r="AC432" s="3"/>
    </row>
    <row r="433" ht="12.75" customHeight="1">
      <c r="A433" s="160"/>
      <c r="B433" s="3"/>
      <c r="C433" s="166"/>
      <c r="D433" s="71"/>
      <c r="E433" s="71"/>
      <c r="F433" s="3"/>
      <c r="G433" s="3"/>
      <c r="H433" s="17"/>
      <c r="I433" s="73"/>
      <c r="J433" s="73"/>
      <c r="K433" s="73"/>
      <c r="L433" s="73"/>
      <c r="M433" s="73"/>
      <c r="N433" s="73"/>
      <c r="O433" s="74"/>
      <c r="P433" s="73"/>
      <c r="Q433" s="73"/>
      <c r="R433" s="73"/>
      <c r="S433" s="73"/>
      <c r="T433" s="73"/>
      <c r="U433" s="73"/>
      <c r="V433" s="73"/>
      <c r="W433" s="3"/>
      <c r="X433" s="74"/>
      <c r="Y433" s="3"/>
      <c r="Z433" s="3"/>
      <c r="AA433" s="3"/>
      <c r="AB433" s="3"/>
      <c r="AC433" s="3"/>
    </row>
    <row r="434" ht="12.75" customHeight="1">
      <c r="A434" s="160"/>
      <c r="B434" s="3"/>
      <c r="C434" s="166"/>
      <c r="D434" s="71"/>
      <c r="E434" s="71"/>
      <c r="F434" s="3"/>
      <c r="G434" s="3"/>
      <c r="H434" s="17"/>
      <c r="I434" s="73"/>
      <c r="J434" s="73"/>
      <c r="K434" s="73"/>
      <c r="L434" s="73"/>
      <c r="M434" s="73"/>
      <c r="N434" s="73"/>
      <c r="O434" s="74"/>
      <c r="P434" s="73"/>
      <c r="Q434" s="73"/>
      <c r="R434" s="73"/>
      <c r="S434" s="73"/>
      <c r="T434" s="73"/>
      <c r="U434" s="73"/>
      <c r="V434" s="73"/>
      <c r="W434" s="3"/>
      <c r="X434" s="74"/>
      <c r="Y434" s="3"/>
      <c r="Z434" s="3"/>
      <c r="AA434" s="3"/>
      <c r="AB434" s="3"/>
      <c r="AC434" s="3"/>
    </row>
    <row r="435" ht="12.75" customHeight="1">
      <c r="A435" s="160"/>
      <c r="B435" s="3"/>
      <c r="C435" s="166"/>
      <c r="D435" s="71"/>
      <c r="E435" s="71"/>
      <c r="F435" s="3"/>
      <c r="G435" s="3"/>
      <c r="H435" s="17"/>
      <c r="I435" s="73"/>
      <c r="J435" s="73"/>
      <c r="K435" s="73"/>
      <c r="L435" s="73"/>
      <c r="M435" s="73"/>
      <c r="N435" s="73"/>
      <c r="O435" s="74"/>
      <c r="P435" s="73"/>
      <c r="Q435" s="73"/>
      <c r="R435" s="73"/>
      <c r="S435" s="73"/>
      <c r="T435" s="73"/>
      <c r="U435" s="73"/>
      <c r="V435" s="73"/>
      <c r="W435" s="3"/>
      <c r="X435" s="74"/>
      <c r="Y435" s="3"/>
      <c r="Z435" s="3"/>
      <c r="AA435" s="3"/>
      <c r="AB435" s="3"/>
      <c r="AC435" s="3"/>
    </row>
    <row r="436" ht="12.75" customHeight="1">
      <c r="A436" s="160"/>
      <c r="B436" s="3"/>
      <c r="C436" s="166"/>
      <c r="D436" s="71"/>
      <c r="E436" s="71"/>
      <c r="F436" s="3"/>
      <c r="G436" s="3"/>
      <c r="H436" s="17"/>
      <c r="I436" s="73"/>
      <c r="J436" s="73"/>
      <c r="K436" s="73"/>
      <c r="L436" s="73"/>
      <c r="M436" s="73"/>
      <c r="N436" s="73"/>
      <c r="O436" s="74"/>
      <c r="P436" s="73"/>
      <c r="Q436" s="73"/>
      <c r="R436" s="73"/>
      <c r="S436" s="73"/>
      <c r="T436" s="73"/>
      <c r="U436" s="73"/>
      <c r="V436" s="73"/>
      <c r="W436" s="3"/>
      <c r="X436" s="74"/>
      <c r="Y436" s="3"/>
      <c r="Z436" s="3"/>
      <c r="AA436" s="3"/>
      <c r="AB436" s="3"/>
      <c r="AC436" s="3"/>
    </row>
    <row r="437" ht="12.75" customHeight="1">
      <c r="A437" s="160"/>
      <c r="B437" s="3"/>
      <c r="C437" s="166"/>
      <c r="D437" s="71"/>
      <c r="E437" s="71"/>
      <c r="F437" s="3"/>
      <c r="G437" s="3"/>
      <c r="H437" s="17"/>
      <c r="I437" s="73"/>
      <c r="J437" s="73"/>
      <c r="K437" s="73"/>
      <c r="L437" s="73"/>
      <c r="M437" s="73"/>
      <c r="N437" s="73"/>
      <c r="O437" s="74"/>
      <c r="P437" s="73"/>
      <c r="Q437" s="73"/>
      <c r="R437" s="73"/>
      <c r="S437" s="73"/>
      <c r="T437" s="73"/>
      <c r="U437" s="73"/>
      <c r="V437" s="73"/>
      <c r="W437" s="3"/>
      <c r="X437" s="74"/>
      <c r="Y437" s="3"/>
      <c r="Z437" s="3"/>
      <c r="AA437" s="3"/>
      <c r="AB437" s="3"/>
      <c r="AC437" s="3"/>
    </row>
    <row r="438" ht="12.75" customHeight="1">
      <c r="A438" s="160"/>
      <c r="B438" s="3"/>
      <c r="C438" s="166"/>
      <c r="D438" s="71"/>
      <c r="E438" s="71"/>
      <c r="F438" s="3"/>
      <c r="G438" s="3"/>
      <c r="H438" s="17"/>
      <c r="I438" s="73"/>
      <c r="J438" s="73"/>
      <c r="K438" s="73"/>
      <c r="L438" s="73"/>
      <c r="M438" s="73"/>
      <c r="N438" s="73"/>
      <c r="O438" s="74"/>
      <c r="P438" s="73"/>
      <c r="Q438" s="73"/>
      <c r="R438" s="73"/>
      <c r="S438" s="73"/>
      <c r="T438" s="73"/>
      <c r="U438" s="73"/>
      <c r="V438" s="73"/>
      <c r="W438" s="3"/>
      <c r="X438" s="74"/>
      <c r="Y438" s="3"/>
      <c r="Z438" s="3"/>
      <c r="AA438" s="3"/>
      <c r="AB438" s="3"/>
      <c r="AC438" s="3"/>
    </row>
    <row r="439" ht="12.75" customHeight="1">
      <c r="A439" s="160"/>
      <c r="B439" s="3"/>
      <c r="C439" s="166"/>
      <c r="D439" s="71"/>
      <c r="E439" s="71"/>
      <c r="F439" s="3"/>
      <c r="G439" s="3"/>
      <c r="H439" s="17"/>
      <c r="I439" s="73"/>
      <c r="J439" s="73"/>
      <c r="K439" s="73"/>
      <c r="L439" s="73"/>
      <c r="M439" s="73"/>
      <c r="N439" s="73"/>
      <c r="O439" s="74"/>
      <c r="P439" s="73"/>
      <c r="Q439" s="73"/>
      <c r="R439" s="73"/>
      <c r="S439" s="73"/>
      <c r="T439" s="73"/>
      <c r="U439" s="73"/>
      <c r="V439" s="73"/>
      <c r="W439" s="3"/>
      <c r="X439" s="74"/>
      <c r="Y439" s="3"/>
      <c r="Z439" s="3"/>
      <c r="AA439" s="3"/>
      <c r="AB439" s="3"/>
      <c r="AC439" s="3"/>
    </row>
    <row r="440" ht="12.75" customHeight="1">
      <c r="A440" s="160"/>
      <c r="B440" s="3"/>
      <c r="C440" s="166"/>
      <c r="D440" s="71"/>
      <c r="E440" s="71"/>
      <c r="F440" s="3"/>
      <c r="G440" s="3"/>
      <c r="H440" s="17"/>
      <c r="I440" s="73"/>
      <c r="J440" s="73"/>
      <c r="K440" s="73"/>
      <c r="L440" s="73"/>
      <c r="M440" s="73"/>
      <c r="N440" s="73"/>
      <c r="O440" s="74"/>
      <c r="P440" s="73"/>
      <c r="Q440" s="73"/>
      <c r="R440" s="73"/>
      <c r="S440" s="73"/>
      <c r="T440" s="73"/>
      <c r="U440" s="73"/>
      <c r="V440" s="73"/>
      <c r="W440" s="3"/>
      <c r="X440" s="74"/>
      <c r="Y440" s="3"/>
      <c r="Z440" s="3"/>
      <c r="AA440" s="3"/>
      <c r="AB440" s="3"/>
      <c r="AC440" s="3"/>
    </row>
    <row r="441" ht="12.75" customHeight="1">
      <c r="A441" s="160"/>
      <c r="B441" s="3"/>
      <c r="C441" s="166"/>
      <c r="D441" s="71"/>
      <c r="E441" s="71"/>
      <c r="F441" s="3"/>
      <c r="G441" s="3"/>
      <c r="H441" s="17"/>
      <c r="I441" s="73"/>
      <c r="J441" s="73"/>
      <c r="K441" s="73"/>
      <c r="L441" s="73"/>
      <c r="M441" s="73"/>
      <c r="N441" s="73"/>
      <c r="O441" s="74"/>
      <c r="P441" s="73"/>
      <c r="Q441" s="73"/>
      <c r="R441" s="73"/>
      <c r="S441" s="73"/>
      <c r="T441" s="73"/>
      <c r="U441" s="73"/>
      <c r="V441" s="73"/>
      <c r="W441" s="3"/>
      <c r="X441" s="74"/>
      <c r="Y441" s="3"/>
      <c r="Z441" s="3"/>
      <c r="AA441" s="3"/>
      <c r="AB441" s="3"/>
      <c r="AC441" s="3"/>
    </row>
    <row r="442" ht="12.75" customHeight="1">
      <c r="A442" s="160"/>
      <c r="B442" s="3"/>
      <c r="C442" s="166"/>
      <c r="D442" s="71"/>
      <c r="E442" s="71"/>
      <c r="F442" s="3"/>
      <c r="G442" s="3"/>
      <c r="H442" s="17"/>
      <c r="I442" s="73"/>
      <c r="J442" s="73"/>
      <c r="K442" s="73"/>
      <c r="L442" s="73"/>
      <c r="M442" s="73"/>
      <c r="N442" s="73"/>
      <c r="O442" s="74"/>
      <c r="P442" s="73"/>
      <c r="Q442" s="73"/>
      <c r="R442" s="73"/>
      <c r="S442" s="73"/>
      <c r="T442" s="73"/>
      <c r="U442" s="73"/>
      <c r="V442" s="73"/>
      <c r="W442" s="3"/>
      <c r="X442" s="74"/>
      <c r="Y442" s="3"/>
      <c r="Z442" s="3"/>
      <c r="AA442" s="3"/>
      <c r="AB442" s="3"/>
      <c r="AC442" s="3"/>
    </row>
    <row r="443" ht="12.75" customHeight="1">
      <c r="A443" s="160"/>
      <c r="B443" s="3"/>
      <c r="C443" s="166"/>
      <c r="D443" s="71"/>
      <c r="E443" s="71"/>
      <c r="F443" s="3"/>
      <c r="G443" s="3"/>
      <c r="H443" s="17"/>
      <c r="I443" s="73"/>
      <c r="J443" s="73"/>
      <c r="K443" s="73"/>
      <c r="L443" s="73"/>
      <c r="M443" s="73"/>
      <c r="N443" s="73"/>
      <c r="O443" s="74"/>
      <c r="P443" s="73"/>
      <c r="Q443" s="73"/>
      <c r="R443" s="73"/>
      <c r="S443" s="73"/>
      <c r="T443" s="73"/>
      <c r="U443" s="73"/>
      <c r="V443" s="73"/>
      <c r="W443" s="3"/>
      <c r="X443" s="74"/>
      <c r="Y443" s="3"/>
      <c r="Z443" s="3"/>
      <c r="AA443" s="3"/>
      <c r="AB443" s="3"/>
      <c r="AC443" s="3"/>
    </row>
    <row r="444" ht="12.75" customHeight="1">
      <c r="A444" s="160"/>
      <c r="B444" s="3"/>
      <c r="C444" s="166"/>
      <c r="D444" s="71"/>
      <c r="E444" s="71"/>
      <c r="F444" s="3"/>
      <c r="G444" s="3"/>
      <c r="H444" s="17"/>
      <c r="I444" s="73"/>
      <c r="J444" s="73"/>
      <c r="K444" s="73"/>
      <c r="L444" s="73"/>
      <c r="M444" s="73"/>
      <c r="N444" s="73"/>
      <c r="O444" s="74"/>
      <c r="P444" s="73"/>
      <c r="Q444" s="73"/>
      <c r="R444" s="73"/>
      <c r="S444" s="73"/>
      <c r="T444" s="73"/>
      <c r="U444" s="73"/>
      <c r="V444" s="73"/>
      <c r="W444" s="3"/>
      <c r="X444" s="74"/>
      <c r="Y444" s="3"/>
      <c r="Z444" s="3"/>
      <c r="AA444" s="3"/>
      <c r="AB444" s="3"/>
      <c r="AC444" s="3"/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Y1:Z1"/>
    <mergeCell ref="Y2:Z5"/>
    <mergeCell ref="R3:X17"/>
    <mergeCell ref="T18:U18"/>
    <mergeCell ref="R20:X20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32:X32"/>
    <mergeCell ref="R33:X33"/>
    <mergeCell ref="R34:X34"/>
    <mergeCell ref="R35:X35"/>
    <mergeCell ref="R36:X36"/>
    <mergeCell ref="R37:X37"/>
    <mergeCell ref="R38:S38"/>
    <mergeCell ref="T38:U38"/>
    <mergeCell ref="R39:S39"/>
    <mergeCell ref="T39:U39"/>
    <mergeCell ref="R40:S40"/>
    <mergeCell ref="T40:U40"/>
    <mergeCell ref="R44:S44"/>
    <mergeCell ref="I69:J69"/>
    <mergeCell ref="K69:M69"/>
    <mergeCell ref="N69:O69"/>
    <mergeCell ref="P69:V69"/>
    <mergeCell ref="W69:X69"/>
    <mergeCell ref="I233:J233"/>
    <mergeCell ref="K233:M233"/>
    <mergeCell ref="N233:O233"/>
    <mergeCell ref="P233:V233"/>
    <mergeCell ref="W233:X233"/>
    <mergeCell ref="R41:S41"/>
    <mergeCell ref="T41:U41"/>
    <mergeCell ref="R42:S42"/>
    <mergeCell ref="T42:U42"/>
    <mergeCell ref="R43:S43"/>
    <mergeCell ref="T43:U43"/>
    <mergeCell ref="T44:U44"/>
  </mergeCells>
  <dataValidations>
    <dataValidation type="date" allowBlank="1" showInputMessage="1" showErrorMessage="1" prompt="Invalid Date - The date must fall within this week." sqref="C32 B35:B36">
      <formula1>TODAY()-5</formula1>
      <formula2>TODAY()</formula2>
    </dataValidation>
    <dataValidation type="list" allowBlank="1" showErrorMessage="1" sqref="H4 P4">
      <formula1>"1,2,3,4,5,N/A"</formula1>
    </dataValidation>
    <dataValidation type="list" allowBlank="1" showErrorMessage="1" sqref="P6:P16">
      <formula1>"Yes,No,Varies"</formula1>
    </dataValidation>
    <dataValidation type="list" allowBlank="1" showErrorMessage="1" sqref="B33">
      <formula1>"Gift Card,Monthly Concession,One-Time Concession,None"</formula1>
    </dataValidation>
    <dataValidation type="decimal" allowBlank="1" showErrorMessage="1" sqref="I71:N229">
      <formula1>0.0</formula1>
      <formula2>3000000.0</formula2>
    </dataValidation>
    <dataValidation type="decimal" allowBlank="1" showErrorMessage="1" sqref="B29:B30 B32 I230:N230">
      <formula1>0.0</formula1>
      <formula2>3000.0</formula2>
    </dataValidation>
    <dataValidation type="decimal" operator="greaterThanOrEqual" allowBlank="1" showErrorMessage="1" sqref="B34 B39 B42 B46:B47 B50:B51 B53:B54 B56:B66 O67">
      <formula1>0.0</formula1>
    </dataValidation>
    <dataValidation type="list" allowBlank="1" showErrorMessage="1" sqref="A71:A229">
      <formula1>"Studio,1 Bedroom,2 Bedroom,3 Bedroom,4 Bedroom,5 Bedroom,6 Bedroom"</formula1>
    </dataValidation>
    <dataValidation type="list" allowBlank="1" showErrorMessage="1" sqref="AC17 P18 S18 AC19 P23 H5:H35 L34:N36 B38 B41 L38:L42 F39:G43 H71:H229">
      <formula1>"Yes,No"</formula1>
    </dataValidation>
    <dataValidation type="list" allowBlank="1" showErrorMessage="1" sqref="R38:R44">
      <formula1>"Monday,Tuesday,Wednesday,Thursday,Friday,Saturday,Sunday"</formula1>
    </dataValidation>
    <dataValidation type="list" allowBlank="1" showErrorMessage="1" sqref="B14">
      <formula1>"High-Rise,Mid-Rise,Wrap,Garden,Cottage,SFR"</formula1>
    </dataValidation>
    <dataValidation type="list" allowBlank="1" showErrorMessage="1" sqref="U45">
      <formula1>"10:00-5:00 PM,10:00-6:00 PM,9:00-6:00 PM,9:00-5:00 PM,12:00-5:00 PM"</formula1>
    </dataValidation>
    <dataValidation type="list" allowBlank="1" showErrorMessage="1" sqref="B22">
      <formula1>"Saturday-Friday,Sunday-Monday,Monday-Sunday"</formula1>
    </dataValidation>
    <dataValidation type="list" allowBlank="1" showErrorMessage="1" sqref="B15">
      <formula1>"1,2,3,4,5"</formula1>
    </dataValidation>
    <dataValidation type="decimal" allowBlank="1" showErrorMessage="1" sqref="B25 B27">
      <formula1>0.0</formula1>
      <formula2>1.2</formula2>
    </dataValidation>
    <dataValidation type="list" allowBlank="1" showErrorMessage="1" sqref="B16">
      <formula1>"Subject Property,Tier 1,Tier 2"</formula1>
    </dataValidation>
    <dataValidation type="list" allowBlank="1" showErrorMessage="1" sqref="B12">
      <formula1>"Student,Conventional,Affordable,Innovative"</formula1>
    </dataValidation>
    <dataValidation type="list" allowBlank="1" showErrorMessage="1" sqref="C46:C58">
      <formula1>"Monthly,Annual"</formula1>
    </dataValidation>
    <dataValidation type="list" allowBlank="1" showErrorMessage="1" sqref="P34:P36 P38:P42">
      <formula1>"Per Bed,Per Unit"</formula1>
    </dataValidation>
    <dataValidation type="decimal" allowBlank="1" showErrorMessage="1" sqref="T18 M38:M42">
      <formula1>0.0</formula1>
      <formula2>1000.0</formula2>
    </dataValidation>
    <dataValidation type="list" allowBlank="1" showErrorMessage="1" sqref="B13">
      <formula1>"New Construction,Operational,Undergoing Renovations"</formula1>
    </dataValidation>
    <dataValidation type="list" allowBlank="1" showErrorMessage="1" sqref="B48">
      <formula1>"App Fee Waived-Admin Due,Admin Fee Waived-App Due,Both Fees Waived,Both Fees Due"</formula1>
    </dataValidation>
  </dataValidations>
  <printOptions/>
  <pageMargins bottom="0.75" footer="0.0" header="0.0" left="0.25" right="0.25" top="0.75"/>
  <pageSetup fitToHeight="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showGridLines="0" workbookViewId="0"/>
  </sheetViews>
  <sheetFormatPr customHeight="1" defaultColWidth="14.43" defaultRowHeight="15.0"/>
  <cols>
    <col customWidth="1" min="1" max="1" width="30.71"/>
    <col customWidth="1" min="2" max="2" width="10.43"/>
    <col customWidth="1" min="3" max="5" width="8.71"/>
    <col customWidth="1" min="6" max="6" width="12.71"/>
    <col customWidth="1" min="7" max="7" width="11.43"/>
    <col customWidth="1" min="8" max="8" width="12.71"/>
    <col customWidth="1" min="9" max="9" width="13.71"/>
    <col customWidth="1" min="10" max="10" width="12.14"/>
    <col customWidth="1" min="11" max="13" width="12.71"/>
    <col customWidth="1" min="14" max="14" width="2.71"/>
    <col customWidth="1" min="15" max="15" width="15.86"/>
    <col customWidth="1" min="16" max="26" width="9.29"/>
  </cols>
  <sheetData>
    <row r="1" ht="93.0" customHeight="1">
      <c r="A1" s="1" t="str">
        <f>Dashboard!$A$1</f>
        <v>MARKET SURVEY</v>
      </c>
      <c r="N1" s="279"/>
      <c r="O1" s="280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</row>
    <row r="2" ht="44.25" customHeight="1">
      <c r="A2" s="281" t="s">
        <v>286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79"/>
      <c r="O2" s="282" t="str">
        <f>IF(SUM(D60,D110,D160,D210,D260,D310,D360)=Dashboard!H66,"OK","ERROR")</f>
        <v>OK</v>
      </c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</row>
    <row r="3" ht="40.5" customHeight="1">
      <c r="A3" s="11" t="s">
        <v>1</v>
      </c>
      <c r="B3" s="11"/>
      <c r="C3" s="11" t="s">
        <v>5</v>
      </c>
      <c r="D3" s="11" t="s">
        <v>98</v>
      </c>
      <c r="E3" s="11" t="s">
        <v>99</v>
      </c>
      <c r="F3" s="11" t="s">
        <v>84</v>
      </c>
      <c r="G3" s="11" t="s">
        <v>287</v>
      </c>
      <c r="H3" s="11" t="s">
        <v>16</v>
      </c>
      <c r="I3" s="11" t="s">
        <v>273</v>
      </c>
      <c r="J3" s="11" t="s">
        <v>288</v>
      </c>
      <c r="K3" s="11" t="s">
        <v>18</v>
      </c>
      <c r="L3" s="11" t="s">
        <v>19</v>
      </c>
      <c r="M3" s="11" t="s">
        <v>20</v>
      </c>
      <c r="N3" s="279"/>
      <c r="O3" s="279"/>
      <c r="P3" s="283"/>
      <c r="R3" s="279"/>
      <c r="S3" s="279"/>
      <c r="T3" s="279"/>
      <c r="U3" s="279"/>
      <c r="V3" s="279"/>
      <c r="W3" s="279"/>
      <c r="X3" s="279"/>
      <c r="Y3" s="279"/>
      <c r="Z3" s="279"/>
    </row>
    <row r="4" ht="27.75" hidden="1" customHeight="1">
      <c r="A4" s="284"/>
      <c r="B4" s="284"/>
      <c r="C4" s="153" t="s">
        <v>289</v>
      </c>
      <c r="D4" s="153" t="s">
        <v>290</v>
      </c>
      <c r="E4" s="153" t="s">
        <v>291</v>
      </c>
      <c r="F4" s="285" t="s">
        <v>292</v>
      </c>
      <c r="G4" s="286" t="s">
        <v>293</v>
      </c>
      <c r="H4" s="287"/>
      <c r="I4" s="285" t="s">
        <v>294</v>
      </c>
      <c r="J4" s="286" t="s">
        <v>295</v>
      </c>
      <c r="K4" s="287"/>
      <c r="L4" s="288" t="s">
        <v>296</v>
      </c>
      <c r="M4" s="289" t="s">
        <v>297</v>
      </c>
      <c r="N4" s="279"/>
      <c r="O4" s="279"/>
      <c r="P4" s="283"/>
      <c r="Q4" s="283"/>
      <c r="R4" s="279"/>
      <c r="S4" s="279"/>
      <c r="T4" s="279"/>
      <c r="U4" s="279"/>
      <c r="V4" s="279"/>
      <c r="W4" s="279"/>
      <c r="X4" s="279"/>
      <c r="Y4" s="279"/>
      <c r="Z4" s="279"/>
    </row>
    <row r="5" ht="27.75" hidden="1" customHeight="1">
      <c r="A5" s="284"/>
      <c r="B5" s="284"/>
      <c r="C5" s="153" t="s">
        <v>289</v>
      </c>
      <c r="D5" s="153" t="s">
        <v>298</v>
      </c>
      <c r="E5" s="153" t="s">
        <v>299</v>
      </c>
      <c r="F5" s="285" t="s">
        <v>300</v>
      </c>
      <c r="G5" s="286" t="s">
        <v>301</v>
      </c>
      <c r="H5" s="287"/>
      <c r="I5" s="285" t="s">
        <v>302</v>
      </c>
      <c r="J5" s="286" t="s">
        <v>303</v>
      </c>
      <c r="K5" s="287"/>
      <c r="L5" s="288" t="s">
        <v>304</v>
      </c>
      <c r="M5" s="290" t="s">
        <v>305</v>
      </c>
      <c r="N5" s="279"/>
      <c r="O5" s="279"/>
      <c r="P5" s="283"/>
      <c r="Q5" s="283"/>
      <c r="R5" s="279"/>
      <c r="S5" s="279"/>
      <c r="T5" s="279"/>
      <c r="U5" s="279"/>
      <c r="V5" s="279"/>
      <c r="W5" s="279"/>
      <c r="X5" s="279"/>
      <c r="Y5" s="279"/>
      <c r="Z5" s="279"/>
    </row>
    <row r="6" ht="27.75" hidden="1" customHeight="1">
      <c r="A6" s="284"/>
      <c r="B6" s="284"/>
      <c r="C6" s="153" t="s">
        <v>289</v>
      </c>
      <c r="D6" s="153" t="s">
        <v>306</v>
      </c>
      <c r="E6" s="153" t="s">
        <v>307</v>
      </c>
      <c r="F6" s="285" t="s">
        <v>308</v>
      </c>
      <c r="G6" s="286" t="s">
        <v>309</v>
      </c>
      <c r="H6" s="287"/>
      <c r="I6" s="285" t="s">
        <v>310</v>
      </c>
      <c r="J6" s="286" t="s">
        <v>311</v>
      </c>
      <c r="K6" s="287"/>
      <c r="L6" s="288" t="s">
        <v>312</v>
      </c>
      <c r="M6" s="290" t="s">
        <v>313</v>
      </c>
      <c r="N6" s="279"/>
      <c r="O6" s="279"/>
      <c r="P6" s="283"/>
      <c r="Q6" s="283"/>
      <c r="R6" s="279"/>
      <c r="S6" s="279"/>
      <c r="T6" s="279"/>
      <c r="U6" s="279"/>
      <c r="V6" s="279"/>
      <c r="W6" s="279"/>
      <c r="X6" s="279"/>
      <c r="Y6" s="279"/>
      <c r="Z6" s="279"/>
    </row>
    <row r="7" ht="27.75" hidden="1" customHeight="1">
      <c r="A7" s="284"/>
      <c r="B7" s="284"/>
      <c r="C7" s="153" t="s">
        <v>289</v>
      </c>
      <c r="D7" s="153" t="s">
        <v>314</v>
      </c>
      <c r="E7" s="153" t="s">
        <v>315</v>
      </c>
      <c r="F7" s="285" t="s">
        <v>316</v>
      </c>
      <c r="G7" s="286" t="s">
        <v>317</v>
      </c>
      <c r="H7" s="287"/>
      <c r="I7" s="285" t="s">
        <v>318</v>
      </c>
      <c r="J7" s="286" t="s">
        <v>319</v>
      </c>
      <c r="K7" s="287"/>
      <c r="L7" s="288" t="s">
        <v>320</v>
      </c>
      <c r="M7" s="290" t="s">
        <v>321</v>
      </c>
      <c r="N7" s="279"/>
      <c r="O7" s="279"/>
      <c r="P7" s="283"/>
      <c r="Q7" s="283"/>
      <c r="R7" s="279"/>
      <c r="S7" s="279"/>
      <c r="T7" s="279"/>
      <c r="U7" s="279"/>
      <c r="V7" s="279"/>
      <c r="W7" s="279"/>
      <c r="X7" s="279"/>
      <c r="Y7" s="279"/>
      <c r="Z7" s="279"/>
    </row>
    <row r="8" ht="27.75" hidden="1" customHeight="1">
      <c r="A8" s="284"/>
      <c r="B8" s="284"/>
      <c r="C8" s="153" t="s">
        <v>289</v>
      </c>
      <c r="D8" s="153" t="s">
        <v>322</v>
      </c>
      <c r="E8" s="153" t="s">
        <v>323</v>
      </c>
      <c r="F8" s="285" t="s">
        <v>324</v>
      </c>
      <c r="G8" s="286" t="s">
        <v>325</v>
      </c>
      <c r="H8" s="287"/>
      <c r="I8" s="285" t="s">
        <v>326</v>
      </c>
      <c r="J8" s="286" t="s">
        <v>327</v>
      </c>
      <c r="K8" s="287"/>
      <c r="L8" s="288" t="s">
        <v>328</v>
      </c>
      <c r="M8" s="290" t="s">
        <v>329</v>
      </c>
      <c r="N8" s="279"/>
      <c r="O8" s="279"/>
      <c r="P8" s="283"/>
      <c r="Q8" s="283"/>
      <c r="R8" s="279"/>
      <c r="S8" s="279"/>
      <c r="T8" s="279"/>
      <c r="U8" s="279"/>
      <c r="V8" s="279"/>
      <c r="W8" s="279"/>
      <c r="X8" s="279"/>
      <c r="Y8" s="279"/>
      <c r="Z8" s="279"/>
    </row>
    <row r="9" ht="27.75" hidden="1" customHeight="1">
      <c r="A9" s="284"/>
      <c r="B9" s="284"/>
      <c r="C9" s="153" t="s">
        <v>289</v>
      </c>
      <c r="D9" s="153" t="s">
        <v>330</v>
      </c>
      <c r="E9" s="153" t="s">
        <v>331</v>
      </c>
      <c r="F9" s="285" t="s">
        <v>332</v>
      </c>
      <c r="G9" s="286" t="s">
        <v>333</v>
      </c>
      <c r="H9" s="287"/>
      <c r="I9" s="285" t="s">
        <v>334</v>
      </c>
      <c r="J9" s="286" t="s">
        <v>335</v>
      </c>
      <c r="K9" s="287"/>
      <c r="L9" s="288" t="s">
        <v>336</v>
      </c>
      <c r="M9" s="290" t="s">
        <v>337</v>
      </c>
      <c r="N9" s="279"/>
      <c r="O9" s="279"/>
      <c r="P9" s="283"/>
      <c r="Q9" s="283"/>
      <c r="R9" s="279"/>
      <c r="S9" s="279"/>
      <c r="T9" s="279"/>
      <c r="U9" s="279"/>
      <c r="V9" s="279"/>
      <c r="W9" s="279"/>
      <c r="X9" s="279"/>
      <c r="Y9" s="279"/>
      <c r="Z9" s="279"/>
    </row>
    <row r="10" ht="24.75" hidden="1" customHeight="1">
      <c r="A10" s="284" t="s">
        <v>338</v>
      </c>
      <c r="B10" s="284"/>
      <c r="C10" s="153" t="s">
        <v>289</v>
      </c>
      <c r="D10" s="153" t="s">
        <v>339</v>
      </c>
      <c r="E10" s="153" t="s">
        <v>340</v>
      </c>
      <c r="F10" s="285" t="s">
        <v>341</v>
      </c>
      <c r="G10" s="286" t="s">
        <v>342</v>
      </c>
      <c r="H10" s="287"/>
      <c r="I10" s="285" t="s">
        <v>343</v>
      </c>
      <c r="J10" s="286" t="s">
        <v>344</v>
      </c>
      <c r="K10" s="287"/>
      <c r="L10" s="288" t="s">
        <v>345</v>
      </c>
      <c r="M10" s="290" t="s">
        <v>346</v>
      </c>
      <c r="N10" s="279"/>
      <c r="O10" s="279"/>
      <c r="P10" s="279"/>
      <c r="Q10" s="279"/>
      <c r="R10" s="279"/>
      <c r="S10" s="279"/>
      <c r="T10" s="279"/>
      <c r="U10" s="279"/>
      <c r="V10" s="279"/>
      <c r="W10" s="279"/>
      <c r="X10" s="279"/>
      <c r="Y10" s="279"/>
      <c r="Z10" s="279"/>
    </row>
    <row r="11" ht="18.0" customHeight="1">
      <c r="A11" s="291" t="s">
        <v>114</v>
      </c>
      <c r="B11" s="291"/>
      <c r="C11" s="291"/>
      <c r="D11" s="292"/>
      <c r="E11" s="292"/>
      <c r="F11" s="293"/>
      <c r="G11" s="294"/>
      <c r="H11" s="295"/>
      <c r="I11" s="293"/>
      <c r="J11" s="294"/>
      <c r="K11" s="295"/>
      <c r="L11" s="296"/>
      <c r="M11" s="297"/>
      <c r="N11" s="279"/>
      <c r="O11" s="279"/>
      <c r="P11" s="279"/>
      <c r="Q11" s="279"/>
      <c r="R11" s="279"/>
      <c r="S11" s="279"/>
      <c r="T11" s="279"/>
      <c r="U11" s="279"/>
      <c r="V11" s="279"/>
      <c r="W11" s="279"/>
      <c r="X11" s="279"/>
      <c r="Y11" s="279"/>
      <c r="Z11" s="279"/>
    </row>
    <row r="12" ht="12.0" customHeight="1">
      <c r="A12" s="298" t="s">
        <v>25</v>
      </c>
      <c r="B12" s="298" t="str">
        <f t="shared" ref="B12:B59" si="4">IF(A12="","","Studio")</f>
        <v>Studio</v>
      </c>
      <c r="C12" s="166">
        <f t="shared" ref="C12:G12" si="1">IF($A12="","",IFERROR(INDIRECT("'" &amp; $A12 &amp; "'!" &amp; C$4),0))</f>
        <v>4</v>
      </c>
      <c r="D12" s="166">
        <f t="shared" si="1"/>
        <v>17</v>
      </c>
      <c r="E12" s="166">
        <f t="shared" si="1"/>
        <v>536.0588235</v>
      </c>
      <c r="F12" s="299">
        <f t="shared" si="1"/>
        <v>3788.294118</v>
      </c>
      <c r="G12" s="300">
        <f t="shared" si="1"/>
        <v>7.104946167</v>
      </c>
      <c r="H12" s="301">
        <f t="shared" ref="H12:H59" si="6">IF($A12="","",I12-F12)</f>
        <v>0</v>
      </c>
      <c r="I12" s="299">
        <f t="shared" ref="I12:J12" si="2">IF($A12="","",IFERROR(INDIRECT("'" &amp; $A12 &amp; "'!" &amp; I$4),0))</f>
        <v>3788.294118</v>
      </c>
      <c r="J12" s="300">
        <f t="shared" si="2"/>
        <v>7.104946167</v>
      </c>
      <c r="K12" s="301">
        <f t="shared" ref="K12:K59" si="8">IF($A12="","",L12-I12)</f>
        <v>0</v>
      </c>
      <c r="L12" s="302">
        <f t="shared" ref="L12:M12" si="3">IF($A12="","",IFERROR(INDIRECT("'" &amp; $A12 &amp; "'!" &amp; L$4),0))</f>
        <v>3788.294118</v>
      </c>
      <c r="M12" s="303">
        <f t="shared" si="3"/>
        <v>7.104946167</v>
      </c>
      <c r="N12" s="279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</row>
    <row r="13" ht="12.0" customHeight="1">
      <c r="A13" s="298" t="s">
        <v>26</v>
      </c>
      <c r="B13" s="298" t="str">
        <f t="shared" si="4"/>
        <v>Studio</v>
      </c>
      <c r="C13" s="166">
        <f t="shared" ref="C13:G13" si="5">IF($A13="","",IFERROR(INDIRECT("'" &amp; $A13 &amp; "'!" &amp; C$4),0))</f>
        <v>5</v>
      </c>
      <c r="D13" s="166">
        <f t="shared" si="5"/>
        <v>36</v>
      </c>
      <c r="E13" s="166">
        <f t="shared" si="5"/>
        <v>542.2222222</v>
      </c>
      <c r="F13" s="299">
        <f t="shared" si="5"/>
        <v>3153.777778</v>
      </c>
      <c r="G13" s="300">
        <f t="shared" si="5"/>
        <v>5.878220777</v>
      </c>
      <c r="H13" s="301">
        <f t="shared" si="6"/>
        <v>0</v>
      </c>
      <c r="I13" s="299">
        <f t="shared" ref="I13:J13" si="7">IF($A13="","",IFERROR(INDIRECT("'" &amp; $A13 &amp; "'!" &amp; I$4),0))</f>
        <v>3153.777778</v>
      </c>
      <c r="J13" s="300">
        <f t="shared" si="7"/>
        <v>5.878220777</v>
      </c>
      <c r="K13" s="301">
        <f t="shared" si="8"/>
        <v>0</v>
      </c>
      <c r="L13" s="302">
        <f t="shared" ref="L13:M13" si="9">IF($A13="","",IFERROR(INDIRECT("'" &amp; $A13 &amp; "'!" &amp; L$4),0))</f>
        <v>3153.777778</v>
      </c>
      <c r="M13" s="303">
        <f t="shared" si="9"/>
        <v>5.878220777</v>
      </c>
      <c r="N13" s="279"/>
      <c r="O13" s="279"/>
      <c r="P13" s="304"/>
      <c r="Q13" s="279"/>
      <c r="R13" s="279"/>
      <c r="S13" s="279"/>
      <c r="T13" s="279"/>
      <c r="U13" s="279"/>
      <c r="V13" s="279"/>
      <c r="W13" s="279"/>
      <c r="X13" s="279"/>
      <c r="Y13" s="279"/>
      <c r="Z13" s="279"/>
    </row>
    <row r="14" ht="12.0" customHeight="1">
      <c r="A14" s="298" t="s">
        <v>23</v>
      </c>
      <c r="B14" s="298" t="str">
        <f t="shared" si="4"/>
        <v>Studio</v>
      </c>
      <c r="C14" s="166">
        <f t="shared" ref="C14:G14" si="10">IF($A14="","",IFERROR(INDIRECT("'" &amp; $A14 &amp; "'!" &amp; C$4),0))</f>
        <v>2</v>
      </c>
      <c r="D14" s="166">
        <f t="shared" si="10"/>
        <v>183</v>
      </c>
      <c r="E14" s="166">
        <f t="shared" si="10"/>
        <v>347.4371585</v>
      </c>
      <c r="F14" s="299">
        <f t="shared" si="10"/>
        <v>2571.562842</v>
      </c>
      <c r="G14" s="300">
        <f t="shared" si="10"/>
        <v>7.423426902</v>
      </c>
      <c r="H14" s="301">
        <f t="shared" si="6"/>
        <v>0</v>
      </c>
      <c r="I14" s="299">
        <f t="shared" ref="I14:J14" si="11">IF($A14="","",IFERROR(INDIRECT("'" &amp; $A14 &amp; "'!" &amp; I$4),0))</f>
        <v>2571.562842</v>
      </c>
      <c r="J14" s="300">
        <f t="shared" si="11"/>
        <v>7.423426902</v>
      </c>
      <c r="K14" s="301">
        <f t="shared" si="8"/>
        <v>0</v>
      </c>
      <c r="L14" s="302">
        <f t="shared" ref="L14:M14" si="12">IF($A14="","",IFERROR(INDIRECT("'" &amp; $A14 &amp; "'!" &amp; L$4),0))</f>
        <v>2571.562842</v>
      </c>
      <c r="M14" s="303">
        <f t="shared" si="12"/>
        <v>7.423426902</v>
      </c>
      <c r="N14" s="279"/>
      <c r="O14" s="279"/>
      <c r="P14" s="305"/>
      <c r="Q14" s="279"/>
      <c r="R14" s="279"/>
      <c r="S14" s="279"/>
      <c r="T14" s="279"/>
      <c r="U14" s="279"/>
      <c r="V14" s="279"/>
      <c r="W14" s="279"/>
      <c r="X14" s="279"/>
      <c r="Y14" s="279"/>
      <c r="Z14" s="279"/>
    </row>
    <row r="15" ht="14.25" customHeight="1">
      <c r="A15" s="298" t="s">
        <v>24</v>
      </c>
      <c r="B15" s="298" t="str">
        <f t="shared" si="4"/>
        <v>Studio</v>
      </c>
      <c r="C15" s="166">
        <f t="shared" ref="C15:G15" si="13">IF($A15="","",IFERROR(INDIRECT("'" &amp; $A15 &amp; "'!" &amp; C$4),0))</f>
        <v>5</v>
      </c>
      <c r="D15" s="166">
        <f t="shared" si="13"/>
        <v>0</v>
      </c>
      <c r="E15" s="166">
        <f t="shared" si="13"/>
        <v>0</v>
      </c>
      <c r="F15" s="299">
        <f t="shared" si="13"/>
        <v>0</v>
      </c>
      <c r="G15" s="300">
        <f t="shared" si="13"/>
        <v>0</v>
      </c>
      <c r="H15" s="301">
        <f t="shared" si="6"/>
        <v>0</v>
      </c>
      <c r="I15" s="299">
        <f t="shared" ref="I15:J15" si="14">IF($A15="","",IFERROR(INDIRECT("'" &amp; $A15 &amp; "'!" &amp; I$4),0))</f>
        <v>0</v>
      </c>
      <c r="J15" s="300">
        <f t="shared" si="14"/>
        <v>0</v>
      </c>
      <c r="K15" s="301">
        <f t="shared" si="8"/>
        <v>0</v>
      </c>
      <c r="L15" s="302">
        <f t="shared" ref="L15:M15" si="15">IF($A15="","",IFERROR(INDIRECT("'" &amp; $A15 &amp; "'!" &amp; L$4),0))</f>
        <v>0</v>
      </c>
      <c r="M15" s="303">
        <f t="shared" si="15"/>
        <v>0</v>
      </c>
      <c r="N15" s="279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</row>
    <row r="16" ht="12.0" hidden="1" customHeight="1">
      <c r="A16" s="298"/>
      <c r="B16" s="298" t="str">
        <f t="shared" si="4"/>
        <v/>
      </c>
      <c r="C16" s="166" t="str">
        <f t="shared" ref="C16:G16" si="16">IF($A16="","",IFERROR(INDIRECT("'" &amp; $A16 &amp; "'!" &amp; C$4),0))</f>
        <v/>
      </c>
      <c r="D16" s="166" t="str">
        <f t="shared" si="16"/>
        <v/>
      </c>
      <c r="E16" s="166" t="str">
        <f t="shared" si="16"/>
        <v/>
      </c>
      <c r="F16" s="299" t="str">
        <f t="shared" si="16"/>
        <v/>
      </c>
      <c r="G16" s="300" t="str">
        <f t="shared" si="16"/>
        <v/>
      </c>
      <c r="H16" s="301" t="str">
        <f t="shared" si="6"/>
        <v/>
      </c>
      <c r="I16" s="299" t="str">
        <f t="shared" ref="I16:J16" si="17">IF($A16="","",IFERROR(INDIRECT("'" &amp; $A16 &amp; "'!" &amp; I$4),0))</f>
        <v/>
      </c>
      <c r="J16" s="300" t="str">
        <f t="shared" si="17"/>
        <v/>
      </c>
      <c r="K16" s="301" t="str">
        <f t="shared" si="8"/>
        <v/>
      </c>
      <c r="L16" s="302" t="str">
        <f t="shared" ref="L16:M16" si="18">IF($A16="","",IFERROR(INDIRECT("'" &amp; $A16 &amp; "'!" &amp; L$4),0))</f>
        <v/>
      </c>
      <c r="M16" s="303" t="str">
        <f t="shared" si="18"/>
        <v/>
      </c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</row>
    <row r="17" ht="12.0" hidden="1" customHeight="1">
      <c r="A17" s="298"/>
      <c r="B17" s="298" t="str">
        <f t="shared" si="4"/>
        <v/>
      </c>
      <c r="C17" s="166" t="str">
        <f t="shared" ref="C17:G17" si="19">IF($A17="","",IFERROR(INDIRECT("'" &amp; $A17 &amp; "'!" &amp; C$4),0))</f>
        <v/>
      </c>
      <c r="D17" s="166" t="str">
        <f t="shared" si="19"/>
        <v/>
      </c>
      <c r="E17" s="166" t="str">
        <f t="shared" si="19"/>
        <v/>
      </c>
      <c r="F17" s="299" t="str">
        <f t="shared" si="19"/>
        <v/>
      </c>
      <c r="G17" s="300" t="str">
        <f t="shared" si="19"/>
        <v/>
      </c>
      <c r="H17" s="301" t="str">
        <f t="shared" si="6"/>
        <v/>
      </c>
      <c r="I17" s="299" t="str">
        <f t="shared" ref="I17:J17" si="20">IF($A17="","",IFERROR(INDIRECT("'" &amp; $A17 &amp; "'!" &amp; I$4),0))</f>
        <v/>
      </c>
      <c r="J17" s="300" t="str">
        <f t="shared" si="20"/>
        <v/>
      </c>
      <c r="K17" s="301" t="str">
        <f t="shared" si="8"/>
        <v/>
      </c>
      <c r="L17" s="302" t="str">
        <f t="shared" ref="L17:M17" si="21">IF($A17="","",IFERROR(INDIRECT("'" &amp; $A17 &amp; "'!" &amp; L$4),0))</f>
        <v/>
      </c>
      <c r="M17" s="303" t="str">
        <f t="shared" si="21"/>
        <v/>
      </c>
      <c r="N17" s="279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</row>
    <row r="18" ht="12.0" hidden="1" customHeight="1">
      <c r="A18" s="298"/>
      <c r="B18" s="298" t="str">
        <f t="shared" si="4"/>
        <v/>
      </c>
      <c r="C18" s="166" t="str">
        <f t="shared" ref="C18:G18" si="22">IF($A18="","",IFERROR(INDIRECT("'" &amp; $A18 &amp; "'!" &amp; C$4),0))</f>
        <v/>
      </c>
      <c r="D18" s="166" t="str">
        <f t="shared" si="22"/>
        <v/>
      </c>
      <c r="E18" s="166" t="str">
        <f t="shared" si="22"/>
        <v/>
      </c>
      <c r="F18" s="299" t="str">
        <f t="shared" si="22"/>
        <v/>
      </c>
      <c r="G18" s="300" t="str">
        <f t="shared" si="22"/>
        <v/>
      </c>
      <c r="H18" s="301" t="str">
        <f t="shared" si="6"/>
        <v/>
      </c>
      <c r="I18" s="299" t="str">
        <f t="shared" ref="I18:J18" si="23">IF($A18="","",IFERROR(INDIRECT("'" &amp; $A18 &amp; "'!" &amp; I$4),0))</f>
        <v/>
      </c>
      <c r="J18" s="300" t="str">
        <f t="shared" si="23"/>
        <v/>
      </c>
      <c r="K18" s="301" t="str">
        <f t="shared" si="8"/>
        <v/>
      </c>
      <c r="L18" s="302" t="str">
        <f t="shared" ref="L18:M18" si="24">IF($A18="","",IFERROR(INDIRECT("'" &amp; $A18 &amp; "'!" &amp; L$4),0))</f>
        <v/>
      </c>
      <c r="M18" s="303" t="str">
        <f t="shared" si="24"/>
        <v/>
      </c>
      <c r="N18" s="279"/>
      <c r="O18" s="279"/>
      <c r="P18" s="279"/>
      <c r="Q18" s="279"/>
      <c r="R18" s="279"/>
      <c r="S18" s="279"/>
      <c r="T18" s="279"/>
      <c r="U18" s="279"/>
      <c r="V18" s="279"/>
      <c r="W18" s="279"/>
      <c r="X18" s="279"/>
      <c r="Y18" s="279"/>
      <c r="Z18" s="279"/>
    </row>
    <row r="19" ht="12.0" hidden="1" customHeight="1">
      <c r="A19" s="298"/>
      <c r="B19" s="298" t="str">
        <f t="shared" si="4"/>
        <v/>
      </c>
      <c r="C19" s="166" t="str">
        <f t="shared" ref="C19:G19" si="25">IF($A19="","",IFERROR(INDIRECT("'" &amp; $A19 &amp; "'!" &amp; C$4),0))</f>
        <v/>
      </c>
      <c r="D19" s="166" t="str">
        <f t="shared" si="25"/>
        <v/>
      </c>
      <c r="E19" s="166" t="str">
        <f t="shared" si="25"/>
        <v/>
      </c>
      <c r="F19" s="299" t="str">
        <f t="shared" si="25"/>
        <v/>
      </c>
      <c r="G19" s="300" t="str">
        <f t="shared" si="25"/>
        <v/>
      </c>
      <c r="H19" s="301" t="str">
        <f t="shared" si="6"/>
        <v/>
      </c>
      <c r="I19" s="299" t="str">
        <f t="shared" ref="I19:J19" si="26">IF($A19="","",IFERROR(INDIRECT("'" &amp; $A19 &amp; "'!" &amp; I$4),0))</f>
        <v/>
      </c>
      <c r="J19" s="300" t="str">
        <f t="shared" si="26"/>
        <v/>
      </c>
      <c r="K19" s="301" t="str">
        <f t="shared" si="8"/>
        <v/>
      </c>
      <c r="L19" s="302" t="str">
        <f t="shared" ref="L19:M19" si="27">IF($A19="","",IFERROR(INDIRECT("'" &amp; $A19 &amp; "'!" &amp; L$4),0))</f>
        <v/>
      </c>
      <c r="M19" s="303" t="str">
        <f t="shared" si="27"/>
        <v/>
      </c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</row>
    <row r="20" ht="12.0" hidden="1" customHeight="1">
      <c r="A20" s="298"/>
      <c r="B20" s="298" t="str">
        <f t="shared" si="4"/>
        <v/>
      </c>
      <c r="C20" s="166" t="str">
        <f t="shared" ref="C20:G20" si="28">IF($A20="","",IFERROR(INDIRECT("'" &amp; $A20 &amp; "'!" &amp; C$4),0))</f>
        <v/>
      </c>
      <c r="D20" s="166" t="str">
        <f t="shared" si="28"/>
        <v/>
      </c>
      <c r="E20" s="166" t="str">
        <f t="shared" si="28"/>
        <v/>
      </c>
      <c r="F20" s="299" t="str">
        <f t="shared" si="28"/>
        <v/>
      </c>
      <c r="G20" s="300" t="str">
        <f t="shared" si="28"/>
        <v/>
      </c>
      <c r="H20" s="301" t="str">
        <f t="shared" si="6"/>
        <v/>
      </c>
      <c r="I20" s="299" t="str">
        <f t="shared" ref="I20:J20" si="29">IF($A20="","",IFERROR(INDIRECT("'" &amp; $A20 &amp; "'!" &amp; I$4),0))</f>
        <v/>
      </c>
      <c r="J20" s="300" t="str">
        <f t="shared" si="29"/>
        <v/>
      </c>
      <c r="K20" s="301" t="str">
        <f t="shared" si="8"/>
        <v/>
      </c>
      <c r="L20" s="302" t="str">
        <f t="shared" ref="L20:M20" si="30">IF($A20="","",IFERROR(INDIRECT("'" &amp; $A20 &amp; "'!" &amp; L$4),0))</f>
        <v/>
      </c>
      <c r="M20" s="303" t="str">
        <f t="shared" si="30"/>
        <v/>
      </c>
      <c r="N20" s="279"/>
      <c r="O20" s="279"/>
      <c r="P20" s="279"/>
      <c r="Q20" s="279"/>
      <c r="R20" s="279"/>
      <c r="S20" s="279"/>
      <c r="T20" s="279"/>
      <c r="U20" s="279"/>
      <c r="V20" s="279"/>
      <c r="W20" s="279"/>
      <c r="X20" s="279"/>
      <c r="Y20" s="279"/>
      <c r="Z20" s="279"/>
    </row>
    <row r="21" ht="12.0" hidden="1" customHeight="1">
      <c r="A21" s="298"/>
      <c r="B21" s="298" t="str">
        <f t="shared" si="4"/>
        <v/>
      </c>
      <c r="C21" s="166" t="str">
        <f t="shared" ref="C21:G21" si="31">IF($A21="","",IFERROR(INDIRECT("'" &amp; $A21 &amp; "'!" &amp; C$4),0))</f>
        <v/>
      </c>
      <c r="D21" s="166" t="str">
        <f t="shared" si="31"/>
        <v/>
      </c>
      <c r="E21" s="166" t="str">
        <f t="shared" si="31"/>
        <v/>
      </c>
      <c r="F21" s="299" t="str">
        <f t="shared" si="31"/>
        <v/>
      </c>
      <c r="G21" s="300" t="str">
        <f t="shared" si="31"/>
        <v/>
      </c>
      <c r="H21" s="301" t="str">
        <f t="shared" si="6"/>
        <v/>
      </c>
      <c r="I21" s="299" t="str">
        <f t="shared" ref="I21:J21" si="32">IF($A21="","",IFERROR(INDIRECT("'" &amp; $A21 &amp; "'!" &amp; I$4),0))</f>
        <v/>
      </c>
      <c r="J21" s="300" t="str">
        <f t="shared" si="32"/>
        <v/>
      </c>
      <c r="K21" s="301" t="str">
        <f t="shared" si="8"/>
        <v/>
      </c>
      <c r="L21" s="302" t="str">
        <f t="shared" ref="L21:M21" si="33">IF($A21="","",IFERROR(INDIRECT("'" &amp; $A21 &amp; "'!" &amp; L$4),0))</f>
        <v/>
      </c>
      <c r="M21" s="303" t="str">
        <f t="shared" si="33"/>
        <v/>
      </c>
      <c r="N21" s="279"/>
      <c r="O21" s="279"/>
      <c r="P21" s="279"/>
      <c r="Q21" s="279"/>
      <c r="R21" s="279"/>
      <c r="S21" s="279"/>
      <c r="T21" s="279"/>
      <c r="U21" s="279"/>
      <c r="V21" s="279"/>
      <c r="W21" s="279"/>
      <c r="X21" s="279"/>
      <c r="Y21" s="279"/>
      <c r="Z21" s="279"/>
    </row>
    <row r="22" ht="12.0" hidden="1" customHeight="1">
      <c r="A22" s="298"/>
      <c r="B22" s="298" t="str">
        <f t="shared" si="4"/>
        <v/>
      </c>
      <c r="C22" s="166" t="str">
        <f t="shared" ref="C22:G22" si="34">IF($A22="","",IFERROR(INDIRECT("'" &amp; $A22 &amp; "'!" &amp; C$4),0))</f>
        <v/>
      </c>
      <c r="D22" s="166" t="str">
        <f t="shared" si="34"/>
        <v/>
      </c>
      <c r="E22" s="166" t="str">
        <f t="shared" si="34"/>
        <v/>
      </c>
      <c r="F22" s="299" t="str">
        <f t="shared" si="34"/>
        <v/>
      </c>
      <c r="G22" s="300" t="str">
        <f t="shared" si="34"/>
        <v/>
      </c>
      <c r="H22" s="301" t="str">
        <f t="shared" si="6"/>
        <v/>
      </c>
      <c r="I22" s="299" t="str">
        <f t="shared" ref="I22:J22" si="35">IF($A22="","",IFERROR(INDIRECT("'" &amp; $A22 &amp; "'!" &amp; I$4),0))</f>
        <v/>
      </c>
      <c r="J22" s="300" t="str">
        <f t="shared" si="35"/>
        <v/>
      </c>
      <c r="K22" s="301" t="str">
        <f t="shared" si="8"/>
        <v/>
      </c>
      <c r="L22" s="302" t="str">
        <f t="shared" ref="L22:M22" si="36">IF($A22="","",IFERROR(INDIRECT("'" &amp; $A22 &amp; "'!" &amp; L$4),0))</f>
        <v/>
      </c>
      <c r="M22" s="303" t="str">
        <f t="shared" si="36"/>
        <v/>
      </c>
      <c r="N22" s="279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</row>
    <row r="23" ht="12.0" hidden="1" customHeight="1">
      <c r="A23" s="298"/>
      <c r="B23" s="298" t="str">
        <f t="shared" si="4"/>
        <v/>
      </c>
      <c r="C23" s="166" t="str">
        <f t="shared" ref="C23:G23" si="37">IF($A23="","",IFERROR(INDIRECT("'" &amp; $A23 &amp; "'!" &amp; C$4),0))</f>
        <v/>
      </c>
      <c r="D23" s="166" t="str">
        <f t="shared" si="37"/>
        <v/>
      </c>
      <c r="E23" s="166" t="str">
        <f t="shared" si="37"/>
        <v/>
      </c>
      <c r="F23" s="299" t="str">
        <f t="shared" si="37"/>
        <v/>
      </c>
      <c r="G23" s="300" t="str">
        <f t="shared" si="37"/>
        <v/>
      </c>
      <c r="H23" s="301" t="str">
        <f t="shared" si="6"/>
        <v/>
      </c>
      <c r="I23" s="299" t="str">
        <f t="shared" ref="I23:J23" si="38">IF($A23="","",IFERROR(INDIRECT("'" &amp; $A23 &amp; "'!" &amp; I$4),0))</f>
        <v/>
      </c>
      <c r="J23" s="300" t="str">
        <f t="shared" si="38"/>
        <v/>
      </c>
      <c r="K23" s="301" t="str">
        <f t="shared" si="8"/>
        <v/>
      </c>
      <c r="L23" s="302" t="str">
        <f t="shared" ref="L23:M23" si="39">IF($A23="","",IFERROR(INDIRECT("'" &amp; $A23 &amp; "'!" &amp; L$4),0))</f>
        <v/>
      </c>
      <c r="M23" s="303" t="str">
        <f t="shared" si="39"/>
        <v/>
      </c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279"/>
      <c r="Z23" s="279"/>
    </row>
    <row r="24" ht="12.0" hidden="1" customHeight="1">
      <c r="A24" s="298"/>
      <c r="B24" s="298" t="str">
        <f t="shared" si="4"/>
        <v/>
      </c>
      <c r="C24" s="166" t="str">
        <f t="shared" ref="C24:G24" si="40">IF($A24="","",IFERROR(INDIRECT("'" &amp; $A24 &amp; "'!" &amp; C$4),0))</f>
        <v/>
      </c>
      <c r="D24" s="166" t="str">
        <f t="shared" si="40"/>
        <v/>
      </c>
      <c r="E24" s="166" t="str">
        <f t="shared" si="40"/>
        <v/>
      </c>
      <c r="F24" s="299" t="str">
        <f t="shared" si="40"/>
        <v/>
      </c>
      <c r="G24" s="300" t="str">
        <f t="shared" si="40"/>
        <v/>
      </c>
      <c r="H24" s="301" t="str">
        <f t="shared" si="6"/>
        <v/>
      </c>
      <c r="I24" s="299" t="str">
        <f t="shared" ref="I24:J24" si="41">IF($A24="","",IFERROR(INDIRECT("'" &amp; $A24 &amp; "'!" &amp; I$4),0))</f>
        <v/>
      </c>
      <c r="J24" s="300" t="str">
        <f t="shared" si="41"/>
        <v/>
      </c>
      <c r="K24" s="301" t="str">
        <f t="shared" si="8"/>
        <v/>
      </c>
      <c r="L24" s="302" t="str">
        <f t="shared" ref="L24:M24" si="42">IF($A24="","",IFERROR(INDIRECT("'" &amp; $A24 &amp; "'!" &amp; L$4),0))</f>
        <v/>
      </c>
      <c r="M24" s="303" t="str">
        <f t="shared" si="42"/>
        <v/>
      </c>
      <c r="N24" s="279"/>
      <c r="O24" s="279"/>
      <c r="P24" s="279"/>
      <c r="Q24" s="279"/>
      <c r="R24" s="279"/>
      <c r="S24" s="279"/>
      <c r="T24" s="279"/>
      <c r="U24" s="279"/>
      <c r="V24" s="279"/>
      <c r="W24" s="279"/>
      <c r="X24" s="279"/>
      <c r="Y24" s="279"/>
      <c r="Z24" s="279"/>
    </row>
    <row r="25" ht="12.0" hidden="1" customHeight="1">
      <c r="A25" s="298"/>
      <c r="B25" s="298" t="str">
        <f t="shared" si="4"/>
        <v/>
      </c>
      <c r="C25" s="166" t="str">
        <f t="shared" ref="C25:G25" si="43">IF($A25="","",IFERROR(INDIRECT("'" &amp; $A25 &amp; "'!" &amp; C$4),0))</f>
        <v/>
      </c>
      <c r="D25" s="166" t="str">
        <f t="shared" si="43"/>
        <v/>
      </c>
      <c r="E25" s="166" t="str">
        <f t="shared" si="43"/>
        <v/>
      </c>
      <c r="F25" s="299" t="str">
        <f t="shared" si="43"/>
        <v/>
      </c>
      <c r="G25" s="300" t="str">
        <f t="shared" si="43"/>
        <v/>
      </c>
      <c r="H25" s="301" t="str">
        <f t="shared" si="6"/>
        <v/>
      </c>
      <c r="I25" s="299" t="str">
        <f t="shared" ref="I25:J25" si="44">IF($A25="","",IFERROR(INDIRECT("'" &amp; $A25 &amp; "'!" &amp; I$4),0))</f>
        <v/>
      </c>
      <c r="J25" s="300" t="str">
        <f t="shared" si="44"/>
        <v/>
      </c>
      <c r="K25" s="301" t="str">
        <f t="shared" si="8"/>
        <v/>
      </c>
      <c r="L25" s="302" t="str">
        <f t="shared" ref="L25:M25" si="45">IF($A25="","",IFERROR(INDIRECT("'" &amp; $A25 &amp; "'!" &amp; L$4),0))</f>
        <v/>
      </c>
      <c r="M25" s="303" t="str">
        <f t="shared" si="45"/>
        <v/>
      </c>
      <c r="N25" s="279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</row>
    <row r="26" ht="12.0" hidden="1" customHeight="1">
      <c r="A26" s="298"/>
      <c r="B26" s="298" t="str">
        <f t="shared" si="4"/>
        <v/>
      </c>
      <c r="C26" s="166" t="str">
        <f t="shared" ref="C26:G26" si="46">IF($A26="","",IFERROR(INDIRECT("'" &amp; $A26 &amp; "'!" &amp; C$4),0))</f>
        <v/>
      </c>
      <c r="D26" s="166" t="str">
        <f t="shared" si="46"/>
        <v/>
      </c>
      <c r="E26" s="166" t="str">
        <f t="shared" si="46"/>
        <v/>
      </c>
      <c r="F26" s="299" t="str">
        <f t="shared" si="46"/>
        <v/>
      </c>
      <c r="G26" s="300" t="str">
        <f t="shared" si="46"/>
        <v/>
      </c>
      <c r="H26" s="301" t="str">
        <f t="shared" si="6"/>
        <v/>
      </c>
      <c r="I26" s="299" t="str">
        <f t="shared" ref="I26:J26" si="47">IF($A26="","",IFERROR(INDIRECT("'" &amp; $A26 &amp; "'!" &amp; I$4),0))</f>
        <v/>
      </c>
      <c r="J26" s="300" t="str">
        <f t="shared" si="47"/>
        <v/>
      </c>
      <c r="K26" s="301" t="str">
        <f t="shared" si="8"/>
        <v/>
      </c>
      <c r="L26" s="302" t="str">
        <f t="shared" ref="L26:M26" si="48">IF($A26="","",IFERROR(INDIRECT("'" &amp; $A26 &amp; "'!" &amp; L$4),0))</f>
        <v/>
      </c>
      <c r="M26" s="303" t="str">
        <f t="shared" si="48"/>
        <v/>
      </c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</row>
    <row r="27" ht="12.0" hidden="1" customHeight="1">
      <c r="A27" s="298"/>
      <c r="B27" s="298" t="str">
        <f t="shared" si="4"/>
        <v/>
      </c>
      <c r="C27" s="166" t="str">
        <f t="shared" ref="C27:G27" si="49">IF($A27="","",IFERROR(INDIRECT("'" &amp; $A27 &amp; "'!" &amp; C$4),0))</f>
        <v/>
      </c>
      <c r="D27" s="166" t="str">
        <f t="shared" si="49"/>
        <v/>
      </c>
      <c r="E27" s="166" t="str">
        <f t="shared" si="49"/>
        <v/>
      </c>
      <c r="F27" s="299" t="str">
        <f t="shared" si="49"/>
        <v/>
      </c>
      <c r="G27" s="300" t="str">
        <f t="shared" si="49"/>
        <v/>
      </c>
      <c r="H27" s="301" t="str">
        <f t="shared" si="6"/>
        <v/>
      </c>
      <c r="I27" s="299" t="str">
        <f t="shared" ref="I27:J27" si="50">IF($A27="","",IFERROR(INDIRECT("'" &amp; $A27 &amp; "'!" &amp; I$4),0))</f>
        <v/>
      </c>
      <c r="J27" s="300" t="str">
        <f t="shared" si="50"/>
        <v/>
      </c>
      <c r="K27" s="301" t="str">
        <f t="shared" si="8"/>
        <v/>
      </c>
      <c r="L27" s="302" t="str">
        <f t="shared" ref="L27:M27" si="51">IF($A27="","",IFERROR(INDIRECT("'" &amp; $A27 &amp; "'!" &amp; L$4),0))</f>
        <v/>
      </c>
      <c r="M27" s="303" t="str">
        <f t="shared" si="51"/>
        <v/>
      </c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</row>
    <row r="28" ht="12.0" hidden="1" customHeight="1">
      <c r="A28" s="298"/>
      <c r="B28" s="298" t="str">
        <f t="shared" si="4"/>
        <v/>
      </c>
      <c r="C28" s="166" t="str">
        <f t="shared" ref="C28:G28" si="52">IF($A28="","",IFERROR(INDIRECT("'" &amp; $A28 &amp; "'!" &amp; C$4),0))</f>
        <v/>
      </c>
      <c r="D28" s="166" t="str">
        <f t="shared" si="52"/>
        <v/>
      </c>
      <c r="E28" s="166" t="str">
        <f t="shared" si="52"/>
        <v/>
      </c>
      <c r="F28" s="299" t="str">
        <f t="shared" si="52"/>
        <v/>
      </c>
      <c r="G28" s="300" t="str">
        <f t="shared" si="52"/>
        <v/>
      </c>
      <c r="H28" s="301" t="str">
        <f t="shared" si="6"/>
        <v/>
      </c>
      <c r="I28" s="299" t="str">
        <f t="shared" ref="I28:J28" si="53">IF($A28="","",IFERROR(INDIRECT("'" &amp; $A28 &amp; "'!" &amp; I$4),0))</f>
        <v/>
      </c>
      <c r="J28" s="300" t="str">
        <f t="shared" si="53"/>
        <v/>
      </c>
      <c r="K28" s="301" t="str">
        <f t="shared" si="8"/>
        <v/>
      </c>
      <c r="L28" s="302" t="str">
        <f t="shared" ref="L28:M28" si="54">IF($A28="","",IFERROR(INDIRECT("'" &amp; $A28 &amp; "'!" &amp; L$4),0))</f>
        <v/>
      </c>
      <c r="M28" s="303" t="str">
        <f t="shared" si="54"/>
        <v/>
      </c>
      <c r="N28" s="279"/>
      <c r="O28" s="279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</row>
    <row r="29" ht="12.0" hidden="1" customHeight="1">
      <c r="A29" s="298"/>
      <c r="B29" s="298" t="str">
        <f t="shared" si="4"/>
        <v/>
      </c>
      <c r="C29" s="166" t="str">
        <f t="shared" ref="C29:G29" si="55">IF($A29="","",IFERROR(INDIRECT("'" &amp; $A29 &amp; "'!" &amp; C$4),0))</f>
        <v/>
      </c>
      <c r="D29" s="166" t="str">
        <f t="shared" si="55"/>
        <v/>
      </c>
      <c r="E29" s="166" t="str">
        <f t="shared" si="55"/>
        <v/>
      </c>
      <c r="F29" s="299" t="str">
        <f t="shared" si="55"/>
        <v/>
      </c>
      <c r="G29" s="300" t="str">
        <f t="shared" si="55"/>
        <v/>
      </c>
      <c r="H29" s="301" t="str">
        <f t="shared" si="6"/>
        <v/>
      </c>
      <c r="I29" s="299" t="str">
        <f t="shared" ref="I29:J29" si="56">IF($A29="","",IFERROR(INDIRECT("'" &amp; $A29 &amp; "'!" &amp; I$4),0))</f>
        <v/>
      </c>
      <c r="J29" s="300" t="str">
        <f t="shared" si="56"/>
        <v/>
      </c>
      <c r="K29" s="301" t="str">
        <f t="shared" si="8"/>
        <v/>
      </c>
      <c r="L29" s="302" t="str">
        <f t="shared" ref="L29:M29" si="57">IF($A29="","",IFERROR(INDIRECT("'" &amp; $A29 &amp; "'!" &amp; L$4),0))</f>
        <v/>
      </c>
      <c r="M29" s="303" t="str">
        <f t="shared" si="57"/>
        <v/>
      </c>
      <c r="N29" s="27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</row>
    <row r="30" ht="12.0" hidden="1" customHeight="1">
      <c r="A30" s="298"/>
      <c r="B30" s="298" t="str">
        <f t="shared" si="4"/>
        <v/>
      </c>
      <c r="C30" s="166" t="str">
        <f t="shared" ref="C30:G30" si="58">IF($A30="","",IFERROR(INDIRECT("'" &amp; $A30 &amp; "'!" &amp; C$4),0))</f>
        <v/>
      </c>
      <c r="D30" s="166" t="str">
        <f t="shared" si="58"/>
        <v/>
      </c>
      <c r="E30" s="166" t="str">
        <f t="shared" si="58"/>
        <v/>
      </c>
      <c r="F30" s="299" t="str">
        <f t="shared" si="58"/>
        <v/>
      </c>
      <c r="G30" s="300" t="str">
        <f t="shared" si="58"/>
        <v/>
      </c>
      <c r="H30" s="301" t="str">
        <f t="shared" si="6"/>
        <v/>
      </c>
      <c r="I30" s="299" t="str">
        <f t="shared" ref="I30:J30" si="59">IF($A30="","",IFERROR(INDIRECT("'" &amp; $A30 &amp; "'!" &amp; I$4),0))</f>
        <v/>
      </c>
      <c r="J30" s="300" t="str">
        <f t="shared" si="59"/>
        <v/>
      </c>
      <c r="K30" s="301" t="str">
        <f t="shared" si="8"/>
        <v/>
      </c>
      <c r="L30" s="302" t="str">
        <f t="shared" ref="L30:M30" si="60">IF($A30="","",IFERROR(INDIRECT("'" &amp; $A30 &amp; "'!" &amp; L$4),0))</f>
        <v/>
      </c>
      <c r="M30" s="303" t="str">
        <f t="shared" si="60"/>
        <v/>
      </c>
      <c r="N30" s="279"/>
      <c r="O30" s="279"/>
      <c r="P30" s="279"/>
      <c r="Q30" s="279"/>
      <c r="R30" s="279"/>
      <c r="S30" s="279"/>
      <c r="T30" s="279"/>
      <c r="U30" s="279"/>
      <c r="V30" s="279"/>
      <c r="W30" s="279"/>
      <c r="X30" s="279"/>
      <c r="Y30" s="279"/>
      <c r="Z30" s="279"/>
    </row>
    <row r="31" ht="12.0" hidden="1" customHeight="1">
      <c r="A31" s="298"/>
      <c r="B31" s="298" t="str">
        <f t="shared" si="4"/>
        <v/>
      </c>
      <c r="C31" s="166" t="str">
        <f t="shared" ref="C31:G31" si="61">IF($A31="","",IFERROR(INDIRECT("'" &amp; $A31 &amp; "'!" &amp; C$4),0))</f>
        <v/>
      </c>
      <c r="D31" s="166" t="str">
        <f t="shared" si="61"/>
        <v/>
      </c>
      <c r="E31" s="166" t="str">
        <f t="shared" si="61"/>
        <v/>
      </c>
      <c r="F31" s="299" t="str">
        <f t="shared" si="61"/>
        <v/>
      </c>
      <c r="G31" s="300" t="str">
        <f t="shared" si="61"/>
        <v/>
      </c>
      <c r="H31" s="301" t="str">
        <f t="shared" si="6"/>
        <v/>
      </c>
      <c r="I31" s="299" t="str">
        <f t="shared" ref="I31:J31" si="62">IF($A31="","",IFERROR(INDIRECT("'" &amp; $A31 &amp; "'!" &amp; I$4),0))</f>
        <v/>
      </c>
      <c r="J31" s="300" t="str">
        <f t="shared" si="62"/>
        <v/>
      </c>
      <c r="K31" s="301" t="str">
        <f t="shared" si="8"/>
        <v/>
      </c>
      <c r="L31" s="302" t="str">
        <f t="shared" ref="L31:M31" si="63">IF($A31="","",IFERROR(INDIRECT("'" &amp; $A31 &amp; "'!" &amp; L$4),0))</f>
        <v/>
      </c>
      <c r="M31" s="303" t="str">
        <f t="shared" si="63"/>
        <v/>
      </c>
      <c r="N31" s="279"/>
      <c r="O31" s="279"/>
      <c r="P31" s="279"/>
      <c r="Q31" s="279"/>
      <c r="R31" s="279"/>
      <c r="S31" s="279"/>
      <c r="T31" s="279"/>
      <c r="U31" s="279"/>
      <c r="V31" s="279"/>
      <c r="W31" s="279"/>
      <c r="X31" s="279"/>
      <c r="Y31" s="279"/>
      <c r="Z31" s="279"/>
    </row>
    <row r="32" ht="12.0" hidden="1" customHeight="1">
      <c r="A32" s="298"/>
      <c r="B32" s="298" t="str">
        <f t="shared" si="4"/>
        <v/>
      </c>
      <c r="C32" s="166" t="str">
        <f t="shared" ref="C32:G32" si="64">IF($A32="","",IFERROR(INDIRECT("'" &amp; $A32 &amp; "'!" &amp; C$4),0))</f>
        <v/>
      </c>
      <c r="D32" s="166" t="str">
        <f t="shared" si="64"/>
        <v/>
      </c>
      <c r="E32" s="166" t="str">
        <f t="shared" si="64"/>
        <v/>
      </c>
      <c r="F32" s="299" t="str">
        <f t="shared" si="64"/>
        <v/>
      </c>
      <c r="G32" s="300" t="str">
        <f t="shared" si="64"/>
        <v/>
      </c>
      <c r="H32" s="301" t="str">
        <f t="shared" si="6"/>
        <v/>
      </c>
      <c r="I32" s="299" t="str">
        <f t="shared" ref="I32:J32" si="65">IF($A32="","",IFERROR(INDIRECT("'" &amp; $A32 &amp; "'!" &amp; I$4),0))</f>
        <v/>
      </c>
      <c r="J32" s="300" t="str">
        <f t="shared" si="65"/>
        <v/>
      </c>
      <c r="K32" s="301" t="str">
        <f t="shared" si="8"/>
        <v/>
      </c>
      <c r="L32" s="302" t="str">
        <f t="shared" ref="L32:M32" si="66">IF($A32="","",IFERROR(INDIRECT("'" &amp; $A32 &amp; "'!" &amp; L$4),0))</f>
        <v/>
      </c>
      <c r="M32" s="303" t="str">
        <f t="shared" si="66"/>
        <v/>
      </c>
      <c r="N32" s="279"/>
      <c r="O32" s="279"/>
      <c r="P32" s="279"/>
      <c r="Q32" s="279"/>
      <c r="R32" s="279"/>
      <c r="S32" s="279"/>
      <c r="T32" s="279"/>
      <c r="U32" s="279"/>
      <c r="V32" s="279"/>
      <c r="W32" s="279"/>
      <c r="X32" s="279"/>
      <c r="Y32" s="279"/>
      <c r="Z32" s="279"/>
    </row>
    <row r="33" ht="12.0" hidden="1" customHeight="1">
      <c r="A33" s="298"/>
      <c r="B33" s="298" t="str">
        <f t="shared" si="4"/>
        <v/>
      </c>
      <c r="C33" s="166" t="str">
        <f t="shared" ref="C33:G33" si="67">IF($A33="","",IFERROR(INDIRECT("'" &amp; $A33 &amp; "'!" &amp; C$4),0))</f>
        <v/>
      </c>
      <c r="D33" s="166" t="str">
        <f t="shared" si="67"/>
        <v/>
      </c>
      <c r="E33" s="166" t="str">
        <f t="shared" si="67"/>
        <v/>
      </c>
      <c r="F33" s="299" t="str">
        <f t="shared" si="67"/>
        <v/>
      </c>
      <c r="G33" s="300" t="str">
        <f t="shared" si="67"/>
        <v/>
      </c>
      <c r="H33" s="301" t="str">
        <f t="shared" si="6"/>
        <v/>
      </c>
      <c r="I33" s="299" t="str">
        <f t="shared" ref="I33:J33" si="68">IF($A33="","",IFERROR(INDIRECT("'" &amp; $A33 &amp; "'!" &amp; I$4),0))</f>
        <v/>
      </c>
      <c r="J33" s="300" t="str">
        <f t="shared" si="68"/>
        <v/>
      </c>
      <c r="K33" s="301" t="str">
        <f t="shared" si="8"/>
        <v/>
      </c>
      <c r="L33" s="302" t="str">
        <f t="shared" ref="L33:M33" si="69">IF($A33="","",IFERROR(INDIRECT("'" &amp; $A33 &amp; "'!" &amp; L$4),0))</f>
        <v/>
      </c>
      <c r="M33" s="303" t="str">
        <f t="shared" si="69"/>
        <v/>
      </c>
      <c r="N33" s="279"/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</row>
    <row r="34" ht="12.0" hidden="1" customHeight="1">
      <c r="A34" s="298"/>
      <c r="B34" s="298" t="str">
        <f t="shared" si="4"/>
        <v/>
      </c>
      <c r="C34" s="166" t="str">
        <f t="shared" ref="C34:G34" si="70">IF($A34="","",IFERROR(INDIRECT("'" &amp; $A34 &amp; "'!" &amp; C$4),0))</f>
        <v/>
      </c>
      <c r="D34" s="166" t="str">
        <f t="shared" si="70"/>
        <v/>
      </c>
      <c r="E34" s="166" t="str">
        <f t="shared" si="70"/>
        <v/>
      </c>
      <c r="F34" s="299" t="str">
        <f t="shared" si="70"/>
        <v/>
      </c>
      <c r="G34" s="300" t="str">
        <f t="shared" si="70"/>
        <v/>
      </c>
      <c r="H34" s="301" t="str">
        <f t="shared" si="6"/>
        <v/>
      </c>
      <c r="I34" s="299" t="str">
        <f t="shared" ref="I34:J34" si="71">IF($A34="","",IFERROR(INDIRECT("'" &amp; $A34 &amp; "'!" &amp; I$4),0))</f>
        <v/>
      </c>
      <c r="J34" s="300" t="str">
        <f t="shared" si="71"/>
        <v/>
      </c>
      <c r="K34" s="301" t="str">
        <f t="shared" si="8"/>
        <v/>
      </c>
      <c r="L34" s="302" t="str">
        <f t="shared" ref="L34:M34" si="72">IF($A34="","",IFERROR(INDIRECT("'" &amp; $A34 &amp; "'!" &amp; L$4),0))</f>
        <v/>
      </c>
      <c r="M34" s="303" t="str">
        <f t="shared" si="72"/>
        <v/>
      </c>
      <c r="N34" s="279"/>
      <c r="O34" s="279"/>
      <c r="P34" s="279"/>
      <c r="Q34" s="279"/>
      <c r="R34" s="279"/>
      <c r="S34" s="279"/>
      <c r="T34" s="279"/>
      <c r="U34" s="279"/>
      <c r="V34" s="279"/>
      <c r="W34" s="279"/>
      <c r="X34" s="279"/>
      <c r="Y34" s="279"/>
      <c r="Z34" s="279"/>
    </row>
    <row r="35" ht="12.0" hidden="1" customHeight="1">
      <c r="A35" s="298"/>
      <c r="B35" s="298" t="str">
        <f t="shared" si="4"/>
        <v/>
      </c>
      <c r="C35" s="166" t="str">
        <f t="shared" ref="C35:G35" si="73">IF($A35="","",IFERROR(INDIRECT("'" &amp; $A35 &amp; "'!" &amp; C$4),0))</f>
        <v/>
      </c>
      <c r="D35" s="166" t="str">
        <f t="shared" si="73"/>
        <v/>
      </c>
      <c r="E35" s="166" t="str">
        <f t="shared" si="73"/>
        <v/>
      </c>
      <c r="F35" s="299" t="str">
        <f t="shared" si="73"/>
        <v/>
      </c>
      <c r="G35" s="300" t="str">
        <f t="shared" si="73"/>
        <v/>
      </c>
      <c r="H35" s="301" t="str">
        <f t="shared" si="6"/>
        <v/>
      </c>
      <c r="I35" s="299" t="str">
        <f t="shared" ref="I35:J35" si="74">IF($A35="","",IFERROR(INDIRECT("'" &amp; $A35 &amp; "'!" &amp; I$4),0))</f>
        <v/>
      </c>
      <c r="J35" s="300" t="str">
        <f t="shared" si="74"/>
        <v/>
      </c>
      <c r="K35" s="301" t="str">
        <f t="shared" si="8"/>
        <v/>
      </c>
      <c r="L35" s="302" t="str">
        <f t="shared" ref="L35:M35" si="75">IF($A35="","",IFERROR(INDIRECT("'" &amp; $A35 &amp; "'!" &amp; L$4),0))</f>
        <v/>
      </c>
      <c r="M35" s="303" t="str">
        <f t="shared" si="75"/>
        <v/>
      </c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79"/>
    </row>
    <row r="36" ht="12.0" hidden="1" customHeight="1">
      <c r="A36" s="298"/>
      <c r="B36" s="298" t="str">
        <f t="shared" si="4"/>
        <v/>
      </c>
      <c r="C36" s="166" t="str">
        <f t="shared" ref="C36:G36" si="76">IF($A36="","",IFERROR(INDIRECT("'" &amp; $A36 &amp; "'!" &amp; C$4),0))</f>
        <v/>
      </c>
      <c r="D36" s="166" t="str">
        <f t="shared" si="76"/>
        <v/>
      </c>
      <c r="E36" s="166" t="str">
        <f t="shared" si="76"/>
        <v/>
      </c>
      <c r="F36" s="299" t="str">
        <f t="shared" si="76"/>
        <v/>
      </c>
      <c r="G36" s="300" t="str">
        <f t="shared" si="76"/>
        <v/>
      </c>
      <c r="H36" s="301" t="str">
        <f t="shared" si="6"/>
        <v/>
      </c>
      <c r="I36" s="299" t="str">
        <f t="shared" ref="I36:J36" si="77">IF($A36="","",IFERROR(INDIRECT("'" &amp; $A36 &amp; "'!" &amp; I$4),0))</f>
        <v/>
      </c>
      <c r="J36" s="300" t="str">
        <f t="shared" si="77"/>
        <v/>
      </c>
      <c r="K36" s="301" t="str">
        <f t="shared" si="8"/>
        <v/>
      </c>
      <c r="L36" s="302" t="str">
        <f t="shared" ref="L36:M36" si="78">IF($A36="","",IFERROR(INDIRECT("'" &amp; $A36 &amp; "'!" &amp; L$4),0))</f>
        <v/>
      </c>
      <c r="M36" s="303" t="str">
        <f t="shared" si="78"/>
        <v/>
      </c>
      <c r="N36" s="279"/>
      <c r="O36" s="279"/>
      <c r="P36" s="279"/>
      <c r="Q36" s="279"/>
      <c r="R36" s="279"/>
      <c r="S36" s="279"/>
      <c r="T36" s="279"/>
      <c r="U36" s="279"/>
      <c r="V36" s="279"/>
      <c r="W36" s="279"/>
      <c r="X36" s="279"/>
      <c r="Y36" s="279"/>
      <c r="Z36" s="279"/>
    </row>
    <row r="37" ht="12.0" hidden="1" customHeight="1">
      <c r="A37" s="298"/>
      <c r="B37" s="298" t="str">
        <f t="shared" si="4"/>
        <v/>
      </c>
      <c r="C37" s="166" t="str">
        <f t="shared" ref="C37:G37" si="79">IF($A37="","",IFERROR(INDIRECT("'" &amp; $A37 &amp; "'!" &amp; C$4),0))</f>
        <v/>
      </c>
      <c r="D37" s="166" t="str">
        <f t="shared" si="79"/>
        <v/>
      </c>
      <c r="E37" s="166" t="str">
        <f t="shared" si="79"/>
        <v/>
      </c>
      <c r="F37" s="299" t="str">
        <f t="shared" si="79"/>
        <v/>
      </c>
      <c r="G37" s="300" t="str">
        <f t="shared" si="79"/>
        <v/>
      </c>
      <c r="H37" s="301" t="str">
        <f t="shared" si="6"/>
        <v/>
      </c>
      <c r="I37" s="299" t="str">
        <f t="shared" ref="I37:J37" si="80">IF($A37="","",IFERROR(INDIRECT("'" &amp; $A37 &amp; "'!" &amp; I$4),0))</f>
        <v/>
      </c>
      <c r="J37" s="300" t="str">
        <f t="shared" si="80"/>
        <v/>
      </c>
      <c r="K37" s="301" t="str">
        <f t="shared" si="8"/>
        <v/>
      </c>
      <c r="L37" s="302" t="str">
        <f t="shared" ref="L37:M37" si="81">IF($A37="","",IFERROR(INDIRECT("'" &amp; $A37 &amp; "'!" &amp; L$4),0))</f>
        <v/>
      </c>
      <c r="M37" s="303" t="str">
        <f t="shared" si="81"/>
        <v/>
      </c>
      <c r="N37" s="279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</row>
    <row r="38" ht="12.0" hidden="1" customHeight="1">
      <c r="A38" s="298"/>
      <c r="B38" s="298" t="str">
        <f t="shared" si="4"/>
        <v/>
      </c>
      <c r="C38" s="166" t="str">
        <f t="shared" ref="C38:G38" si="82">IF($A38="","",IFERROR(INDIRECT("'" &amp; $A38 &amp; "'!" &amp; C$4),0))</f>
        <v/>
      </c>
      <c r="D38" s="166" t="str">
        <f t="shared" si="82"/>
        <v/>
      </c>
      <c r="E38" s="166" t="str">
        <f t="shared" si="82"/>
        <v/>
      </c>
      <c r="F38" s="299" t="str">
        <f t="shared" si="82"/>
        <v/>
      </c>
      <c r="G38" s="300" t="str">
        <f t="shared" si="82"/>
        <v/>
      </c>
      <c r="H38" s="301" t="str">
        <f t="shared" si="6"/>
        <v/>
      </c>
      <c r="I38" s="299" t="str">
        <f t="shared" ref="I38:J38" si="83">IF($A38="","",IFERROR(INDIRECT("'" &amp; $A38 &amp; "'!" &amp; I$4),0))</f>
        <v/>
      </c>
      <c r="J38" s="300" t="str">
        <f t="shared" si="83"/>
        <v/>
      </c>
      <c r="K38" s="301" t="str">
        <f t="shared" si="8"/>
        <v/>
      </c>
      <c r="L38" s="302" t="str">
        <f t="shared" ref="L38:M38" si="84">IF($A38="","",IFERROR(INDIRECT("'" &amp; $A38 &amp; "'!" &amp; L$4),0))</f>
        <v/>
      </c>
      <c r="M38" s="303" t="str">
        <f t="shared" si="84"/>
        <v/>
      </c>
      <c r="N38" s="279"/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</row>
    <row r="39" ht="12.0" hidden="1" customHeight="1">
      <c r="A39" s="298"/>
      <c r="B39" s="298" t="str">
        <f t="shared" si="4"/>
        <v/>
      </c>
      <c r="C39" s="166" t="str">
        <f t="shared" ref="C39:G39" si="85">IF($A39="","",IFERROR(INDIRECT("'" &amp; $A39 &amp; "'!" &amp; C$4),0))</f>
        <v/>
      </c>
      <c r="D39" s="166" t="str">
        <f t="shared" si="85"/>
        <v/>
      </c>
      <c r="E39" s="166" t="str">
        <f t="shared" si="85"/>
        <v/>
      </c>
      <c r="F39" s="299" t="str">
        <f t="shared" si="85"/>
        <v/>
      </c>
      <c r="G39" s="300" t="str">
        <f t="shared" si="85"/>
        <v/>
      </c>
      <c r="H39" s="301" t="str">
        <f t="shared" si="6"/>
        <v/>
      </c>
      <c r="I39" s="299" t="str">
        <f t="shared" ref="I39:J39" si="86">IF($A39="","",IFERROR(INDIRECT("'" &amp; $A39 &amp; "'!" &amp; I$4),0))</f>
        <v/>
      </c>
      <c r="J39" s="300" t="str">
        <f t="shared" si="86"/>
        <v/>
      </c>
      <c r="K39" s="301" t="str">
        <f t="shared" si="8"/>
        <v/>
      </c>
      <c r="L39" s="302" t="str">
        <f t="shared" ref="L39:M39" si="87">IF($A39="","",IFERROR(INDIRECT("'" &amp; $A39 &amp; "'!" &amp; L$4),0))</f>
        <v/>
      </c>
      <c r="M39" s="303" t="str">
        <f t="shared" si="87"/>
        <v/>
      </c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</row>
    <row r="40" ht="12.0" hidden="1" customHeight="1">
      <c r="A40" s="298"/>
      <c r="B40" s="298" t="str">
        <f t="shared" si="4"/>
        <v/>
      </c>
      <c r="C40" s="166" t="str">
        <f t="shared" ref="C40:G40" si="88">IF($A40="","",IFERROR(INDIRECT("'" &amp; $A40 &amp; "'!" &amp; C$4),0))</f>
        <v/>
      </c>
      <c r="D40" s="166" t="str">
        <f t="shared" si="88"/>
        <v/>
      </c>
      <c r="E40" s="166" t="str">
        <f t="shared" si="88"/>
        <v/>
      </c>
      <c r="F40" s="299" t="str">
        <f t="shared" si="88"/>
        <v/>
      </c>
      <c r="G40" s="300" t="str">
        <f t="shared" si="88"/>
        <v/>
      </c>
      <c r="H40" s="301" t="str">
        <f t="shared" si="6"/>
        <v/>
      </c>
      <c r="I40" s="299" t="str">
        <f t="shared" ref="I40:J40" si="89">IF($A40="","",IFERROR(INDIRECT("'" &amp; $A40 &amp; "'!" &amp; I$4),0))</f>
        <v/>
      </c>
      <c r="J40" s="300" t="str">
        <f t="shared" si="89"/>
        <v/>
      </c>
      <c r="K40" s="301" t="str">
        <f t="shared" si="8"/>
        <v/>
      </c>
      <c r="L40" s="302" t="str">
        <f t="shared" ref="L40:M40" si="90">IF($A40="","",IFERROR(INDIRECT("'" &amp; $A40 &amp; "'!" &amp; L$4),0))</f>
        <v/>
      </c>
      <c r="M40" s="303" t="str">
        <f t="shared" si="90"/>
        <v/>
      </c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79"/>
    </row>
    <row r="41" ht="12.0" hidden="1" customHeight="1">
      <c r="A41" s="298"/>
      <c r="B41" s="298" t="str">
        <f t="shared" si="4"/>
        <v/>
      </c>
      <c r="C41" s="166" t="str">
        <f t="shared" ref="C41:G41" si="91">IF($A41="","",IFERROR(INDIRECT("'" &amp; $A41 &amp; "'!" &amp; C$4),0))</f>
        <v/>
      </c>
      <c r="D41" s="166" t="str">
        <f t="shared" si="91"/>
        <v/>
      </c>
      <c r="E41" s="166" t="str">
        <f t="shared" si="91"/>
        <v/>
      </c>
      <c r="F41" s="299" t="str">
        <f t="shared" si="91"/>
        <v/>
      </c>
      <c r="G41" s="300" t="str">
        <f t="shared" si="91"/>
        <v/>
      </c>
      <c r="H41" s="301" t="str">
        <f t="shared" si="6"/>
        <v/>
      </c>
      <c r="I41" s="299" t="str">
        <f t="shared" ref="I41:J41" si="92">IF($A41="","",IFERROR(INDIRECT("'" &amp; $A41 &amp; "'!" &amp; I$4),0))</f>
        <v/>
      </c>
      <c r="J41" s="300" t="str">
        <f t="shared" si="92"/>
        <v/>
      </c>
      <c r="K41" s="301" t="str">
        <f t="shared" si="8"/>
        <v/>
      </c>
      <c r="L41" s="302" t="str">
        <f t="shared" ref="L41:M41" si="93">IF($A41="","",IFERROR(INDIRECT("'" &amp; $A41 &amp; "'!" &amp; L$4),0))</f>
        <v/>
      </c>
      <c r="M41" s="303" t="str">
        <f t="shared" si="93"/>
        <v/>
      </c>
      <c r="N41" s="279"/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</row>
    <row r="42" ht="12.0" hidden="1" customHeight="1">
      <c r="A42" s="298"/>
      <c r="B42" s="298" t="str">
        <f t="shared" si="4"/>
        <v/>
      </c>
      <c r="C42" s="166" t="str">
        <f t="shared" ref="C42:G42" si="94">IF($A42="","",IFERROR(INDIRECT("'" &amp; $A42 &amp; "'!" &amp; C$4),0))</f>
        <v/>
      </c>
      <c r="D42" s="166" t="str">
        <f t="shared" si="94"/>
        <v/>
      </c>
      <c r="E42" s="166" t="str">
        <f t="shared" si="94"/>
        <v/>
      </c>
      <c r="F42" s="299" t="str">
        <f t="shared" si="94"/>
        <v/>
      </c>
      <c r="G42" s="300" t="str">
        <f t="shared" si="94"/>
        <v/>
      </c>
      <c r="H42" s="301" t="str">
        <f t="shared" si="6"/>
        <v/>
      </c>
      <c r="I42" s="299" t="str">
        <f t="shared" ref="I42:J42" si="95">IF($A42="","",IFERROR(INDIRECT("'" &amp; $A42 &amp; "'!" &amp; I$4),0))</f>
        <v/>
      </c>
      <c r="J42" s="300" t="str">
        <f t="shared" si="95"/>
        <v/>
      </c>
      <c r="K42" s="301" t="str">
        <f t="shared" si="8"/>
        <v/>
      </c>
      <c r="L42" s="302" t="str">
        <f t="shared" ref="L42:M42" si="96">IF($A42="","",IFERROR(INDIRECT("'" &amp; $A42 &amp; "'!" &amp; L$4),0))</f>
        <v/>
      </c>
      <c r="M42" s="303" t="str">
        <f t="shared" si="96"/>
        <v/>
      </c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</row>
    <row r="43" ht="12.0" hidden="1" customHeight="1">
      <c r="A43" s="298"/>
      <c r="B43" s="298" t="str">
        <f t="shared" si="4"/>
        <v/>
      </c>
      <c r="C43" s="166" t="str">
        <f t="shared" ref="C43:G43" si="97">IF($A43="","",IFERROR(INDIRECT("'" &amp; $A43 &amp; "'!" &amp; C$4),0))</f>
        <v/>
      </c>
      <c r="D43" s="166" t="str">
        <f t="shared" si="97"/>
        <v/>
      </c>
      <c r="E43" s="166" t="str">
        <f t="shared" si="97"/>
        <v/>
      </c>
      <c r="F43" s="299" t="str">
        <f t="shared" si="97"/>
        <v/>
      </c>
      <c r="G43" s="300" t="str">
        <f t="shared" si="97"/>
        <v/>
      </c>
      <c r="H43" s="301" t="str">
        <f t="shared" si="6"/>
        <v/>
      </c>
      <c r="I43" s="299" t="str">
        <f t="shared" ref="I43:J43" si="98">IF($A43="","",IFERROR(INDIRECT("'" &amp; $A43 &amp; "'!" &amp; I$4),0))</f>
        <v/>
      </c>
      <c r="J43" s="300" t="str">
        <f t="shared" si="98"/>
        <v/>
      </c>
      <c r="K43" s="301" t="str">
        <f t="shared" si="8"/>
        <v/>
      </c>
      <c r="L43" s="302" t="str">
        <f t="shared" ref="L43:M43" si="99">IF($A43="","",IFERROR(INDIRECT("'" &amp; $A43 &amp; "'!" &amp; L$4),0))</f>
        <v/>
      </c>
      <c r="M43" s="303" t="str">
        <f t="shared" si="99"/>
        <v/>
      </c>
      <c r="N43" s="279"/>
      <c r="O43" s="279"/>
      <c r="P43" s="279"/>
      <c r="Q43" s="279"/>
      <c r="R43" s="279"/>
      <c r="S43" s="279"/>
      <c r="T43" s="279"/>
      <c r="U43" s="279"/>
      <c r="V43" s="279"/>
      <c r="W43" s="279"/>
      <c r="X43" s="279"/>
      <c r="Y43" s="279"/>
      <c r="Z43" s="279"/>
    </row>
    <row r="44" ht="12.0" hidden="1" customHeight="1">
      <c r="A44" s="298"/>
      <c r="B44" s="298" t="str">
        <f t="shared" si="4"/>
        <v/>
      </c>
      <c r="C44" s="166" t="str">
        <f t="shared" ref="C44:G44" si="100">IF($A44="","",IFERROR(INDIRECT("'" &amp; $A44 &amp; "'!" &amp; C$4),0))</f>
        <v/>
      </c>
      <c r="D44" s="166" t="str">
        <f t="shared" si="100"/>
        <v/>
      </c>
      <c r="E44" s="166" t="str">
        <f t="shared" si="100"/>
        <v/>
      </c>
      <c r="F44" s="299" t="str">
        <f t="shared" si="100"/>
        <v/>
      </c>
      <c r="G44" s="300" t="str">
        <f t="shared" si="100"/>
        <v/>
      </c>
      <c r="H44" s="301" t="str">
        <f t="shared" si="6"/>
        <v/>
      </c>
      <c r="I44" s="299" t="str">
        <f t="shared" ref="I44:J44" si="101">IF($A44="","",IFERROR(INDIRECT("'" &amp; $A44 &amp; "'!" &amp; I$4),0))</f>
        <v/>
      </c>
      <c r="J44" s="300" t="str">
        <f t="shared" si="101"/>
        <v/>
      </c>
      <c r="K44" s="301" t="str">
        <f t="shared" si="8"/>
        <v/>
      </c>
      <c r="L44" s="302" t="str">
        <f t="shared" ref="L44:M44" si="102">IF($A44="","",IFERROR(INDIRECT("'" &amp; $A44 &amp; "'!" &amp; L$4),0))</f>
        <v/>
      </c>
      <c r="M44" s="303" t="str">
        <f t="shared" si="102"/>
        <v/>
      </c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</row>
    <row r="45" ht="12.0" hidden="1" customHeight="1">
      <c r="A45" s="298"/>
      <c r="B45" s="298" t="str">
        <f t="shared" si="4"/>
        <v/>
      </c>
      <c r="C45" s="166" t="str">
        <f t="shared" ref="C45:G45" si="103">IF($A45="","",IFERROR(INDIRECT("'" &amp; $A45 &amp; "'!" &amp; C$4),0))</f>
        <v/>
      </c>
      <c r="D45" s="166" t="str">
        <f t="shared" si="103"/>
        <v/>
      </c>
      <c r="E45" s="166" t="str">
        <f t="shared" si="103"/>
        <v/>
      </c>
      <c r="F45" s="299" t="str">
        <f t="shared" si="103"/>
        <v/>
      </c>
      <c r="G45" s="300" t="str">
        <f t="shared" si="103"/>
        <v/>
      </c>
      <c r="H45" s="301" t="str">
        <f t="shared" si="6"/>
        <v/>
      </c>
      <c r="I45" s="299" t="str">
        <f t="shared" ref="I45:J45" si="104">IF($A45="","",IFERROR(INDIRECT("'" &amp; $A45 &amp; "'!" &amp; I$4),0))</f>
        <v/>
      </c>
      <c r="J45" s="300" t="str">
        <f t="shared" si="104"/>
        <v/>
      </c>
      <c r="K45" s="301" t="str">
        <f t="shared" si="8"/>
        <v/>
      </c>
      <c r="L45" s="302" t="str">
        <f t="shared" ref="L45:M45" si="105">IF($A45="","",IFERROR(INDIRECT("'" &amp; $A45 &amp; "'!" &amp; L$4),0))</f>
        <v/>
      </c>
      <c r="M45" s="303" t="str">
        <f t="shared" si="105"/>
        <v/>
      </c>
      <c r="N45" s="279"/>
      <c r="O45" s="279"/>
      <c r="P45" s="279"/>
      <c r="Q45" s="279"/>
      <c r="R45" s="279"/>
      <c r="S45" s="279"/>
      <c r="T45" s="279"/>
      <c r="U45" s="279"/>
      <c r="V45" s="279"/>
      <c r="W45" s="279"/>
      <c r="X45" s="279"/>
      <c r="Y45" s="279"/>
      <c r="Z45" s="279"/>
    </row>
    <row r="46" ht="12.0" hidden="1" customHeight="1">
      <c r="A46" s="298"/>
      <c r="B46" s="298" t="str">
        <f t="shared" si="4"/>
        <v/>
      </c>
      <c r="C46" s="166" t="str">
        <f t="shared" ref="C46:G46" si="106">IF($A46="","",IFERROR(INDIRECT("'" &amp; $A46 &amp; "'!" &amp; C$4),0))</f>
        <v/>
      </c>
      <c r="D46" s="166" t="str">
        <f t="shared" si="106"/>
        <v/>
      </c>
      <c r="E46" s="166" t="str">
        <f t="shared" si="106"/>
        <v/>
      </c>
      <c r="F46" s="299" t="str">
        <f t="shared" si="106"/>
        <v/>
      </c>
      <c r="G46" s="300" t="str">
        <f t="shared" si="106"/>
        <v/>
      </c>
      <c r="H46" s="301" t="str">
        <f t="shared" si="6"/>
        <v/>
      </c>
      <c r="I46" s="299" t="str">
        <f t="shared" ref="I46:J46" si="107">IF($A46="","",IFERROR(INDIRECT("'" &amp; $A46 &amp; "'!" &amp; I$4),0))</f>
        <v/>
      </c>
      <c r="J46" s="300" t="str">
        <f t="shared" si="107"/>
        <v/>
      </c>
      <c r="K46" s="301" t="str">
        <f t="shared" si="8"/>
        <v/>
      </c>
      <c r="L46" s="302" t="str">
        <f t="shared" ref="L46:M46" si="108">IF($A46="","",IFERROR(INDIRECT("'" &amp; $A46 &amp; "'!" &amp; L$4),0))</f>
        <v/>
      </c>
      <c r="M46" s="303" t="str">
        <f t="shared" si="108"/>
        <v/>
      </c>
      <c r="N46" s="279"/>
      <c r="O46" s="279"/>
      <c r="P46" s="279"/>
      <c r="Q46" s="279"/>
      <c r="R46" s="279"/>
      <c r="S46" s="279"/>
      <c r="T46" s="279"/>
      <c r="U46" s="279"/>
      <c r="V46" s="279"/>
      <c r="W46" s="279"/>
      <c r="X46" s="279"/>
      <c r="Y46" s="279"/>
      <c r="Z46" s="279"/>
    </row>
    <row r="47" ht="12.0" hidden="1" customHeight="1">
      <c r="A47" s="298"/>
      <c r="B47" s="298" t="str">
        <f t="shared" si="4"/>
        <v/>
      </c>
      <c r="C47" s="166" t="str">
        <f t="shared" ref="C47:G47" si="109">IF($A47="","",IFERROR(INDIRECT("'" &amp; $A47 &amp; "'!" &amp; C$4),0))</f>
        <v/>
      </c>
      <c r="D47" s="166" t="str">
        <f t="shared" si="109"/>
        <v/>
      </c>
      <c r="E47" s="166" t="str">
        <f t="shared" si="109"/>
        <v/>
      </c>
      <c r="F47" s="299" t="str">
        <f t="shared" si="109"/>
        <v/>
      </c>
      <c r="G47" s="300" t="str">
        <f t="shared" si="109"/>
        <v/>
      </c>
      <c r="H47" s="301" t="str">
        <f t="shared" si="6"/>
        <v/>
      </c>
      <c r="I47" s="299" t="str">
        <f t="shared" ref="I47:J47" si="110">IF($A47="","",IFERROR(INDIRECT("'" &amp; $A47 &amp; "'!" &amp; I$4),0))</f>
        <v/>
      </c>
      <c r="J47" s="300" t="str">
        <f t="shared" si="110"/>
        <v/>
      </c>
      <c r="K47" s="301" t="str">
        <f t="shared" si="8"/>
        <v/>
      </c>
      <c r="L47" s="302" t="str">
        <f t="shared" ref="L47:M47" si="111">IF($A47="","",IFERROR(INDIRECT("'" &amp; $A47 &amp; "'!" &amp; L$4),0))</f>
        <v/>
      </c>
      <c r="M47" s="303" t="str">
        <f t="shared" si="111"/>
        <v/>
      </c>
      <c r="N47" s="279"/>
      <c r="O47" s="279"/>
      <c r="P47" s="279"/>
      <c r="Q47" s="279"/>
      <c r="R47" s="279"/>
      <c r="S47" s="279"/>
      <c r="T47" s="279"/>
      <c r="U47" s="279"/>
      <c r="V47" s="279"/>
      <c r="W47" s="279"/>
      <c r="X47" s="279"/>
      <c r="Y47" s="279"/>
      <c r="Z47" s="279"/>
    </row>
    <row r="48" ht="12.0" hidden="1" customHeight="1">
      <c r="A48" s="298"/>
      <c r="B48" s="298" t="str">
        <f t="shared" si="4"/>
        <v/>
      </c>
      <c r="C48" s="166" t="str">
        <f t="shared" ref="C48:G48" si="112">IF($A48="","",IFERROR(INDIRECT("'" &amp; $A48 &amp; "'!" &amp; C$4),0))</f>
        <v/>
      </c>
      <c r="D48" s="166" t="str">
        <f t="shared" si="112"/>
        <v/>
      </c>
      <c r="E48" s="166" t="str">
        <f t="shared" si="112"/>
        <v/>
      </c>
      <c r="F48" s="299" t="str">
        <f t="shared" si="112"/>
        <v/>
      </c>
      <c r="G48" s="300" t="str">
        <f t="shared" si="112"/>
        <v/>
      </c>
      <c r="H48" s="301" t="str">
        <f t="shared" si="6"/>
        <v/>
      </c>
      <c r="I48" s="299" t="str">
        <f t="shared" ref="I48:J48" si="113">IF($A48="","",IFERROR(INDIRECT("'" &amp; $A48 &amp; "'!" &amp; I$4),0))</f>
        <v/>
      </c>
      <c r="J48" s="300" t="str">
        <f t="shared" si="113"/>
        <v/>
      </c>
      <c r="K48" s="301" t="str">
        <f t="shared" si="8"/>
        <v/>
      </c>
      <c r="L48" s="302" t="str">
        <f t="shared" ref="L48:M48" si="114">IF($A48="","",IFERROR(INDIRECT("'" &amp; $A48 &amp; "'!" &amp; L$4),0))</f>
        <v/>
      </c>
      <c r="M48" s="303" t="str">
        <f t="shared" si="114"/>
        <v/>
      </c>
      <c r="N48" s="279"/>
      <c r="O48" s="279"/>
      <c r="P48" s="279"/>
      <c r="Q48" s="279"/>
      <c r="R48" s="279"/>
      <c r="S48" s="279"/>
      <c r="T48" s="279"/>
      <c r="U48" s="279"/>
      <c r="V48" s="279"/>
      <c r="W48" s="279"/>
      <c r="X48" s="279"/>
      <c r="Y48" s="279"/>
      <c r="Z48" s="279"/>
    </row>
    <row r="49" ht="12.0" hidden="1" customHeight="1">
      <c r="A49" s="298"/>
      <c r="B49" s="298" t="str">
        <f t="shared" si="4"/>
        <v/>
      </c>
      <c r="C49" s="166" t="str">
        <f t="shared" ref="C49:G49" si="115">IF($A49="","",IFERROR(INDIRECT("'" &amp; $A49 &amp; "'!" &amp; C$4),0))</f>
        <v/>
      </c>
      <c r="D49" s="166" t="str">
        <f t="shared" si="115"/>
        <v/>
      </c>
      <c r="E49" s="166" t="str">
        <f t="shared" si="115"/>
        <v/>
      </c>
      <c r="F49" s="299" t="str">
        <f t="shared" si="115"/>
        <v/>
      </c>
      <c r="G49" s="300" t="str">
        <f t="shared" si="115"/>
        <v/>
      </c>
      <c r="H49" s="301" t="str">
        <f t="shared" si="6"/>
        <v/>
      </c>
      <c r="I49" s="299" t="str">
        <f t="shared" ref="I49:J49" si="116">IF($A49="","",IFERROR(INDIRECT("'" &amp; $A49 &amp; "'!" &amp; I$4),0))</f>
        <v/>
      </c>
      <c r="J49" s="300" t="str">
        <f t="shared" si="116"/>
        <v/>
      </c>
      <c r="K49" s="301" t="str">
        <f t="shared" si="8"/>
        <v/>
      </c>
      <c r="L49" s="302" t="str">
        <f t="shared" ref="L49:M49" si="117">IF($A49="","",IFERROR(INDIRECT("'" &amp; $A49 &amp; "'!" &amp; L$4),0))</f>
        <v/>
      </c>
      <c r="M49" s="303" t="str">
        <f t="shared" si="117"/>
        <v/>
      </c>
      <c r="N49" s="279"/>
      <c r="O49" s="279"/>
      <c r="P49" s="279"/>
      <c r="Q49" s="279"/>
      <c r="R49" s="279"/>
      <c r="S49" s="279"/>
      <c r="T49" s="279"/>
      <c r="U49" s="279"/>
      <c r="V49" s="279"/>
      <c r="W49" s="279"/>
      <c r="X49" s="279"/>
      <c r="Y49" s="279"/>
      <c r="Z49" s="279"/>
    </row>
    <row r="50" ht="12.0" hidden="1" customHeight="1">
      <c r="A50" s="298"/>
      <c r="B50" s="298" t="str">
        <f t="shared" si="4"/>
        <v/>
      </c>
      <c r="C50" s="166" t="str">
        <f t="shared" ref="C50:G50" si="118">IF($A50="","",IFERROR(INDIRECT("'" &amp; $A50 &amp; "'!" &amp; C$4),0))</f>
        <v/>
      </c>
      <c r="D50" s="166" t="str">
        <f t="shared" si="118"/>
        <v/>
      </c>
      <c r="E50" s="166" t="str">
        <f t="shared" si="118"/>
        <v/>
      </c>
      <c r="F50" s="299" t="str">
        <f t="shared" si="118"/>
        <v/>
      </c>
      <c r="G50" s="300" t="str">
        <f t="shared" si="118"/>
        <v/>
      </c>
      <c r="H50" s="301" t="str">
        <f t="shared" si="6"/>
        <v/>
      </c>
      <c r="I50" s="299" t="str">
        <f t="shared" ref="I50:J50" si="119">IF($A50="","",IFERROR(INDIRECT("'" &amp; $A50 &amp; "'!" &amp; I$4),0))</f>
        <v/>
      </c>
      <c r="J50" s="300" t="str">
        <f t="shared" si="119"/>
        <v/>
      </c>
      <c r="K50" s="301" t="str">
        <f t="shared" si="8"/>
        <v/>
      </c>
      <c r="L50" s="302" t="str">
        <f t="shared" ref="L50:M50" si="120">IF($A50="","",IFERROR(INDIRECT("'" &amp; $A50 &amp; "'!" &amp; L$4),0))</f>
        <v/>
      </c>
      <c r="M50" s="303" t="str">
        <f t="shared" si="120"/>
        <v/>
      </c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</row>
    <row r="51" ht="12.0" hidden="1" customHeight="1">
      <c r="A51" s="298"/>
      <c r="B51" s="298" t="str">
        <f t="shared" si="4"/>
        <v/>
      </c>
      <c r="C51" s="166" t="str">
        <f t="shared" ref="C51:G51" si="121">IF($A51="","",IFERROR(INDIRECT("'" &amp; $A51 &amp; "'!" &amp; C$4),0))</f>
        <v/>
      </c>
      <c r="D51" s="166" t="str">
        <f t="shared" si="121"/>
        <v/>
      </c>
      <c r="E51" s="166" t="str">
        <f t="shared" si="121"/>
        <v/>
      </c>
      <c r="F51" s="299" t="str">
        <f t="shared" si="121"/>
        <v/>
      </c>
      <c r="G51" s="300" t="str">
        <f t="shared" si="121"/>
        <v/>
      </c>
      <c r="H51" s="301" t="str">
        <f t="shared" si="6"/>
        <v/>
      </c>
      <c r="I51" s="299" t="str">
        <f t="shared" ref="I51:J51" si="122">IF($A51="","",IFERROR(INDIRECT("'" &amp; $A51 &amp; "'!" &amp; I$4),0))</f>
        <v/>
      </c>
      <c r="J51" s="300" t="str">
        <f t="shared" si="122"/>
        <v/>
      </c>
      <c r="K51" s="301" t="str">
        <f t="shared" si="8"/>
        <v/>
      </c>
      <c r="L51" s="302" t="str">
        <f t="shared" ref="L51:M51" si="123">IF($A51="","",IFERROR(INDIRECT("'" &amp; $A51 &amp; "'!" &amp; L$4),0))</f>
        <v/>
      </c>
      <c r="M51" s="303" t="str">
        <f t="shared" si="123"/>
        <v/>
      </c>
      <c r="N51" s="279"/>
      <c r="O51" s="279"/>
      <c r="P51" s="279"/>
      <c r="Q51" s="279"/>
      <c r="R51" s="279"/>
      <c r="S51" s="279"/>
      <c r="T51" s="279"/>
      <c r="U51" s="279"/>
      <c r="V51" s="279"/>
      <c r="W51" s="279"/>
      <c r="X51" s="279"/>
      <c r="Y51" s="279"/>
      <c r="Z51" s="279"/>
    </row>
    <row r="52" ht="12.0" hidden="1" customHeight="1">
      <c r="A52" s="298"/>
      <c r="B52" s="298" t="str">
        <f t="shared" si="4"/>
        <v/>
      </c>
      <c r="C52" s="166" t="str">
        <f t="shared" ref="C52:G52" si="124">IF($A52="","",IFERROR(INDIRECT("'" &amp; $A52 &amp; "'!" &amp; C$4),0))</f>
        <v/>
      </c>
      <c r="D52" s="166" t="str">
        <f t="shared" si="124"/>
        <v/>
      </c>
      <c r="E52" s="166" t="str">
        <f t="shared" si="124"/>
        <v/>
      </c>
      <c r="F52" s="299" t="str">
        <f t="shared" si="124"/>
        <v/>
      </c>
      <c r="G52" s="300" t="str">
        <f t="shared" si="124"/>
        <v/>
      </c>
      <c r="H52" s="301" t="str">
        <f t="shared" si="6"/>
        <v/>
      </c>
      <c r="I52" s="299" t="str">
        <f t="shared" ref="I52:J52" si="125">IF($A52="","",IFERROR(INDIRECT("'" &amp; $A52 &amp; "'!" &amp; I$4),0))</f>
        <v/>
      </c>
      <c r="J52" s="300" t="str">
        <f t="shared" si="125"/>
        <v/>
      </c>
      <c r="K52" s="301" t="str">
        <f t="shared" si="8"/>
        <v/>
      </c>
      <c r="L52" s="302" t="str">
        <f t="shared" ref="L52:M52" si="126">IF($A52="","",IFERROR(INDIRECT("'" &amp; $A52 &amp; "'!" &amp; L$4),0))</f>
        <v/>
      </c>
      <c r="M52" s="303" t="str">
        <f t="shared" si="126"/>
        <v/>
      </c>
      <c r="N52" s="279"/>
      <c r="O52" s="279"/>
      <c r="P52" s="279"/>
      <c r="Q52" s="279"/>
      <c r="R52" s="279"/>
      <c r="S52" s="279"/>
      <c r="T52" s="279"/>
      <c r="U52" s="279"/>
      <c r="V52" s="279"/>
      <c r="W52" s="279"/>
      <c r="X52" s="279"/>
      <c r="Y52" s="279"/>
      <c r="Z52" s="279"/>
    </row>
    <row r="53" ht="12.0" hidden="1" customHeight="1">
      <c r="A53" s="298"/>
      <c r="B53" s="298" t="str">
        <f t="shared" si="4"/>
        <v/>
      </c>
      <c r="C53" s="166" t="str">
        <f t="shared" ref="C53:G53" si="127">IF($A53="","",IFERROR(INDIRECT("'" &amp; $A53 &amp; "'!" &amp; C$4),0))</f>
        <v/>
      </c>
      <c r="D53" s="166" t="str">
        <f t="shared" si="127"/>
        <v/>
      </c>
      <c r="E53" s="166" t="str">
        <f t="shared" si="127"/>
        <v/>
      </c>
      <c r="F53" s="299" t="str">
        <f t="shared" si="127"/>
        <v/>
      </c>
      <c r="G53" s="300" t="str">
        <f t="shared" si="127"/>
        <v/>
      </c>
      <c r="H53" s="301" t="str">
        <f t="shared" si="6"/>
        <v/>
      </c>
      <c r="I53" s="299" t="str">
        <f t="shared" ref="I53:J53" si="128">IF($A53="","",IFERROR(INDIRECT("'" &amp; $A53 &amp; "'!" &amp; I$4),0))</f>
        <v/>
      </c>
      <c r="J53" s="300" t="str">
        <f t="shared" si="128"/>
        <v/>
      </c>
      <c r="K53" s="301" t="str">
        <f t="shared" si="8"/>
        <v/>
      </c>
      <c r="L53" s="302" t="str">
        <f t="shared" ref="L53:M53" si="129">IF($A53="","",IFERROR(INDIRECT("'" &amp; $A53 &amp; "'!" &amp; L$4),0))</f>
        <v/>
      </c>
      <c r="M53" s="303" t="str">
        <f t="shared" si="129"/>
        <v/>
      </c>
      <c r="N53" s="279"/>
      <c r="O53" s="279"/>
      <c r="P53" s="279"/>
      <c r="Q53" s="279"/>
      <c r="R53" s="279"/>
      <c r="S53" s="279"/>
      <c r="T53" s="279"/>
      <c r="U53" s="279"/>
      <c r="V53" s="279"/>
      <c r="W53" s="279"/>
      <c r="X53" s="279"/>
      <c r="Y53" s="279"/>
      <c r="Z53" s="279"/>
    </row>
    <row r="54" ht="12.0" hidden="1" customHeight="1">
      <c r="A54" s="298"/>
      <c r="B54" s="298" t="str">
        <f t="shared" si="4"/>
        <v/>
      </c>
      <c r="C54" s="166" t="str">
        <f t="shared" ref="C54:G54" si="130">IF($A54="","",IFERROR(INDIRECT("'" &amp; $A54 &amp; "'!" &amp; C$4),0))</f>
        <v/>
      </c>
      <c r="D54" s="166" t="str">
        <f t="shared" si="130"/>
        <v/>
      </c>
      <c r="E54" s="166" t="str">
        <f t="shared" si="130"/>
        <v/>
      </c>
      <c r="F54" s="299" t="str">
        <f t="shared" si="130"/>
        <v/>
      </c>
      <c r="G54" s="300" t="str">
        <f t="shared" si="130"/>
        <v/>
      </c>
      <c r="H54" s="301" t="str">
        <f t="shared" si="6"/>
        <v/>
      </c>
      <c r="I54" s="299" t="str">
        <f t="shared" ref="I54:J54" si="131">IF($A54="","",IFERROR(INDIRECT("'" &amp; $A54 &amp; "'!" &amp; I$4),0))</f>
        <v/>
      </c>
      <c r="J54" s="300" t="str">
        <f t="shared" si="131"/>
        <v/>
      </c>
      <c r="K54" s="301" t="str">
        <f t="shared" si="8"/>
        <v/>
      </c>
      <c r="L54" s="302" t="str">
        <f t="shared" ref="L54:M54" si="132">IF($A54="","",IFERROR(INDIRECT("'" &amp; $A54 &amp; "'!" &amp; L$4),0))</f>
        <v/>
      </c>
      <c r="M54" s="303" t="str">
        <f t="shared" si="132"/>
        <v/>
      </c>
      <c r="N54" s="279"/>
      <c r="O54" s="279"/>
      <c r="P54" s="279"/>
      <c r="Q54" s="279"/>
      <c r="R54" s="279"/>
      <c r="S54" s="279"/>
      <c r="T54" s="279"/>
      <c r="U54" s="279"/>
      <c r="V54" s="279"/>
      <c r="W54" s="279"/>
      <c r="X54" s="279"/>
      <c r="Y54" s="279"/>
      <c r="Z54" s="279"/>
    </row>
    <row r="55" ht="12.0" hidden="1" customHeight="1">
      <c r="A55" s="298"/>
      <c r="B55" s="298" t="str">
        <f t="shared" si="4"/>
        <v/>
      </c>
      <c r="C55" s="166" t="str">
        <f t="shared" ref="C55:G55" si="133">IF($A55="","",IFERROR(INDIRECT("'" &amp; $A55 &amp; "'!" &amp; C$4),0))</f>
        <v/>
      </c>
      <c r="D55" s="166" t="str">
        <f t="shared" si="133"/>
        <v/>
      </c>
      <c r="E55" s="166" t="str">
        <f t="shared" si="133"/>
        <v/>
      </c>
      <c r="F55" s="299" t="str">
        <f t="shared" si="133"/>
        <v/>
      </c>
      <c r="G55" s="300" t="str">
        <f t="shared" si="133"/>
        <v/>
      </c>
      <c r="H55" s="301" t="str">
        <f t="shared" si="6"/>
        <v/>
      </c>
      <c r="I55" s="299" t="str">
        <f t="shared" ref="I55:J55" si="134">IF($A55="","",IFERROR(INDIRECT("'" &amp; $A55 &amp; "'!" &amp; I$4),0))</f>
        <v/>
      </c>
      <c r="J55" s="300" t="str">
        <f t="shared" si="134"/>
        <v/>
      </c>
      <c r="K55" s="301" t="str">
        <f t="shared" si="8"/>
        <v/>
      </c>
      <c r="L55" s="302" t="str">
        <f t="shared" ref="L55:M55" si="135">IF($A55="","",IFERROR(INDIRECT("'" &amp; $A55 &amp; "'!" &amp; L$4),0))</f>
        <v/>
      </c>
      <c r="M55" s="303" t="str">
        <f t="shared" si="135"/>
        <v/>
      </c>
      <c r="N55" s="279"/>
      <c r="O55" s="279"/>
      <c r="P55" s="279"/>
      <c r="Q55" s="279"/>
      <c r="R55" s="279"/>
      <c r="S55" s="279"/>
      <c r="T55" s="279"/>
      <c r="U55" s="279"/>
      <c r="V55" s="279"/>
      <c r="W55" s="279"/>
      <c r="X55" s="279"/>
      <c r="Y55" s="279"/>
      <c r="Z55" s="279"/>
    </row>
    <row r="56" ht="12.0" hidden="1" customHeight="1">
      <c r="A56" s="298"/>
      <c r="B56" s="298" t="str">
        <f t="shared" si="4"/>
        <v/>
      </c>
      <c r="C56" s="166" t="str">
        <f t="shared" ref="C56:G56" si="136">IF($A56="","",IFERROR(INDIRECT("'" &amp; $A56 &amp; "'!" &amp; C$4),0))</f>
        <v/>
      </c>
      <c r="D56" s="166" t="str">
        <f t="shared" si="136"/>
        <v/>
      </c>
      <c r="E56" s="166" t="str">
        <f t="shared" si="136"/>
        <v/>
      </c>
      <c r="F56" s="299" t="str">
        <f t="shared" si="136"/>
        <v/>
      </c>
      <c r="G56" s="300" t="str">
        <f t="shared" si="136"/>
        <v/>
      </c>
      <c r="H56" s="301" t="str">
        <f t="shared" si="6"/>
        <v/>
      </c>
      <c r="I56" s="299" t="str">
        <f t="shared" ref="I56:J56" si="137">IF($A56="","",IFERROR(INDIRECT("'" &amp; $A56 &amp; "'!" &amp; I$4),0))</f>
        <v/>
      </c>
      <c r="J56" s="300" t="str">
        <f t="shared" si="137"/>
        <v/>
      </c>
      <c r="K56" s="301" t="str">
        <f t="shared" si="8"/>
        <v/>
      </c>
      <c r="L56" s="302" t="str">
        <f t="shared" ref="L56:M56" si="138">IF($A56="","",IFERROR(INDIRECT("'" &amp; $A56 &amp; "'!" &amp; L$4),0))</f>
        <v/>
      </c>
      <c r="M56" s="303" t="str">
        <f t="shared" si="138"/>
        <v/>
      </c>
      <c r="N56" s="279"/>
      <c r="O56" s="279"/>
      <c r="P56" s="279"/>
      <c r="Q56" s="279"/>
      <c r="R56" s="279"/>
      <c r="S56" s="279"/>
      <c r="T56" s="279"/>
      <c r="U56" s="279"/>
      <c r="V56" s="279"/>
      <c r="W56" s="279"/>
      <c r="X56" s="279"/>
      <c r="Y56" s="279"/>
      <c r="Z56" s="279"/>
    </row>
    <row r="57" ht="12.0" hidden="1" customHeight="1">
      <c r="A57" s="298"/>
      <c r="B57" s="298" t="str">
        <f t="shared" si="4"/>
        <v/>
      </c>
      <c r="C57" s="166" t="str">
        <f t="shared" ref="C57:G57" si="139">IF($A57="","",IFERROR(INDIRECT("'" &amp; $A57 &amp; "'!" &amp; C$4),0))</f>
        <v/>
      </c>
      <c r="D57" s="166" t="str">
        <f t="shared" si="139"/>
        <v/>
      </c>
      <c r="E57" s="166" t="str">
        <f t="shared" si="139"/>
        <v/>
      </c>
      <c r="F57" s="299" t="str">
        <f t="shared" si="139"/>
        <v/>
      </c>
      <c r="G57" s="300" t="str">
        <f t="shared" si="139"/>
        <v/>
      </c>
      <c r="H57" s="301" t="str">
        <f t="shared" si="6"/>
        <v/>
      </c>
      <c r="I57" s="299" t="str">
        <f t="shared" ref="I57:J57" si="140">IF($A57="","",IFERROR(INDIRECT("'" &amp; $A57 &amp; "'!" &amp; I$4),0))</f>
        <v/>
      </c>
      <c r="J57" s="300" t="str">
        <f t="shared" si="140"/>
        <v/>
      </c>
      <c r="K57" s="301" t="str">
        <f t="shared" si="8"/>
        <v/>
      </c>
      <c r="L57" s="302" t="str">
        <f t="shared" ref="L57:M57" si="141">IF($A57="","",IFERROR(INDIRECT("'" &amp; $A57 &amp; "'!" &amp; L$4),0))</f>
        <v/>
      </c>
      <c r="M57" s="303" t="str">
        <f t="shared" si="141"/>
        <v/>
      </c>
      <c r="N57" s="279"/>
      <c r="O57" s="279"/>
      <c r="P57" s="279"/>
      <c r="Q57" s="279"/>
      <c r="R57" s="279"/>
      <c r="S57" s="279"/>
      <c r="T57" s="279"/>
      <c r="U57" s="279"/>
      <c r="V57" s="279"/>
      <c r="W57" s="279"/>
      <c r="X57" s="279"/>
      <c r="Y57" s="279"/>
      <c r="Z57" s="279"/>
    </row>
    <row r="58" ht="12.0" hidden="1" customHeight="1">
      <c r="A58" s="298"/>
      <c r="B58" s="298" t="str">
        <f t="shared" si="4"/>
        <v/>
      </c>
      <c r="C58" s="166" t="str">
        <f t="shared" ref="C58:G58" si="142">IF($A58="","",IFERROR(INDIRECT("'" &amp; $A58 &amp; "'!" &amp; C$4),0))</f>
        <v/>
      </c>
      <c r="D58" s="166" t="str">
        <f t="shared" si="142"/>
        <v/>
      </c>
      <c r="E58" s="166" t="str">
        <f t="shared" si="142"/>
        <v/>
      </c>
      <c r="F58" s="299" t="str">
        <f t="shared" si="142"/>
        <v/>
      </c>
      <c r="G58" s="300" t="str">
        <f t="shared" si="142"/>
        <v/>
      </c>
      <c r="H58" s="301" t="str">
        <f t="shared" si="6"/>
        <v/>
      </c>
      <c r="I58" s="299" t="str">
        <f t="shared" ref="I58:J58" si="143">IF($A58="","",IFERROR(INDIRECT("'" &amp; $A58 &amp; "'!" &amp; I$4),0))</f>
        <v/>
      </c>
      <c r="J58" s="300" t="str">
        <f t="shared" si="143"/>
        <v/>
      </c>
      <c r="K58" s="301" t="str">
        <f t="shared" si="8"/>
        <v/>
      </c>
      <c r="L58" s="302" t="str">
        <f t="shared" ref="L58:M58" si="144">IF($A58="","",IFERROR(INDIRECT("'" &amp; $A58 &amp; "'!" &amp; L$4),0))</f>
        <v/>
      </c>
      <c r="M58" s="303" t="str">
        <f t="shared" si="144"/>
        <v/>
      </c>
      <c r="N58" s="279"/>
      <c r="O58" s="279"/>
      <c r="P58" s="279"/>
      <c r="Q58" s="279"/>
      <c r="R58" s="279"/>
      <c r="S58" s="279"/>
      <c r="T58" s="279"/>
      <c r="U58" s="279"/>
      <c r="V58" s="279"/>
      <c r="W58" s="279"/>
      <c r="X58" s="279"/>
      <c r="Y58" s="279"/>
      <c r="Z58" s="279"/>
    </row>
    <row r="59" ht="12.0" hidden="1" customHeight="1">
      <c r="A59" s="298"/>
      <c r="B59" s="298" t="str">
        <f t="shared" si="4"/>
        <v/>
      </c>
      <c r="C59" s="166" t="str">
        <f t="shared" ref="C59:G59" si="145">IF($A59="","",IFERROR(INDIRECT("'" &amp; $A59 &amp; "'!" &amp; C$4),0))</f>
        <v/>
      </c>
      <c r="D59" s="166" t="str">
        <f t="shared" si="145"/>
        <v/>
      </c>
      <c r="E59" s="166" t="str">
        <f t="shared" si="145"/>
        <v/>
      </c>
      <c r="F59" s="299" t="str">
        <f t="shared" si="145"/>
        <v/>
      </c>
      <c r="G59" s="300" t="str">
        <f t="shared" si="145"/>
        <v/>
      </c>
      <c r="H59" s="301" t="str">
        <f t="shared" si="6"/>
        <v/>
      </c>
      <c r="I59" s="299" t="str">
        <f t="shared" ref="I59:J59" si="146">IF($A59="","",IFERROR(INDIRECT("'" &amp; $A59 &amp; "'!" &amp; I$4),0))</f>
        <v/>
      </c>
      <c r="J59" s="300" t="str">
        <f t="shared" si="146"/>
        <v/>
      </c>
      <c r="K59" s="301" t="str">
        <f t="shared" si="8"/>
        <v/>
      </c>
      <c r="L59" s="302" t="str">
        <f t="shared" ref="L59:M59" si="147">IF($A59="","",IFERROR(INDIRECT("'" &amp; $A59 &amp; "'!" &amp; L$4),0))</f>
        <v/>
      </c>
      <c r="M59" s="303" t="str">
        <f t="shared" si="147"/>
        <v/>
      </c>
      <c r="N59" s="279"/>
      <c r="O59" s="279"/>
      <c r="P59" s="279"/>
      <c r="Q59" s="279"/>
      <c r="R59" s="279"/>
      <c r="S59" s="279"/>
      <c r="T59" s="279"/>
      <c r="U59" s="279"/>
      <c r="V59" s="279"/>
      <c r="W59" s="279"/>
      <c r="X59" s="279"/>
      <c r="Y59" s="279"/>
      <c r="Z59" s="279"/>
    </row>
    <row r="60" ht="24.0" customHeight="1">
      <c r="A60" s="306" t="s">
        <v>347</v>
      </c>
      <c r="B60" s="306"/>
      <c r="C60" s="306"/>
      <c r="D60" s="307">
        <f>SUM(D12:D59)</f>
        <v>236</v>
      </c>
      <c r="E60" s="307">
        <f>IFERROR(SUMPRODUCT(D12:D59,$E12:$E59)/$D60,0)</f>
        <v>390.7372881</v>
      </c>
      <c r="F60" s="308">
        <f>IFERROR(SUMPRODUCT(F12:F59,$D12:$D59)/$D60,0)</f>
        <v>2748.021186</v>
      </c>
      <c r="G60" s="309">
        <f>IFERROR(SUMPRODUCT(G12:G59,$E12:$E59)/SUM($E12:$E59),0)</f>
        <v>6.716015364</v>
      </c>
      <c r="H60" s="310">
        <f>IFERROR(SUMPRODUCT(H12:H59,$D12:$D59)/$D60,0)</f>
        <v>0</v>
      </c>
      <c r="I60" s="308">
        <f>IFERROR(SUMPRODUCT(I12:I59,$D12:$D59)/$D59,0)</f>
        <v>0</v>
      </c>
      <c r="J60" s="309">
        <f>IFERROR(SUMPRODUCT(J12:J59,$E12:$E59)/SUM($E12:$E59),0)</f>
        <v>6.716015364</v>
      </c>
      <c r="K60" s="310">
        <f t="shared" ref="K60:L60" si="148">IFERROR(SUMPRODUCT(K12:K59,$D12:$D59)/$D60,0)</f>
        <v>0</v>
      </c>
      <c r="L60" s="308">
        <f t="shared" si="148"/>
        <v>2748.021186</v>
      </c>
      <c r="M60" s="309">
        <f>IFERROR(SUMPRODUCT(M12:M59,$E12:$E59)/SUM($E12:$E59),0)</f>
        <v>6.716015364</v>
      </c>
      <c r="N60" s="311"/>
      <c r="O60" s="311"/>
      <c r="P60" s="311"/>
      <c r="Q60" s="311"/>
      <c r="R60" s="311"/>
      <c r="S60" s="311"/>
      <c r="T60" s="311"/>
      <c r="U60" s="311"/>
      <c r="V60" s="311"/>
      <c r="W60" s="311"/>
      <c r="X60" s="311"/>
      <c r="Y60" s="311"/>
      <c r="Z60" s="311"/>
    </row>
    <row r="61" ht="12.0" customHeight="1">
      <c r="A61" s="291" t="s">
        <v>116</v>
      </c>
      <c r="B61" s="291"/>
      <c r="C61" s="291"/>
      <c r="D61" s="292"/>
      <c r="E61" s="292"/>
      <c r="F61" s="293"/>
      <c r="G61" s="294"/>
      <c r="H61" s="295"/>
      <c r="I61" s="293"/>
      <c r="J61" s="294"/>
      <c r="K61" s="295"/>
      <c r="L61" s="296"/>
      <c r="M61" s="297"/>
      <c r="N61" s="279"/>
      <c r="O61" s="279"/>
      <c r="P61" s="279"/>
      <c r="Q61" s="279"/>
      <c r="R61" s="279"/>
      <c r="S61" s="279"/>
      <c r="T61" s="279"/>
      <c r="U61" s="279"/>
      <c r="V61" s="279"/>
      <c r="W61" s="279"/>
      <c r="X61" s="279"/>
      <c r="Y61" s="279"/>
      <c r="Z61" s="279"/>
    </row>
    <row r="62" ht="12.0" customHeight="1">
      <c r="A62" s="298" t="s">
        <v>24</v>
      </c>
      <c r="B62" s="298" t="str">
        <f t="shared" ref="B62:B109" si="152">IF(A62="","",$A$61)</f>
        <v>1 Bedroom</v>
      </c>
      <c r="C62" s="166">
        <f t="shared" ref="C62:G62" si="149">IF($A62="","",IFERROR(INDIRECT("'" &amp; $A62 &amp; "'!" &amp; C$5),0))</f>
        <v>5</v>
      </c>
      <c r="D62" s="166">
        <f t="shared" si="149"/>
        <v>146</v>
      </c>
      <c r="E62" s="166">
        <f t="shared" si="149"/>
        <v>856.3561644</v>
      </c>
      <c r="F62" s="299">
        <f t="shared" si="149"/>
        <v>4148.068493</v>
      </c>
      <c r="G62" s="300">
        <f t="shared" si="149"/>
        <v>4.894333386</v>
      </c>
      <c r="H62" s="301">
        <f t="shared" ref="H62:H109" si="154">IF($A62="","",I62-F62)</f>
        <v>0</v>
      </c>
      <c r="I62" s="299">
        <f t="shared" ref="I62:J62" si="150">IF($A62="","",IFERROR(INDIRECT("'" &amp; $A62 &amp; "'!" &amp; I$5),0))</f>
        <v>4148.068493</v>
      </c>
      <c r="J62" s="300">
        <f t="shared" si="150"/>
        <v>4.894333386</v>
      </c>
      <c r="K62" s="301">
        <f t="shared" ref="K62:K109" si="156">IF($A62="","",L62-I62)</f>
        <v>0</v>
      </c>
      <c r="L62" s="302">
        <f t="shared" ref="L62:M62" si="151">IF($A62="","",IFERROR(INDIRECT("'" &amp; $A62 &amp; "'!" &amp; L$5),0))</f>
        <v>4148.068493</v>
      </c>
      <c r="M62" s="303">
        <f t="shared" si="151"/>
        <v>4.894333386</v>
      </c>
      <c r="N62" s="279"/>
      <c r="O62" s="279"/>
      <c r="P62" s="279"/>
      <c r="Q62" s="279"/>
      <c r="R62" s="279"/>
      <c r="S62" s="279"/>
      <c r="T62" s="279"/>
      <c r="U62" s="279"/>
      <c r="V62" s="279"/>
      <c r="W62" s="279"/>
      <c r="X62" s="279"/>
      <c r="Y62" s="279"/>
      <c r="Z62" s="279"/>
    </row>
    <row r="63" ht="12.0" customHeight="1">
      <c r="A63" s="298" t="s">
        <v>25</v>
      </c>
      <c r="B63" s="298" t="str">
        <f t="shared" si="152"/>
        <v>1 Bedroom</v>
      </c>
      <c r="C63" s="166">
        <f t="shared" ref="C63:G63" si="153">IF($A63="","",IFERROR(INDIRECT("'" &amp; $A63 &amp; "'!" &amp; C$5),0))</f>
        <v>4</v>
      </c>
      <c r="D63" s="166">
        <f t="shared" si="153"/>
        <v>76</v>
      </c>
      <c r="E63" s="166">
        <f t="shared" si="153"/>
        <v>724.9210526</v>
      </c>
      <c r="F63" s="299">
        <f t="shared" si="153"/>
        <v>4138.789474</v>
      </c>
      <c r="G63" s="300">
        <f t="shared" si="153"/>
        <v>5.715067574</v>
      </c>
      <c r="H63" s="301">
        <f t="shared" si="154"/>
        <v>0</v>
      </c>
      <c r="I63" s="299">
        <f t="shared" ref="I63:J63" si="155">IF($A63="","",IFERROR(INDIRECT("'" &amp; $A63 &amp; "'!" &amp; I$5),0))</f>
        <v>4138.789474</v>
      </c>
      <c r="J63" s="300">
        <f t="shared" si="155"/>
        <v>5.715067574</v>
      </c>
      <c r="K63" s="301">
        <f t="shared" si="156"/>
        <v>0</v>
      </c>
      <c r="L63" s="302">
        <f t="shared" ref="L63:M63" si="157">IF($A63="","",IFERROR(INDIRECT("'" &amp; $A63 &amp; "'!" &amp; L$5),0))</f>
        <v>4138.789474</v>
      </c>
      <c r="M63" s="303">
        <f t="shared" si="157"/>
        <v>5.715067574</v>
      </c>
      <c r="N63" s="279"/>
      <c r="O63" s="279"/>
      <c r="P63" s="279"/>
      <c r="Q63" s="279"/>
      <c r="R63" s="279"/>
      <c r="S63" s="279"/>
      <c r="T63" s="279"/>
      <c r="U63" s="279"/>
      <c r="V63" s="279"/>
      <c r="W63" s="279"/>
      <c r="X63" s="279"/>
      <c r="Y63" s="279"/>
      <c r="Z63" s="279"/>
    </row>
    <row r="64" ht="12.0" customHeight="1">
      <c r="A64" s="298" t="s">
        <v>26</v>
      </c>
      <c r="B64" s="298" t="str">
        <f t="shared" si="152"/>
        <v>1 Bedroom</v>
      </c>
      <c r="C64" s="166">
        <f t="shared" ref="C64:G64" si="158">IF($A64="","",IFERROR(INDIRECT("'" &amp; $A64 &amp; "'!" &amp; C$5),0))</f>
        <v>5</v>
      </c>
      <c r="D64" s="166">
        <f t="shared" si="158"/>
        <v>111</v>
      </c>
      <c r="E64" s="166">
        <f t="shared" si="158"/>
        <v>736.9009009</v>
      </c>
      <c r="F64" s="299">
        <f t="shared" si="158"/>
        <v>3620.45045</v>
      </c>
      <c r="G64" s="300">
        <f t="shared" si="158"/>
        <v>4.965311417</v>
      </c>
      <c r="H64" s="301">
        <f t="shared" si="154"/>
        <v>0</v>
      </c>
      <c r="I64" s="299">
        <f t="shared" ref="I64:J64" si="159">IF($A64="","",IFERROR(INDIRECT("'" &amp; $A64 &amp; "'!" &amp; I$5),0))</f>
        <v>3620.45045</v>
      </c>
      <c r="J64" s="300">
        <f t="shared" si="159"/>
        <v>4.965311417</v>
      </c>
      <c r="K64" s="301">
        <f t="shared" si="156"/>
        <v>0</v>
      </c>
      <c r="L64" s="302">
        <f t="shared" ref="L64:M64" si="160">IF($A64="","",IFERROR(INDIRECT("'" &amp; $A64 &amp; "'!" &amp; L$5),0))</f>
        <v>3620.45045</v>
      </c>
      <c r="M64" s="303">
        <f t="shared" si="160"/>
        <v>4.965311417</v>
      </c>
      <c r="N64" s="279"/>
      <c r="O64" s="279"/>
      <c r="P64" s="279"/>
      <c r="Q64" s="279"/>
      <c r="R64" s="279"/>
      <c r="S64" s="279"/>
      <c r="T64" s="279"/>
      <c r="U64" s="279"/>
      <c r="V64" s="279"/>
      <c r="W64" s="279"/>
      <c r="X64" s="279"/>
      <c r="Y64" s="279"/>
      <c r="Z64" s="279"/>
    </row>
    <row r="65" ht="12.0" customHeight="1">
      <c r="A65" s="298" t="s">
        <v>23</v>
      </c>
      <c r="B65" s="298" t="str">
        <f t="shared" si="152"/>
        <v>1 Bedroom</v>
      </c>
      <c r="C65" s="166">
        <f t="shared" ref="C65:G65" si="161">IF($A65="","",IFERROR(INDIRECT("'" &amp; $A65 &amp; "'!" &amp; C$5),0))</f>
        <v>2</v>
      </c>
      <c r="D65" s="166">
        <f t="shared" si="161"/>
        <v>0</v>
      </c>
      <c r="E65" s="166">
        <f t="shared" si="161"/>
        <v>0</v>
      </c>
      <c r="F65" s="299">
        <f t="shared" si="161"/>
        <v>0</v>
      </c>
      <c r="G65" s="300">
        <f t="shared" si="161"/>
        <v>0</v>
      </c>
      <c r="H65" s="301">
        <f t="shared" si="154"/>
        <v>0</v>
      </c>
      <c r="I65" s="299">
        <f t="shared" ref="I65:J65" si="162">IF($A65="","",IFERROR(INDIRECT("'" &amp; $A65 &amp; "'!" &amp; I$5),0))</f>
        <v>0</v>
      </c>
      <c r="J65" s="300">
        <f t="shared" si="162"/>
        <v>0</v>
      </c>
      <c r="K65" s="301">
        <f t="shared" si="156"/>
        <v>0</v>
      </c>
      <c r="L65" s="302">
        <f t="shared" ref="L65:M65" si="163">IF($A65="","",IFERROR(INDIRECT("'" &amp; $A65 &amp; "'!" &amp; L$5),0))</f>
        <v>0</v>
      </c>
      <c r="M65" s="303">
        <f t="shared" si="163"/>
        <v>0</v>
      </c>
      <c r="N65" s="279"/>
      <c r="O65" s="279"/>
      <c r="P65" s="279"/>
      <c r="Q65" s="279"/>
      <c r="R65" s="279"/>
      <c r="S65" s="279"/>
      <c r="T65" s="279"/>
      <c r="U65" s="279"/>
      <c r="V65" s="279"/>
      <c r="W65" s="279"/>
      <c r="X65" s="279"/>
      <c r="Y65" s="279"/>
      <c r="Z65" s="279"/>
    </row>
    <row r="66" ht="12.0" hidden="1" customHeight="1">
      <c r="A66" s="298"/>
      <c r="B66" s="298" t="str">
        <f t="shared" si="152"/>
        <v/>
      </c>
      <c r="C66" s="166" t="str">
        <f t="shared" ref="C66:G66" si="164">IF($A66="","",IFERROR(INDIRECT("'" &amp; $A66 &amp; "'!" &amp; C$5),0))</f>
        <v/>
      </c>
      <c r="D66" s="166" t="str">
        <f t="shared" si="164"/>
        <v/>
      </c>
      <c r="E66" s="166" t="str">
        <f t="shared" si="164"/>
        <v/>
      </c>
      <c r="F66" s="299" t="str">
        <f t="shared" si="164"/>
        <v/>
      </c>
      <c r="G66" s="300" t="str">
        <f t="shared" si="164"/>
        <v/>
      </c>
      <c r="H66" s="301" t="str">
        <f t="shared" si="154"/>
        <v/>
      </c>
      <c r="I66" s="299" t="str">
        <f t="shared" ref="I66:J66" si="165">IF($A66="","",IFERROR(INDIRECT("'" &amp; $A66 &amp; "'!" &amp; I$5),0))</f>
        <v/>
      </c>
      <c r="J66" s="300" t="str">
        <f t="shared" si="165"/>
        <v/>
      </c>
      <c r="K66" s="301" t="str">
        <f t="shared" si="156"/>
        <v/>
      </c>
      <c r="L66" s="302" t="str">
        <f t="shared" ref="L66:M66" si="166">IF($A66="","",IFERROR(INDIRECT("'" &amp; $A66 &amp; "'!" &amp; L$5),0))</f>
        <v/>
      </c>
      <c r="M66" s="303" t="str">
        <f t="shared" si="166"/>
        <v/>
      </c>
      <c r="N66" s="279"/>
      <c r="O66" s="279"/>
      <c r="P66" s="279"/>
      <c r="Q66" s="279"/>
      <c r="R66" s="279"/>
      <c r="S66" s="279"/>
      <c r="T66" s="279"/>
      <c r="U66" s="279"/>
      <c r="V66" s="279"/>
      <c r="W66" s="279"/>
      <c r="X66" s="279"/>
      <c r="Y66" s="279"/>
      <c r="Z66" s="279"/>
    </row>
    <row r="67" ht="12.0" hidden="1" customHeight="1">
      <c r="A67" s="298"/>
      <c r="B67" s="298" t="str">
        <f t="shared" si="152"/>
        <v/>
      </c>
      <c r="C67" s="166" t="str">
        <f t="shared" ref="C67:G67" si="167">IF($A67="","",IFERROR(INDIRECT("'" &amp; $A67 &amp; "'!" &amp; C$5),0))</f>
        <v/>
      </c>
      <c r="D67" s="166" t="str">
        <f t="shared" si="167"/>
        <v/>
      </c>
      <c r="E67" s="166" t="str">
        <f t="shared" si="167"/>
        <v/>
      </c>
      <c r="F67" s="299" t="str">
        <f t="shared" si="167"/>
        <v/>
      </c>
      <c r="G67" s="300" t="str">
        <f t="shared" si="167"/>
        <v/>
      </c>
      <c r="H67" s="301" t="str">
        <f t="shared" si="154"/>
        <v/>
      </c>
      <c r="I67" s="299" t="str">
        <f t="shared" ref="I67:J67" si="168">IF($A67="","",IFERROR(INDIRECT("'" &amp; $A67 &amp; "'!" &amp; I$5),0))</f>
        <v/>
      </c>
      <c r="J67" s="300" t="str">
        <f t="shared" si="168"/>
        <v/>
      </c>
      <c r="K67" s="301" t="str">
        <f t="shared" si="156"/>
        <v/>
      </c>
      <c r="L67" s="302" t="str">
        <f t="shared" ref="L67:M67" si="169">IF($A67="","",IFERROR(INDIRECT("'" &amp; $A67 &amp; "'!" &amp; L$5),0))</f>
        <v/>
      </c>
      <c r="M67" s="303" t="str">
        <f t="shared" si="169"/>
        <v/>
      </c>
      <c r="N67" s="279"/>
      <c r="O67" s="279"/>
      <c r="P67" s="279"/>
      <c r="Q67" s="279"/>
      <c r="R67" s="279"/>
      <c r="S67" s="279"/>
      <c r="T67" s="279"/>
      <c r="U67" s="279"/>
      <c r="V67" s="279"/>
      <c r="W67" s="279"/>
      <c r="X67" s="279"/>
      <c r="Y67" s="279"/>
      <c r="Z67" s="279"/>
    </row>
    <row r="68" ht="12.0" hidden="1" customHeight="1">
      <c r="A68" s="298"/>
      <c r="B68" s="298" t="str">
        <f t="shared" si="152"/>
        <v/>
      </c>
      <c r="C68" s="166" t="str">
        <f t="shared" ref="C68:G68" si="170">IF($A68="","",IFERROR(INDIRECT("'" &amp; $A68 &amp; "'!" &amp; C$5),0))</f>
        <v/>
      </c>
      <c r="D68" s="166" t="str">
        <f t="shared" si="170"/>
        <v/>
      </c>
      <c r="E68" s="166" t="str">
        <f t="shared" si="170"/>
        <v/>
      </c>
      <c r="F68" s="299" t="str">
        <f t="shared" si="170"/>
        <v/>
      </c>
      <c r="G68" s="300" t="str">
        <f t="shared" si="170"/>
        <v/>
      </c>
      <c r="H68" s="301" t="str">
        <f t="shared" si="154"/>
        <v/>
      </c>
      <c r="I68" s="299" t="str">
        <f t="shared" ref="I68:J68" si="171">IF($A68="","",IFERROR(INDIRECT("'" &amp; $A68 &amp; "'!" &amp; I$5),0))</f>
        <v/>
      </c>
      <c r="J68" s="300" t="str">
        <f t="shared" si="171"/>
        <v/>
      </c>
      <c r="K68" s="301" t="str">
        <f t="shared" si="156"/>
        <v/>
      </c>
      <c r="L68" s="302" t="str">
        <f t="shared" ref="L68:M68" si="172">IF($A68="","",IFERROR(INDIRECT("'" &amp; $A68 &amp; "'!" &amp; L$5),0))</f>
        <v/>
      </c>
      <c r="M68" s="303" t="str">
        <f t="shared" si="172"/>
        <v/>
      </c>
      <c r="N68" s="279"/>
      <c r="O68" s="279"/>
      <c r="P68" s="279"/>
      <c r="Q68" s="279"/>
      <c r="R68" s="279"/>
      <c r="S68" s="279"/>
      <c r="T68" s="279"/>
      <c r="U68" s="279"/>
      <c r="V68" s="279"/>
      <c r="W68" s="279"/>
      <c r="X68" s="279"/>
      <c r="Y68" s="279"/>
      <c r="Z68" s="279"/>
    </row>
    <row r="69" ht="12.0" hidden="1" customHeight="1">
      <c r="A69" s="298"/>
      <c r="B69" s="298" t="str">
        <f t="shared" si="152"/>
        <v/>
      </c>
      <c r="C69" s="166" t="str">
        <f t="shared" ref="C69:G69" si="173">IF($A69="","",IFERROR(INDIRECT("'" &amp; $A69 &amp; "'!" &amp; C$5),0))</f>
        <v/>
      </c>
      <c r="D69" s="166" t="str">
        <f t="shared" si="173"/>
        <v/>
      </c>
      <c r="E69" s="166" t="str">
        <f t="shared" si="173"/>
        <v/>
      </c>
      <c r="F69" s="299" t="str">
        <f t="shared" si="173"/>
        <v/>
      </c>
      <c r="G69" s="300" t="str">
        <f t="shared" si="173"/>
        <v/>
      </c>
      <c r="H69" s="301" t="str">
        <f t="shared" si="154"/>
        <v/>
      </c>
      <c r="I69" s="299" t="str">
        <f t="shared" ref="I69:J69" si="174">IF($A69="","",IFERROR(INDIRECT("'" &amp; $A69 &amp; "'!" &amp; I$5),0))</f>
        <v/>
      </c>
      <c r="J69" s="300" t="str">
        <f t="shared" si="174"/>
        <v/>
      </c>
      <c r="K69" s="301" t="str">
        <f t="shared" si="156"/>
        <v/>
      </c>
      <c r="L69" s="302" t="str">
        <f t="shared" ref="L69:M69" si="175">IF($A69="","",IFERROR(INDIRECT("'" &amp; $A69 &amp; "'!" &amp; L$5),0))</f>
        <v/>
      </c>
      <c r="M69" s="303" t="str">
        <f t="shared" si="175"/>
        <v/>
      </c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</row>
    <row r="70" ht="12.0" hidden="1" customHeight="1">
      <c r="A70" s="298"/>
      <c r="B70" s="298" t="str">
        <f t="shared" si="152"/>
        <v/>
      </c>
      <c r="C70" s="166" t="str">
        <f t="shared" ref="C70:G70" si="176">IF($A70="","",IFERROR(INDIRECT("'" &amp; $A70 &amp; "'!" &amp; C$5),0))</f>
        <v/>
      </c>
      <c r="D70" s="166" t="str">
        <f t="shared" si="176"/>
        <v/>
      </c>
      <c r="E70" s="166" t="str">
        <f t="shared" si="176"/>
        <v/>
      </c>
      <c r="F70" s="299" t="str">
        <f t="shared" si="176"/>
        <v/>
      </c>
      <c r="G70" s="300" t="str">
        <f t="shared" si="176"/>
        <v/>
      </c>
      <c r="H70" s="301" t="str">
        <f t="shared" si="154"/>
        <v/>
      </c>
      <c r="I70" s="299" t="str">
        <f t="shared" ref="I70:J70" si="177">IF($A70="","",IFERROR(INDIRECT("'" &amp; $A70 &amp; "'!" &amp; I$5),0))</f>
        <v/>
      </c>
      <c r="J70" s="300" t="str">
        <f t="shared" si="177"/>
        <v/>
      </c>
      <c r="K70" s="301" t="str">
        <f t="shared" si="156"/>
        <v/>
      </c>
      <c r="L70" s="302" t="str">
        <f t="shared" ref="L70:M70" si="178">IF($A70="","",IFERROR(INDIRECT("'" &amp; $A70 &amp; "'!" &amp; L$5),0))</f>
        <v/>
      </c>
      <c r="M70" s="303" t="str">
        <f t="shared" si="178"/>
        <v/>
      </c>
      <c r="N70" s="279"/>
      <c r="O70" s="279"/>
      <c r="P70" s="279"/>
      <c r="Q70" s="279"/>
      <c r="R70" s="279"/>
      <c r="S70" s="279"/>
      <c r="T70" s="279"/>
      <c r="U70" s="279"/>
      <c r="V70" s="279"/>
      <c r="W70" s="279"/>
      <c r="X70" s="279"/>
      <c r="Y70" s="279"/>
      <c r="Z70" s="279"/>
    </row>
    <row r="71" ht="12.0" hidden="1" customHeight="1">
      <c r="A71" s="298"/>
      <c r="B71" s="298" t="str">
        <f t="shared" si="152"/>
        <v/>
      </c>
      <c r="C71" s="166" t="str">
        <f t="shared" ref="C71:G71" si="179">IF($A71="","",IFERROR(INDIRECT("'" &amp; $A71 &amp; "'!" &amp; C$5),0))</f>
        <v/>
      </c>
      <c r="D71" s="166" t="str">
        <f t="shared" si="179"/>
        <v/>
      </c>
      <c r="E71" s="166" t="str">
        <f t="shared" si="179"/>
        <v/>
      </c>
      <c r="F71" s="299" t="str">
        <f t="shared" si="179"/>
        <v/>
      </c>
      <c r="G71" s="300" t="str">
        <f t="shared" si="179"/>
        <v/>
      </c>
      <c r="H71" s="301" t="str">
        <f t="shared" si="154"/>
        <v/>
      </c>
      <c r="I71" s="299" t="str">
        <f t="shared" ref="I71:J71" si="180">IF($A71="","",IFERROR(INDIRECT("'" &amp; $A71 &amp; "'!" &amp; I$5),0))</f>
        <v/>
      </c>
      <c r="J71" s="300" t="str">
        <f t="shared" si="180"/>
        <v/>
      </c>
      <c r="K71" s="301" t="str">
        <f t="shared" si="156"/>
        <v/>
      </c>
      <c r="L71" s="302" t="str">
        <f t="shared" ref="L71:M71" si="181">IF($A71="","",IFERROR(INDIRECT("'" &amp; $A71 &amp; "'!" &amp; L$5),0))</f>
        <v/>
      </c>
      <c r="M71" s="303" t="str">
        <f t="shared" si="181"/>
        <v/>
      </c>
      <c r="N71" s="279"/>
      <c r="O71" s="279"/>
      <c r="P71" s="279"/>
      <c r="Q71" s="279"/>
      <c r="R71" s="279"/>
      <c r="S71" s="279"/>
      <c r="T71" s="279"/>
      <c r="U71" s="279"/>
      <c r="V71" s="279"/>
      <c r="W71" s="279"/>
      <c r="X71" s="279"/>
      <c r="Y71" s="279"/>
      <c r="Z71" s="279"/>
    </row>
    <row r="72" ht="12.0" hidden="1" customHeight="1">
      <c r="A72" s="298"/>
      <c r="B72" s="298" t="str">
        <f t="shared" si="152"/>
        <v/>
      </c>
      <c r="C72" s="166" t="str">
        <f t="shared" ref="C72:G72" si="182">IF($A72="","",IFERROR(INDIRECT("'" &amp; $A72 &amp; "'!" &amp; C$5),0))</f>
        <v/>
      </c>
      <c r="D72" s="166" t="str">
        <f t="shared" si="182"/>
        <v/>
      </c>
      <c r="E72" s="166" t="str">
        <f t="shared" si="182"/>
        <v/>
      </c>
      <c r="F72" s="299" t="str">
        <f t="shared" si="182"/>
        <v/>
      </c>
      <c r="G72" s="300" t="str">
        <f t="shared" si="182"/>
        <v/>
      </c>
      <c r="H72" s="301" t="str">
        <f t="shared" si="154"/>
        <v/>
      </c>
      <c r="I72" s="299" t="str">
        <f t="shared" ref="I72:J72" si="183">IF($A72="","",IFERROR(INDIRECT("'" &amp; $A72 &amp; "'!" &amp; I$5),0))</f>
        <v/>
      </c>
      <c r="J72" s="300" t="str">
        <f t="shared" si="183"/>
        <v/>
      </c>
      <c r="K72" s="301" t="str">
        <f t="shared" si="156"/>
        <v/>
      </c>
      <c r="L72" s="302" t="str">
        <f t="shared" ref="L72:M72" si="184">IF($A72="","",IFERROR(INDIRECT("'" &amp; $A72 &amp; "'!" &amp; L$5),0))</f>
        <v/>
      </c>
      <c r="M72" s="303" t="str">
        <f t="shared" si="184"/>
        <v/>
      </c>
      <c r="N72" s="279"/>
      <c r="O72" s="279"/>
      <c r="P72" s="279"/>
      <c r="Q72" s="279"/>
      <c r="R72" s="279"/>
      <c r="S72" s="279"/>
      <c r="T72" s="279"/>
      <c r="U72" s="279"/>
      <c r="V72" s="279"/>
      <c r="W72" s="279"/>
      <c r="X72" s="279"/>
      <c r="Y72" s="279"/>
      <c r="Z72" s="279"/>
    </row>
    <row r="73" ht="12.0" hidden="1" customHeight="1">
      <c r="A73" s="298"/>
      <c r="B73" s="298" t="str">
        <f t="shared" si="152"/>
        <v/>
      </c>
      <c r="C73" s="166" t="str">
        <f t="shared" ref="C73:G73" si="185">IF($A73="","",IFERROR(INDIRECT("'" &amp; $A73 &amp; "'!" &amp; C$5),0))</f>
        <v/>
      </c>
      <c r="D73" s="166" t="str">
        <f t="shared" si="185"/>
        <v/>
      </c>
      <c r="E73" s="166" t="str">
        <f t="shared" si="185"/>
        <v/>
      </c>
      <c r="F73" s="299" t="str">
        <f t="shared" si="185"/>
        <v/>
      </c>
      <c r="G73" s="300" t="str">
        <f t="shared" si="185"/>
        <v/>
      </c>
      <c r="H73" s="301" t="str">
        <f t="shared" si="154"/>
        <v/>
      </c>
      <c r="I73" s="299" t="str">
        <f t="shared" ref="I73:J73" si="186">IF($A73="","",IFERROR(INDIRECT("'" &amp; $A73 &amp; "'!" &amp; I$5),0))</f>
        <v/>
      </c>
      <c r="J73" s="300" t="str">
        <f t="shared" si="186"/>
        <v/>
      </c>
      <c r="K73" s="301" t="str">
        <f t="shared" si="156"/>
        <v/>
      </c>
      <c r="L73" s="302" t="str">
        <f t="shared" ref="L73:M73" si="187">IF($A73="","",IFERROR(INDIRECT("'" &amp; $A73 &amp; "'!" &amp; L$5),0))</f>
        <v/>
      </c>
      <c r="M73" s="303" t="str">
        <f t="shared" si="187"/>
        <v/>
      </c>
      <c r="N73" s="279"/>
      <c r="O73" s="279"/>
      <c r="P73" s="279"/>
      <c r="Q73" s="279"/>
      <c r="R73" s="279"/>
      <c r="S73" s="279"/>
      <c r="T73" s="279"/>
      <c r="U73" s="279"/>
      <c r="V73" s="279"/>
      <c r="W73" s="279"/>
      <c r="X73" s="279"/>
      <c r="Y73" s="279"/>
      <c r="Z73" s="279"/>
    </row>
    <row r="74" ht="12.0" hidden="1" customHeight="1">
      <c r="A74" s="298"/>
      <c r="B74" s="298" t="str">
        <f t="shared" si="152"/>
        <v/>
      </c>
      <c r="C74" s="166" t="str">
        <f t="shared" ref="C74:G74" si="188">IF($A74="","",IFERROR(INDIRECT("'" &amp; $A74 &amp; "'!" &amp; C$5),0))</f>
        <v/>
      </c>
      <c r="D74" s="166" t="str">
        <f t="shared" si="188"/>
        <v/>
      </c>
      <c r="E74" s="166" t="str">
        <f t="shared" si="188"/>
        <v/>
      </c>
      <c r="F74" s="299" t="str">
        <f t="shared" si="188"/>
        <v/>
      </c>
      <c r="G74" s="300" t="str">
        <f t="shared" si="188"/>
        <v/>
      </c>
      <c r="H74" s="301" t="str">
        <f t="shared" si="154"/>
        <v/>
      </c>
      <c r="I74" s="299" t="str">
        <f t="shared" ref="I74:J74" si="189">IF($A74="","",IFERROR(INDIRECT("'" &amp; $A74 &amp; "'!" &amp; I$5),0))</f>
        <v/>
      </c>
      <c r="J74" s="300" t="str">
        <f t="shared" si="189"/>
        <v/>
      </c>
      <c r="K74" s="301" t="str">
        <f t="shared" si="156"/>
        <v/>
      </c>
      <c r="L74" s="302" t="str">
        <f t="shared" ref="L74:M74" si="190">IF($A74="","",IFERROR(INDIRECT("'" &amp; $A74 &amp; "'!" &amp; L$5),0))</f>
        <v/>
      </c>
      <c r="M74" s="303" t="str">
        <f t="shared" si="190"/>
        <v/>
      </c>
      <c r="N74" s="279"/>
      <c r="O74" s="279"/>
      <c r="P74" s="279"/>
      <c r="Q74" s="279"/>
      <c r="R74" s="279"/>
      <c r="S74" s="279"/>
      <c r="T74" s="279"/>
      <c r="U74" s="279"/>
      <c r="V74" s="279"/>
      <c r="W74" s="279"/>
      <c r="X74" s="279"/>
      <c r="Y74" s="279"/>
      <c r="Z74" s="279"/>
    </row>
    <row r="75" ht="12.0" hidden="1" customHeight="1">
      <c r="A75" s="298"/>
      <c r="B75" s="298" t="str">
        <f t="shared" si="152"/>
        <v/>
      </c>
      <c r="C75" s="166" t="str">
        <f t="shared" ref="C75:G75" si="191">IF($A75="","",IFERROR(INDIRECT("'" &amp; $A75 &amp; "'!" &amp; C$5),0))</f>
        <v/>
      </c>
      <c r="D75" s="166" t="str">
        <f t="shared" si="191"/>
        <v/>
      </c>
      <c r="E75" s="166" t="str">
        <f t="shared" si="191"/>
        <v/>
      </c>
      <c r="F75" s="299" t="str">
        <f t="shared" si="191"/>
        <v/>
      </c>
      <c r="G75" s="300" t="str">
        <f t="shared" si="191"/>
        <v/>
      </c>
      <c r="H75" s="301" t="str">
        <f t="shared" si="154"/>
        <v/>
      </c>
      <c r="I75" s="299" t="str">
        <f t="shared" ref="I75:J75" si="192">IF($A75="","",IFERROR(INDIRECT("'" &amp; $A75 &amp; "'!" &amp; I$5),0))</f>
        <v/>
      </c>
      <c r="J75" s="300" t="str">
        <f t="shared" si="192"/>
        <v/>
      </c>
      <c r="K75" s="301" t="str">
        <f t="shared" si="156"/>
        <v/>
      </c>
      <c r="L75" s="302" t="str">
        <f t="shared" ref="L75:M75" si="193">IF($A75="","",IFERROR(INDIRECT("'" &amp; $A75 &amp; "'!" &amp; L$5),0))</f>
        <v/>
      </c>
      <c r="M75" s="303" t="str">
        <f t="shared" si="193"/>
        <v/>
      </c>
      <c r="N75" s="279"/>
      <c r="O75" s="279"/>
      <c r="P75" s="279"/>
      <c r="Q75" s="279"/>
      <c r="R75" s="279"/>
      <c r="S75" s="279"/>
      <c r="T75" s="279"/>
      <c r="U75" s="279"/>
      <c r="V75" s="279"/>
      <c r="W75" s="279"/>
      <c r="X75" s="279"/>
      <c r="Y75" s="279"/>
      <c r="Z75" s="279"/>
    </row>
    <row r="76" ht="12.0" hidden="1" customHeight="1">
      <c r="A76" s="298"/>
      <c r="B76" s="298" t="str">
        <f t="shared" si="152"/>
        <v/>
      </c>
      <c r="C76" s="166" t="str">
        <f t="shared" ref="C76:G76" si="194">IF($A76="","",IFERROR(INDIRECT("'" &amp; $A76 &amp; "'!" &amp; C$5),0))</f>
        <v/>
      </c>
      <c r="D76" s="166" t="str">
        <f t="shared" si="194"/>
        <v/>
      </c>
      <c r="E76" s="166" t="str">
        <f t="shared" si="194"/>
        <v/>
      </c>
      <c r="F76" s="299" t="str">
        <f t="shared" si="194"/>
        <v/>
      </c>
      <c r="G76" s="300" t="str">
        <f t="shared" si="194"/>
        <v/>
      </c>
      <c r="H76" s="301" t="str">
        <f t="shared" si="154"/>
        <v/>
      </c>
      <c r="I76" s="299" t="str">
        <f t="shared" ref="I76:J76" si="195">IF($A76="","",IFERROR(INDIRECT("'" &amp; $A76 &amp; "'!" &amp; I$5),0))</f>
        <v/>
      </c>
      <c r="J76" s="300" t="str">
        <f t="shared" si="195"/>
        <v/>
      </c>
      <c r="K76" s="301" t="str">
        <f t="shared" si="156"/>
        <v/>
      </c>
      <c r="L76" s="302" t="str">
        <f t="shared" ref="L76:M76" si="196">IF($A76="","",IFERROR(INDIRECT("'" &amp; $A76 &amp; "'!" &amp; L$5),0))</f>
        <v/>
      </c>
      <c r="M76" s="303" t="str">
        <f t="shared" si="196"/>
        <v/>
      </c>
      <c r="N76" s="279"/>
      <c r="O76" s="279"/>
      <c r="P76" s="279"/>
      <c r="Q76" s="279"/>
      <c r="R76" s="279"/>
      <c r="S76" s="279"/>
      <c r="T76" s="279"/>
      <c r="U76" s="279"/>
      <c r="V76" s="279"/>
      <c r="W76" s="279"/>
      <c r="X76" s="279"/>
      <c r="Y76" s="279"/>
      <c r="Z76" s="279"/>
    </row>
    <row r="77" ht="12.0" hidden="1" customHeight="1">
      <c r="A77" s="298"/>
      <c r="B77" s="298" t="str">
        <f t="shared" si="152"/>
        <v/>
      </c>
      <c r="C77" s="166" t="str">
        <f t="shared" ref="C77:G77" si="197">IF($A77="","",IFERROR(INDIRECT("'" &amp; $A77 &amp; "'!" &amp; C$5),0))</f>
        <v/>
      </c>
      <c r="D77" s="166" t="str">
        <f t="shared" si="197"/>
        <v/>
      </c>
      <c r="E77" s="166" t="str">
        <f t="shared" si="197"/>
        <v/>
      </c>
      <c r="F77" s="299" t="str">
        <f t="shared" si="197"/>
        <v/>
      </c>
      <c r="G77" s="300" t="str">
        <f t="shared" si="197"/>
        <v/>
      </c>
      <c r="H77" s="301" t="str">
        <f t="shared" si="154"/>
        <v/>
      </c>
      <c r="I77" s="299" t="str">
        <f t="shared" ref="I77:J77" si="198">IF($A77="","",IFERROR(INDIRECT("'" &amp; $A77 &amp; "'!" &amp; I$5),0))</f>
        <v/>
      </c>
      <c r="J77" s="300" t="str">
        <f t="shared" si="198"/>
        <v/>
      </c>
      <c r="K77" s="301" t="str">
        <f t="shared" si="156"/>
        <v/>
      </c>
      <c r="L77" s="302" t="str">
        <f t="shared" ref="L77:M77" si="199">IF($A77="","",IFERROR(INDIRECT("'" &amp; $A77 &amp; "'!" &amp; L$5),0))</f>
        <v/>
      </c>
      <c r="M77" s="303" t="str">
        <f t="shared" si="199"/>
        <v/>
      </c>
      <c r="N77" s="279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</row>
    <row r="78" ht="12.0" hidden="1" customHeight="1">
      <c r="A78" s="298"/>
      <c r="B78" s="298" t="str">
        <f t="shared" si="152"/>
        <v/>
      </c>
      <c r="C78" s="166" t="str">
        <f t="shared" ref="C78:G78" si="200">IF($A78="","",IFERROR(INDIRECT("'" &amp; $A78 &amp; "'!" &amp; C$5),0))</f>
        <v/>
      </c>
      <c r="D78" s="166" t="str">
        <f t="shared" si="200"/>
        <v/>
      </c>
      <c r="E78" s="166" t="str">
        <f t="shared" si="200"/>
        <v/>
      </c>
      <c r="F78" s="299" t="str">
        <f t="shared" si="200"/>
        <v/>
      </c>
      <c r="G78" s="300" t="str">
        <f t="shared" si="200"/>
        <v/>
      </c>
      <c r="H78" s="301" t="str">
        <f t="shared" si="154"/>
        <v/>
      </c>
      <c r="I78" s="299" t="str">
        <f t="shared" ref="I78:J78" si="201">IF($A78="","",IFERROR(INDIRECT("'" &amp; $A78 &amp; "'!" &amp; I$5),0))</f>
        <v/>
      </c>
      <c r="J78" s="300" t="str">
        <f t="shared" si="201"/>
        <v/>
      </c>
      <c r="K78" s="301" t="str">
        <f t="shared" si="156"/>
        <v/>
      </c>
      <c r="L78" s="302" t="str">
        <f t="shared" ref="L78:M78" si="202">IF($A78="","",IFERROR(INDIRECT("'" &amp; $A78 &amp; "'!" &amp; L$5),0))</f>
        <v/>
      </c>
      <c r="M78" s="303" t="str">
        <f t="shared" si="202"/>
        <v/>
      </c>
      <c r="N78" s="279"/>
      <c r="O78" s="279"/>
      <c r="P78" s="279"/>
      <c r="Q78" s="279"/>
      <c r="R78" s="279"/>
      <c r="S78" s="279"/>
      <c r="T78" s="279"/>
      <c r="U78" s="279"/>
      <c r="V78" s="279"/>
      <c r="W78" s="279"/>
      <c r="X78" s="279"/>
      <c r="Y78" s="279"/>
      <c r="Z78" s="279"/>
    </row>
    <row r="79" ht="12.0" hidden="1" customHeight="1">
      <c r="A79" s="298"/>
      <c r="B79" s="298" t="str">
        <f t="shared" si="152"/>
        <v/>
      </c>
      <c r="C79" s="166" t="str">
        <f t="shared" ref="C79:G79" si="203">IF($A79="","",IFERROR(INDIRECT("'" &amp; $A79 &amp; "'!" &amp; C$5),0))</f>
        <v/>
      </c>
      <c r="D79" s="166" t="str">
        <f t="shared" si="203"/>
        <v/>
      </c>
      <c r="E79" s="166" t="str">
        <f t="shared" si="203"/>
        <v/>
      </c>
      <c r="F79" s="299" t="str">
        <f t="shared" si="203"/>
        <v/>
      </c>
      <c r="G79" s="300" t="str">
        <f t="shared" si="203"/>
        <v/>
      </c>
      <c r="H79" s="301" t="str">
        <f t="shared" si="154"/>
        <v/>
      </c>
      <c r="I79" s="299" t="str">
        <f t="shared" ref="I79:J79" si="204">IF($A79="","",IFERROR(INDIRECT("'" &amp; $A79 &amp; "'!" &amp; I$5),0))</f>
        <v/>
      </c>
      <c r="J79" s="300" t="str">
        <f t="shared" si="204"/>
        <v/>
      </c>
      <c r="K79" s="301" t="str">
        <f t="shared" si="156"/>
        <v/>
      </c>
      <c r="L79" s="302" t="str">
        <f t="shared" ref="L79:M79" si="205">IF($A79="","",IFERROR(INDIRECT("'" &amp; $A79 &amp; "'!" &amp; L$5),0))</f>
        <v/>
      </c>
      <c r="M79" s="303" t="str">
        <f t="shared" si="205"/>
        <v/>
      </c>
      <c r="N79" s="279"/>
      <c r="O79" s="279"/>
      <c r="P79" s="279"/>
      <c r="Q79" s="279"/>
      <c r="R79" s="279"/>
      <c r="S79" s="279"/>
      <c r="T79" s="279"/>
      <c r="U79" s="279"/>
      <c r="V79" s="279"/>
      <c r="W79" s="279"/>
      <c r="X79" s="279"/>
      <c r="Y79" s="279"/>
      <c r="Z79" s="279"/>
    </row>
    <row r="80" ht="12.0" hidden="1" customHeight="1">
      <c r="A80" s="298"/>
      <c r="B80" s="298" t="str">
        <f t="shared" si="152"/>
        <v/>
      </c>
      <c r="C80" s="166" t="str">
        <f t="shared" ref="C80:G80" si="206">IF($A80="","",IFERROR(INDIRECT("'" &amp; $A80 &amp; "'!" &amp; C$5),0))</f>
        <v/>
      </c>
      <c r="D80" s="166" t="str">
        <f t="shared" si="206"/>
        <v/>
      </c>
      <c r="E80" s="166" t="str">
        <f t="shared" si="206"/>
        <v/>
      </c>
      <c r="F80" s="299" t="str">
        <f t="shared" si="206"/>
        <v/>
      </c>
      <c r="G80" s="300" t="str">
        <f t="shared" si="206"/>
        <v/>
      </c>
      <c r="H80" s="301" t="str">
        <f t="shared" si="154"/>
        <v/>
      </c>
      <c r="I80" s="299" t="str">
        <f t="shared" ref="I80:J80" si="207">IF($A80="","",IFERROR(INDIRECT("'" &amp; $A80 &amp; "'!" &amp; I$5),0))</f>
        <v/>
      </c>
      <c r="J80" s="300" t="str">
        <f t="shared" si="207"/>
        <v/>
      </c>
      <c r="K80" s="301" t="str">
        <f t="shared" si="156"/>
        <v/>
      </c>
      <c r="L80" s="302" t="str">
        <f t="shared" ref="L80:M80" si="208">IF($A80="","",IFERROR(INDIRECT("'" &amp; $A80 &amp; "'!" &amp; L$5),0))</f>
        <v/>
      </c>
      <c r="M80" s="303" t="str">
        <f t="shared" si="208"/>
        <v/>
      </c>
      <c r="N80" s="279"/>
      <c r="O80" s="279"/>
      <c r="P80" s="279"/>
      <c r="Q80" s="279"/>
      <c r="R80" s="279"/>
      <c r="S80" s="279"/>
      <c r="T80" s="279"/>
      <c r="U80" s="279"/>
      <c r="V80" s="279"/>
      <c r="W80" s="279"/>
      <c r="X80" s="279"/>
      <c r="Y80" s="279"/>
      <c r="Z80" s="279"/>
    </row>
    <row r="81" ht="12.0" hidden="1" customHeight="1">
      <c r="A81" s="298"/>
      <c r="B81" s="298" t="str">
        <f t="shared" si="152"/>
        <v/>
      </c>
      <c r="C81" s="166" t="str">
        <f t="shared" ref="C81:G81" si="209">IF($A81="","",IFERROR(INDIRECT("'" &amp; $A81 &amp; "'!" &amp; C$5),0))</f>
        <v/>
      </c>
      <c r="D81" s="166" t="str">
        <f t="shared" si="209"/>
        <v/>
      </c>
      <c r="E81" s="166" t="str">
        <f t="shared" si="209"/>
        <v/>
      </c>
      <c r="F81" s="299" t="str">
        <f t="shared" si="209"/>
        <v/>
      </c>
      <c r="G81" s="300" t="str">
        <f t="shared" si="209"/>
        <v/>
      </c>
      <c r="H81" s="301" t="str">
        <f t="shared" si="154"/>
        <v/>
      </c>
      <c r="I81" s="299" t="str">
        <f t="shared" ref="I81:J81" si="210">IF($A81="","",IFERROR(INDIRECT("'" &amp; $A81 &amp; "'!" &amp; I$5),0))</f>
        <v/>
      </c>
      <c r="J81" s="300" t="str">
        <f t="shared" si="210"/>
        <v/>
      </c>
      <c r="K81" s="301" t="str">
        <f t="shared" si="156"/>
        <v/>
      </c>
      <c r="L81" s="302" t="str">
        <f t="shared" ref="L81:M81" si="211">IF($A81="","",IFERROR(INDIRECT("'" &amp; $A81 &amp; "'!" &amp; L$5),0))</f>
        <v/>
      </c>
      <c r="M81" s="303" t="str">
        <f t="shared" si="211"/>
        <v/>
      </c>
      <c r="N81" s="279"/>
      <c r="O81" s="279"/>
      <c r="P81" s="279"/>
      <c r="Q81" s="279"/>
      <c r="R81" s="279"/>
      <c r="S81" s="279"/>
      <c r="T81" s="279"/>
      <c r="U81" s="279"/>
      <c r="V81" s="279"/>
      <c r="W81" s="279"/>
      <c r="X81" s="279"/>
      <c r="Y81" s="279"/>
      <c r="Z81" s="279"/>
    </row>
    <row r="82" ht="12.0" hidden="1" customHeight="1">
      <c r="A82" s="298"/>
      <c r="B82" s="298" t="str">
        <f t="shared" si="152"/>
        <v/>
      </c>
      <c r="C82" s="166" t="str">
        <f t="shared" ref="C82:G82" si="212">IF($A82="","",IFERROR(INDIRECT("'" &amp; $A82 &amp; "'!" &amp; C$5),0))</f>
        <v/>
      </c>
      <c r="D82" s="166" t="str">
        <f t="shared" si="212"/>
        <v/>
      </c>
      <c r="E82" s="166" t="str">
        <f t="shared" si="212"/>
        <v/>
      </c>
      <c r="F82" s="299" t="str">
        <f t="shared" si="212"/>
        <v/>
      </c>
      <c r="G82" s="300" t="str">
        <f t="shared" si="212"/>
        <v/>
      </c>
      <c r="H82" s="301" t="str">
        <f t="shared" si="154"/>
        <v/>
      </c>
      <c r="I82" s="299" t="str">
        <f t="shared" ref="I82:J82" si="213">IF($A82="","",IFERROR(INDIRECT("'" &amp; $A82 &amp; "'!" &amp; I$5),0))</f>
        <v/>
      </c>
      <c r="J82" s="300" t="str">
        <f t="shared" si="213"/>
        <v/>
      </c>
      <c r="K82" s="301" t="str">
        <f t="shared" si="156"/>
        <v/>
      </c>
      <c r="L82" s="302" t="str">
        <f t="shared" ref="L82:M82" si="214">IF($A82="","",IFERROR(INDIRECT("'" &amp; $A82 &amp; "'!" &amp; L$5),0))</f>
        <v/>
      </c>
      <c r="M82" s="303" t="str">
        <f t="shared" si="214"/>
        <v/>
      </c>
      <c r="N82" s="279"/>
      <c r="O82" s="279"/>
      <c r="P82" s="279"/>
      <c r="Q82" s="279"/>
      <c r="R82" s="279"/>
      <c r="S82" s="279"/>
      <c r="T82" s="279"/>
      <c r="U82" s="279"/>
      <c r="V82" s="279"/>
      <c r="W82" s="279"/>
      <c r="X82" s="279"/>
      <c r="Y82" s="279"/>
      <c r="Z82" s="279"/>
    </row>
    <row r="83" ht="12.0" hidden="1" customHeight="1">
      <c r="A83" s="298"/>
      <c r="B83" s="298" t="str">
        <f t="shared" si="152"/>
        <v/>
      </c>
      <c r="C83" s="166" t="str">
        <f t="shared" ref="C83:G83" si="215">IF($A83="","",IFERROR(INDIRECT("'" &amp; $A83 &amp; "'!" &amp; C$5),0))</f>
        <v/>
      </c>
      <c r="D83" s="166" t="str">
        <f t="shared" si="215"/>
        <v/>
      </c>
      <c r="E83" s="166" t="str">
        <f t="shared" si="215"/>
        <v/>
      </c>
      <c r="F83" s="299" t="str">
        <f t="shared" si="215"/>
        <v/>
      </c>
      <c r="G83" s="300" t="str">
        <f t="shared" si="215"/>
        <v/>
      </c>
      <c r="H83" s="301" t="str">
        <f t="shared" si="154"/>
        <v/>
      </c>
      <c r="I83" s="299" t="str">
        <f t="shared" ref="I83:J83" si="216">IF($A83="","",IFERROR(INDIRECT("'" &amp; $A83 &amp; "'!" &amp; I$5),0))</f>
        <v/>
      </c>
      <c r="J83" s="300" t="str">
        <f t="shared" si="216"/>
        <v/>
      </c>
      <c r="K83" s="301" t="str">
        <f t="shared" si="156"/>
        <v/>
      </c>
      <c r="L83" s="302" t="str">
        <f t="shared" ref="L83:M83" si="217">IF($A83="","",IFERROR(INDIRECT("'" &amp; $A83 &amp; "'!" &amp; L$5),0))</f>
        <v/>
      </c>
      <c r="M83" s="303" t="str">
        <f t="shared" si="217"/>
        <v/>
      </c>
      <c r="N83" s="279"/>
      <c r="O83" s="279"/>
      <c r="P83" s="279"/>
      <c r="Q83" s="279"/>
      <c r="R83" s="279"/>
      <c r="S83" s="279"/>
      <c r="T83" s="279"/>
      <c r="U83" s="279"/>
      <c r="V83" s="279"/>
      <c r="W83" s="279"/>
      <c r="X83" s="279"/>
      <c r="Y83" s="279"/>
      <c r="Z83" s="279"/>
    </row>
    <row r="84" ht="12.0" hidden="1" customHeight="1">
      <c r="A84" s="9"/>
      <c r="B84" s="298" t="str">
        <f t="shared" si="152"/>
        <v/>
      </c>
      <c r="C84" s="166" t="str">
        <f t="shared" ref="C84:G84" si="218">IF($A84="","",IFERROR(INDIRECT("'" &amp; $A84 &amp; "'!" &amp; C$5),0))</f>
        <v/>
      </c>
      <c r="D84" s="166" t="str">
        <f t="shared" si="218"/>
        <v/>
      </c>
      <c r="E84" s="166" t="str">
        <f t="shared" si="218"/>
        <v/>
      </c>
      <c r="F84" s="299" t="str">
        <f t="shared" si="218"/>
        <v/>
      </c>
      <c r="G84" s="300" t="str">
        <f t="shared" si="218"/>
        <v/>
      </c>
      <c r="H84" s="301" t="str">
        <f t="shared" si="154"/>
        <v/>
      </c>
      <c r="I84" s="299" t="str">
        <f t="shared" ref="I84:J84" si="219">IF($A84="","",IFERROR(INDIRECT("'" &amp; $A84 &amp; "'!" &amp; I$5),0))</f>
        <v/>
      </c>
      <c r="J84" s="300" t="str">
        <f t="shared" si="219"/>
        <v/>
      </c>
      <c r="K84" s="301" t="str">
        <f t="shared" si="156"/>
        <v/>
      </c>
      <c r="L84" s="302" t="str">
        <f t="shared" ref="L84:M84" si="220">IF($A84="","",IFERROR(INDIRECT("'" &amp; $A84 &amp; "'!" &amp; L$5),0))</f>
        <v/>
      </c>
      <c r="M84" s="303" t="str">
        <f t="shared" si="220"/>
        <v/>
      </c>
      <c r="N84" s="279"/>
      <c r="O84" s="279"/>
      <c r="P84" s="279"/>
      <c r="Q84" s="279"/>
      <c r="R84" s="279"/>
      <c r="S84" s="279"/>
      <c r="T84" s="279"/>
      <c r="U84" s="279"/>
      <c r="V84" s="279"/>
      <c r="W84" s="279"/>
      <c r="X84" s="279"/>
      <c r="Y84" s="279"/>
      <c r="Z84" s="279"/>
    </row>
    <row r="85" ht="12.0" hidden="1" customHeight="1">
      <c r="A85" s="279"/>
      <c r="B85" s="298" t="str">
        <f t="shared" si="152"/>
        <v/>
      </c>
      <c r="C85" s="166" t="str">
        <f t="shared" ref="C85:G85" si="221">IF($A85="","",IFERROR(INDIRECT("'" &amp; $A85 &amp; "'!" &amp; C$5),0))</f>
        <v/>
      </c>
      <c r="D85" s="166" t="str">
        <f t="shared" si="221"/>
        <v/>
      </c>
      <c r="E85" s="166" t="str">
        <f t="shared" si="221"/>
        <v/>
      </c>
      <c r="F85" s="299" t="str">
        <f t="shared" si="221"/>
        <v/>
      </c>
      <c r="G85" s="300" t="str">
        <f t="shared" si="221"/>
        <v/>
      </c>
      <c r="H85" s="301" t="str">
        <f t="shared" si="154"/>
        <v/>
      </c>
      <c r="I85" s="299" t="str">
        <f t="shared" ref="I85:J85" si="222">IF($A85="","",IFERROR(INDIRECT("'" &amp; $A85 &amp; "'!" &amp; I$5),0))</f>
        <v/>
      </c>
      <c r="J85" s="300" t="str">
        <f t="shared" si="222"/>
        <v/>
      </c>
      <c r="K85" s="301" t="str">
        <f t="shared" si="156"/>
        <v/>
      </c>
      <c r="L85" s="302" t="str">
        <f t="shared" ref="L85:M85" si="223">IF($A85="","",IFERROR(INDIRECT("'" &amp; $A85 &amp; "'!" &amp; L$5),0))</f>
        <v/>
      </c>
      <c r="M85" s="303" t="str">
        <f t="shared" si="223"/>
        <v/>
      </c>
      <c r="N85" s="279"/>
      <c r="O85" s="279"/>
      <c r="P85" s="279"/>
      <c r="Q85" s="279"/>
      <c r="R85" s="279"/>
      <c r="S85" s="279"/>
      <c r="T85" s="279"/>
      <c r="U85" s="279"/>
      <c r="V85" s="279"/>
      <c r="W85" s="279"/>
      <c r="X85" s="279"/>
      <c r="Y85" s="279"/>
      <c r="Z85" s="279"/>
    </row>
    <row r="86" ht="12.0" hidden="1" customHeight="1">
      <c r="A86" s="279"/>
      <c r="B86" s="298" t="str">
        <f t="shared" si="152"/>
        <v/>
      </c>
      <c r="C86" s="166" t="str">
        <f t="shared" ref="C86:G86" si="224">IF($A86="","",IFERROR(INDIRECT("'" &amp; $A86 &amp; "'!" &amp; C$5),0))</f>
        <v/>
      </c>
      <c r="D86" s="166" t="str">
        <f t="shared" si="224"/>
        <v/>
      </c>
      <c r="E86" s="166" t="str">
        <f t="shared" si="224"/>
        <v/>
      </c>
      <c r="F86" s="299" t="str">
        <f t="shared" si="224"/>
        <v/>
      </c>
      <c r="G86" s="300" t="str">
        <f t="shared" si="224"/>
        <v/>
      </c>
      <c r="H86" s="301" t="str">
        <f t="shared" si="154"/>
        <v/>
      </c>
      <c r="I86" s="299" t="str">
        <f t="shared" ref="I86:J86" si="225">IF($A86="","",IFERROR(INDIRECT("'" &amp; $A86 &amp; "'!" &amp; I$5),0))</f>
        <v/>
      </c>
      <c r="J86" s="300" t="str">
        <f t="shared" si="225"/>
        <v/>
      </c>
      <c r="K86" s="301" t="str">
        <f t="shared" si="156"/>
        <v/>
      </c>
      <c r="L86" s="302" t="str">
        <f t="shared" ref="L86:M86" si="226">IF($A86="","",IFERROR(INDIRECT("'" &amp; $A86 &amp; "'!" &amp; L$5),0))</f>
        <v/>
      </c>
      <c r="M86" s="303" t="str">
        <f t="shared" si="226"/>
        <v/>
      </c>
      <c r="N86" s="279"/>
      <c r="O86" s="279"/>
      <c r="P86" s="279"/>
      <c r="Q86" s="279"/>
      <c r="R86" s="279"/>
      <c r="S86" s="279"/>
      <c r="T86" s="279"/>
      <c r="U86" s="279"/>
      <c r="V86" s="279"/>
      <c r="W86" s="279"/>
      <c r="X86" s="279"/>
      <c r="Y86" s="279"/>
      <c r="Z86" s="279"/>
    </row>
    <row r="87" ht="12.0" hidden="1" customHeight="1">
      <c r="A87" s="9"/>
      <c r="B87" s="298" t="str">
        <f t="shared" si="152"/>
        <v/>
      </c>
      <c r="C87" s="166" t="str">
        <f t="shared" ref="C87:G87" si="227">IF($A87="","",IFERROR(INDIRECT("'" &amp; $A87 &amp; "'!" &amp; C$5),0))</f>
        <v/>
      </c>
      <c r="D87" s="166" t="str">
        <f t="shared" si="227"/>
        <v/>
      </c>
      <c r="E87" s="166" t="str">
        <f t="shared" si="227"/>
        <v/>
      </c>
      <c r="F87" s="299" t="str">
        <f t="shared" si="227"/>
        <v/>
      </c>
      <c r="G87" s="300" t="str">
        <f t="shared" si="227"/>
        <v/>
      </c>
      <c r="H87" s="301" t="str">
        <f t="shared" si="154"/>
        <v/>
      </c>
      <c r="I87" s="299" t="str">
        <f t="shared" ref="I87:J87" si="228">IF($A87="","",IFERROR(INDIRECT("'" &amp; $A87 &amp; "'!" &amp; I$5),0))</f>
        <v/>
      </c>
      <c r="J87" s="300" t="str">
        <f t="shared" si="228"/>
        <v/>
      </c>
      <c r="K87" s="301" t="str">
        <f t="shared" si="156"/>
        <v/>
      </c>
      <c r="L87" s="302" t="str">
        <f t="shared" ref="L87:M87" si="229">IF($A87="","",IFERROR(INDIRECT("'" &amp; $A87 &amp; "'!" &amp; L$5),0))</f>
        <v/>
      </c>
      <c r="M87" s="303" t="str">
        <f t="shared" si="229"/>
        <v/>
      </c>
      <c r="N87" s="279"/>
      <c r="O87" s="279"/>
      <c r="P87" s="279"/>
      <c r="Q87" s="279"/>
      <c r="R87" s="279"/>
      <c r="S87" s="279"/>
      <c r="T87" s="279"/>
      <c r="U87" s="279"/>
      <c r="V87" s="279"/>
      <c r="W87" s="279"/>
      <c r="X87" s="279"/>
      <c r="Y87" s="279"/>
      <c r="Z87" s="279"/>
    </row>
    <row r="88" ht="12.0" hidden="1" customHeight="1">
      <c r="A88" s="279"/>
      <c r="B88" s="298" t="str">
        <f t="shared" si="152"/>
        <v/>
      </c>
      <c r="C88" s="166" t="str">
        <f t="shared" ref="C88:G88" si="230">IF($A88="","",IFERROR(INDIRECT("'" &amp; $A88 &amp; "'!" &amp; C$5),0))</f>
        <v/>
      </c>
      <c r="D88" s="166" t="str">
        <f t="shared" si="230"/>
        <v/>
      </c>
      <c r="E88" s="166" t="str">
        <f t="shared" si="230"/>
        <v/>
      </c>
      <c r="F88" s="299" t="str">
        <f t="shared" si="230"/>
        <v/>
      </c>
      <c r="G88" s="300" t="str">
        <f t="shared" si="230"/>
        <v/>
      </c>
      <c r="H88" s="301" t="str">
        <f t="shared" si="154"/>
        <v/>
      </c>
      <c r="I88" s="299" t="str">
        <f t="shared" ref="I88:J88" si="231">IF($A88="","",IFERROR(INDIRECT("'" &amp; $A88 &amp; "'!" &amp; I$5),0))</f>
        <v/>
      </c>
      <c r="J88" s="300" t="str">
        <f t="shared" si="231"/>
        <v/>
      </c>
      <c r="K88" s="301" t="str">
        <f t="shared" si="156"/>
        <v/>
      </c>
      <c r="L88" s="302" t="str">
        <f t="shared" ref="L88:M88" si="232">IF($A88="","",IFERROR(INDIRECT("'" &amp; $A88 &amp; "'!" &amp; L$5),0))</f>
        <v/>
      </c>
      <c r="M88" s="303" t="str">
        <f t="shared" si="232"/>
        <v/>
      </c>
      <c r="N88" s="279"/>
      <c r="O88" s="279"/>
      <c r="P88" s="279"/>
      <c r="Q88" s="279"/>
      <c r="R88" s="279"/>
      <c r="S88" s="279"/>
      <c r="T88" s="279"/>
      <c r="U88" s="279"/>
      <c r="V88" s="279"/>
      <c r="W88" s="279"/>
      <c r="X88" s="279"/>
      <c r="Y88" s="279"/>
      <c r="Z88" s="279"/>
    </row>
    <row r="89" ht="12.0" hidden="1" customHeight="1">
      <c r="A89" s="279"/>
      <c r="B89" s="298" t="str">
        <f t="shared" si="152"/>
        <v/>
      </c>
      <c r="C89" s="166" t="str">
        <f t="shared" ref="C89:G89" si="233">IF($A89="","",IFERROR(INDIRECT("'" &amp; $A89 &amp; "'!" &amp; C$5),0))</f>
        <v/>
      </c>
      <c r="D89" s="166" t="str">
        <f t="shared" si="233"/>
        <v/>
      </c>
      <c r="E89" s="166" t="str">
        <f t="shared" si="233"/>
        <v/>
      </c>
      <c r="F89" s="299" t="str">
        <f t="shared" si="233"/>
        <v/>
      </c>
      <c r="G89" s="300" t="str">
        <f t="shared" si="233"/>
        <v/>
      </c>
      <c r="H89" s="301" t="str">
        <f t="shared" si="154"/>
        <v/>
      </c>
      <c r="I89" s="299" t="str">
        <f t="shared" ref="I89:J89" si="234">IF($A89="","",IFERROR(INDIRECT("'" &amp; $A89 &amp; "'!" &amp; I$5),0))</f>
        <v/>
      </c>
      <c r="J89" s="300" t="str">
        <f t="shared" si="234"/>
        <v/>
      </c>
      <c r="K89" s="301" t="str">
        <f t="shared" si="156"/>
        <v/>
      </c>
      <c r="L89" s="302" t="str">
        <f t="shared" ref="L89:M89" si="235">IF($A89="","",IFERROR(INDIRECT("'" &amp; $A89 &amp; "'!" &amp; L$5),0))</f>
        <v/>
      </c>
      <c r="M89" s="303" t="str">
        <f t="shared" si="235"/>
        <v/>
      </c>
      <c r="N89" s="279"/>
      <c r="O89" s="279"/>
      <c r="P89" s="279"/>
      <c r="Q89" s="279"/>
      <c r="R89" s="279"/>
      <c r="S89" s="279"/>
      <c r="T89" s="279"/>
      <c r="U89" s="279"/>
      <c r="V89" s="279"/>
      <c r="W89" s="279"/>
      <c r="X89" s="279"/>
      <c r="Y89" s="279"/>
      <c r="Z89" s="279"/>
    </row>
    <row r="90" ht="12.0" hidden="1" customHeight="1">
      <c r="A90" s="279"/>
      <c r="B90" s="298" t="str">
        <f t="shared" si="152"/>
        <v/>
      </c>
      <c r="C90" s="166" t="str">
        <f t="shared" ref="C90:G90" si="236">IF($A90="","",IFERROR(INDIRECT("'" &amp; $A90 &amp; "'!" &amp; C$5),0))</f>
        <v/>
      </c>
      <c r="D90" s="166" t="str">
        <f t="shared" si="236"/>
        <v/>
      </c>
      <c r="E90" s="166" t="str">
        <f t="shared" si="236"/>
        <v/>
      </c>
      <c r="F90" s="299" t="str">
        <f t="shared" si="236"/>
        <v/>
      </c>
      <c r="G90" s="300" t="str">
        <f t="shared" si="236"/>
        <v/>
      </c>
      <c r="H90" s="301" t="str">
        <f t="shared" si="154"/>
        <v/>
      </c>
      <c r="I90" s="299" t="str">
        <f t="shared" ref="I90:J90" si="237">IF($A90="","",IFERROR(INDIRECT("'" &amp; $A90 &amp; "'!" &amp; I$5),0))</f>
        <v/>
      </c>
      <c r="J90" s="300" t="str">
        <f t="shared" si="237"/>
        <v/>
      </c>
      <c r="K90" s="301" t="str">
        <f t="shared" si="156"/>
        <v/>
      </c>
      <c r="L90" s="302" t="str">
        <f t="shared" ref="L90:M90" si="238">IF($A90="","",IFERROR(INDIRECT("'" &amp; $A90 &amp; "'!" &amp; L$5),0))</f>
        <v/>
      </c>
      <c r="M90" s="303" t="str">
        <f t="shared" si="238"/>
        <v/>
      </c>
      <c r="N90" s="279"/>
      <c r="O90" s="279"/>
      <c r="P90" s="279"/>
      <c r="Q90" s="279"/>
      <c r="R90" s="279"/>
      <c r="S90" s="279"/>
      <c r="T90" s="279"/>
      <c r="U90" s="279"/>
      <c r="V90" s="279"/>
      <c r="W90" s="279"/>
      <c r="X90" s="279"/>
      <c r="Y90" s="279"/>
      <c r="Z90" s="279"/>
    </row>
    <row r="91" ht="12.0" hidden="1" customHeight="1">
      <c r="A91" s="9"/>
      <c r="B91" s="298" t="str">
        <f t="shared" si="152"/>
        <v/>
      </c>
      <c r="C91" s="166" t="str">
        <f t="shared" ref="C91:G91" si="239">IF($A91="","",IFERROR(INDIRECT("'" &amp; $A91 &amp; "'!" &amp; C$5),0))</f>
        <v/>
      </c>
      <c r="D91" s="166" t="str">
        <f t="shared" si="239"/>
        <v/>
      </c>
      <c r="E91" s="166" t="str">
        <f t="shared" si="239"/>
        <v/>
      </c>
      <c r="F91" s="299" t="str">
        <f t="shared" si="239"/>
        <v/>
      </c>
      <c r="G91" s="300" t="str">
        <f t="shared" si="239"/>
        <v/>
      </c>
      <c r="H91" s="301" t="str">
        <f t="shared" si="154"/>
        <v/>
      </c>
      <c r="I91" s="299" t="str">
        <f t="shared" ref="I91:J91" si="240">IF($A91="","",IFERROR(INDIRECT("'" &amp; $A91 &amp; "'!" &amp; I$5),0))</f>
        <v/>
      </c>
      <c r="J91" s="300" t="str">
        <f t="shared" si="240"/>
        <v/>
      </c>
      <c r="K91" s="301" t="str">
        <f t="shared" si="156"/>
        <v/>
      </c>
      <c r="L91" s="302" t="str">
        <f t="shared" ref="L91:M91" si="241">IF($A91="","",IFERROR(INDIRECT("'" &amp; $A91 &amp; "'!" &amp; L$5),0))</f>
        <v/>
      </c>
      <c r="M91" s="303" t="str">
        <f t="shared" si="241"/>
        <v/>
      </c>
      <c r="N91" s="279"/>
      <c r="O91" s="279"/>
      <c r="P91" s="279"/>
      <c r="Q91" s="279"/>
      <c r="R91" s="279"/>
      <c r="S91" s="279"/>
      <c r="T91" s="279"/>
      <c r="U91" s="279"/>
      <c r="V91" s="279"/>
      <c r="W91" s="279"/>
      <c r="X91" s="279"/>
      <c r="Y91" s="279"/>
      <c r="Z91" s="279"/>
    </row>
    <row r="92" ht="12.0" hidden="1" customHeight="1">
      <c r="A92" s="298"/>
      <c r="B92" s="298" t="str">
        <f t="shared" si="152"/>
        <v/>
      </c>
      <c r="C92" s="166" t="str">
        <f t="shared" ref="C92:G92" si="242">IF($A92="","",IFERROR(INDIRECT("'" &amp; $A92 &amp; "'!" &amp; C$5),0))</f>
        <v/>
      </c>
      <c r="D92" s="166" t="str">
        <f t="shared" si="242"/>
        <v/>
      </c>
      <c r="E92" s="166" t="str">
        <f t="shared" si="242"/>
        <v/>
      </c>
      <c r="F92" s="299" t="str">
        <f t="shared" si="242"/>
        <v/>
      </c>
      <c r="G92" s="300" t="str">
        <f t="shared" si="242"/>
        <v/>
      </c>
      <c r="H92" s="301" t="str">
        <f t="shared" si="154"/>
        <v/>
      </c>
      <c r="I92" s="299" t="str">
        <f t="shared" ref="I92:J92" si="243">IF($A92="","",IFERROR(INDIRECT("'" &amp; $A92 &amp; "'!" &amp; I$5),0))</f>
        <v/>
      </c>
      <c r="J92" s="300" t="str">
        <f t="shared" si="243"/>
        <v/>
      </c>
      <c r="K92" s="301" t="str">
        <f t="shared" si="156"/>
        <v/>
      </c>
      <c r="L92" s="302" t="str">
        <f t="shared" ref="L92:M92" si="244">IF($A92="","",IFERROR(INDIRECT("'" &amp; $A92 &amp; "'!" &amp; L$5),0))</f>
        <v/>
      </c>
      <c r="M92" s="303" t="str">
        <f t="shared" si="244"/>
        <v/>
      </c>
      <c r="N92" s="279"/>
      <c r="O92" s="279"/>
      <c r="P92" s="279"/>
      <c r="Q92" s="279"/>
      <c r="R92" s="279"/>
      <c r="S92" s="279"/>
      <c r="T92" s="279"/>
      <c r="U92" s="279"/>
      <c r="V92" s="279"/>
      <c r="W92" s="279"/>
      <c r="X92" s="279"/>
      <c r="Y92" s="279"/>
      <c r="Z92" s="279"/>
    </row>
    <row r="93" ht="12.0" hidden="1" customHeight="1">
      <c r="A93" s="298"/>
      <c r="B93" s="298" t="str">
        <f t="shared" si="152"/>
        <v/>
      </c>
      <c r="C93" s="166" t="str">
        <f t="shared" ref="C93:G93" si="245">IF($A93="","",IFERROR(INDIRECT("'" &amp; $A93 &amp; "'!" &amp; C$5),0))</f>
        <v/>
      </c>
      <c r="D93" s="166" t="str">
        <f t="shared" si="245"/>
        <v/>
      </c>
      <c r="E93" s="166" t="str">
        <f t="shared" si="245"/>
        <v/>
      </c>
      <c r="F93" s="299" t="str">
        <f t="shared" si="245"/>
        <v/>
      </c>
      <c r="G93" s="300" t="str">
        <f t="shared" si="245"/>
        <v/>
      </c>
      <c r="H93" s="301" t="str">
        <f t="shared" si="154"/>
        <v/>
      </c>
      <c r="I93" s="299" t="str">
        <f t="shared" ref="I93:J93" si="246">IF($A93="","",IFERROR(INDIRECT("'" &amp; $A93 &amp; "'!" &amp; I$5),0))</f>
        <v/>
      </c>
      <c r="J93" s="300" t="str">
        <f t="shared" si="246"/>
        <v/>
      </c>
      <c r="K93" s="301" t="str">
        <f t="shared" si="156"/>
        <v/>
      </c>
      <c r="L93" s="302" t="str">
        <f t="shared" ref="L93:M93" si="247">IF($A93="","",IFERROR(INDIRECT("'" &amp; $A93 &amp; "'!" &amp; L$5),0))</f>
        <v/>
      </c>
      <c r="M93" s="303" t="str">
        <f t="shared" si="247"/>
        <v/>
      </c>
      <c r="N93" s="279"/>
      <c r="O93" s="279"/>
      <c r="P93" s="279"/>
      <c r="Q93" s="279"/>
      <c r="R93" s="279"/>
      <c r="S93" s="279"/>
      <c r="T93" s="279"/>
      <c r="U93" s="279"/>
      <c r="V93" s="279"/>
      <c r="W93" s="279"/>
      <c r="X93" s="279"/>
      <c r="Y93" s="279"/>
      <c r="Z93" s="279"/>
    </row>
    <row r="94" ht="12.0" hidden="1" customHeight="1">
      <c r="A94" s="298"/>
      <c r="B94" s="298" t="str">
        <f t="shared" si="152"/>
        <v/>
      </c>
      <c r="C94" s="166" t="str">
        <f t="shared" ref="C94:G94" si="248">IF($A94="","",IFERROR(INDIRECT("'" &amp; $A94 &amp; "'!" &amp; C$5),0))</f>
        <v/>
      </c>
      <c r="D94" s="166" t="str">
        <f t="shared" si="248"/>
        <v/>
      </c>
      <c r="E94" s="166" t="str">
        <f t="shared" si="248"/>
        <v/>
      </c>
      <c r="F94" s="299" t="str">
        <f t="shared" si="248"/>
        <v/>
      </c>
      <c r="G94" s="300" t="str">
        <f t="shared" si="248"/>
        <v/>
      </c>
      <c r="H94" s="301" t="str">
        <f t="shared" si="154"/>
        <v/>
      </c>
      <c r="I94" s="299" t="str">
        <f t="shared" ref="I94:J94" si="249">IF($A94="","",IFERROR(INDIRECT("'" &amp; $A94 &amp; "'!" &amp; I$5),0))</f>
        <v/>
      </c>
      <c r="J94" s="300" t="str">
        <f t="shared" si="249"/>
        <v/>
      </c>
      <c r="K94" s="301" t="str">
        <f t="shared" si="156"/>
        <v/>
      </c>
      <c r="L94" s="302" t="str">
        <f t="shared" ref="L94:M94" si="250">IF($A94="","",IFERROR(INDIRECT("'" &amp; $A94 &amp; "'!" &amp; L$5),0))</f>
        <v/>
      </c>
      <c r="M94" s="303" t="str">
        <f t="shared" si="250"/>
        <v/>
      </c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</row>
    <row r="95" ht="12.0" hidden="1" customHeight="1">
      <c r="A95" s="298"/>
      <c r="B95" s="298" t="str">
        <f t="shared" si="152"/>
        <v/>
      </c>
      <c r="C95" s="166" t="str">
        <f t="shared" ref="C95:G95" si="251">IF($A95="","",IFERROR(INDIRECT("'" &amp; $A95 &amp; "'!" &amp; C$5),0))</f>
        <v/>
      </c>
      <c r="D95" s="166" t="str">
        <f t="shared" si="251"/>
        <v/>
      </c>
      <c r="E95" s="166" t="str">
        <f t="shared" si="251"/>
        <v/>
      </c>
      <c r="F95" s="299" t="str">
        <f t="shared" si="251"/>
        <v/>
      </c>
      <c r="G95" s="300" t="str">
        <f t="shared" si="251"/>
        <v/>
      </c>
      <c r="H95" s="301" t="str">
        <f t="shared" si="154"/>
        <v/>
      </c>
      <c r="I95" s="299" t="str">
        <f t="shared" ref="I95:J95" si="252">IF($A95="","",IFERROR(INDIRECT("'" &amp; $A95 &amp; "'!" &amp; I$5),0))</f>
        <v/>
      </c>
      <c r="J95" s="300" t="str">
        <f t="shared" si="252"/>
        <v/>
      </c>
      <c r="K95" s="301" t="str">
        <f t="shared" si="156"/>
        <v/>
      </c>
      <c r="L95" s="302" t="str">
        <f t="shared" ref="L95:M95" si="253">IF($A95="","",IFERROR(INDIRECT("'" &amp; $A95 &amp; "'!" &amp; L$5),0))</f>
        <v/>
      </c>
      <c r="M95" s="303" t="str">
        <f t="shared" si="253"/>
        <v/>
      </c>
      <c r="N95" s="279"/>
      <c r="O95" s="279"/>
      <c r="P95" s="279"/>
      <c r="Q95" s="279"/>
      <c r="R95" s="279"/>
      <c r="S95" s="279"/>
      <c r="T95" s="279"/>
      <c r="U95" s="279"/>
      <c r="V95" s="279"/>
      <c r="W95" s="279"/>
      <c r="X95" s="279"/>
      <c r="Y95" s="279"/>
      <c r="Z95" s="279"/>
    </row>
    <row r="96" ht="12.0" hidden="1" customHeight="1">
      <c r="A96" s="298"/>
      <c r="B96" s="298" t="str">
        <f t="shared" si="152"/>
        <v/>
      </c>
      <c r="C96" s="166" t="str">
        <f t="shared" ref="C96:G96" si="254">IF($A96="","",IFERROR(INDIRECT("'" &amp; $A96 &amp; "'!" &amp; C$5),0))</f>
        <v/>
      </c>
      <c r="D96" s="166" t="str">
        <f t="shared" si="254"/>
        <v/>
      </c>
      <c r="E96" s="166" t="str">
        <f t="shared" si="254"/>
        <v/>
      </c>
      <c r="F96" s="299" t="str">
        <f t="shared" si="254"/>
        <v/>
      </c>
      <c r="G96" s="300" t="str">
        <f t="shared" si="254"/>
        <v/>
      </c>
      <c r="H96" s="301" t="str">
        <f t="shared" si="154"/>
        <v/>
      </c>
      <c r="I96" s="299" t="str">
        <f t="shared" ref="I96:J96" si="255">IF($A96="","",IFERROR(INDIRECT("'" &amp; $A96 &amp; "'!" &amp; I$5),0))</f>
        <v/>
      </c>
      <c r="J96" s="300" t="str">
        <f t="shared" si="255"/>
        <v/>
      </c>
      <c r="K96" s="301" t="str">
        <f t="shared" si="156"/>
        <v/>
      </c>
      <c r="L96" s="302" t="str">
        <f t="shared" ref="L96:M96" si="256">IF($A96="","",IFERROR(INDIRECT("'" &amp; $A96 &amp; "'!" &amp; L$5),0))</f>
        <v/>
      </c>
      <c r="M96" s="303" t="str">
        <f t="shared" si="256"/>
        <v/>
      </c>
      <c r="N96" s="279"/>
      <c r="O96" s="279"/>
      <c r="P96" s="279"/>
      <c r="Q96" s="279"/>
      <c r="R96" s="279"/>
      <c r="S96" s="279"/>
      <c r="T96" s="279"/>
      <c r="U96" s="279"/>
      <c r="V96" s="279"/>
      <c r="W96" s="279"/>
      <c r="X96" s="279"/>
      <c r="Y96" s="279"/>
      <c r="Z96" s="279"/>
    </row>
    <row r="97" ht="12.0" hidden="1" customHeight="1">
      <c r="A97" s="298"/>
      <c r="B97" s="298" t="str">
        <f t="shared" si="152"/>
        <v/>
      </c>
      <c r="C97" s="166" t="str">
        <f t="shared" ref="C97:G97" si="257">IF($A97="","",IFERROR(INDIRECT("'" &amp; $A97 &amp; "'!" &amp; C$5),0))</f>
        <v/>
      </c>
      <c r="D97" s="166" t="str">
        <f t="shared" si="257"/>
        <v/>
      </c>
      <c r="E97" s="166" t="str">
        <f t="shared" si="257"/>
        <v/>
      </c>
      <c r="F97" s="299" t="str">
        <f t="shared" si="257"/>
        <v/>
      </c>
      <c r="G97" s="300" t="str">
        <f t="shared" si="257"/>
        <v/>
      </c>
      <c r="H97" s="301" t="str">
        <f t="shared" si="154"/>
        <v/>
      </c>
      <c r="I97" s="299" t="str">
        <f t="shared" ref="I97:J97" si="258">IF($A97="","",IFERROR(INDIRECT("'" &amp; $A97 &amp; "'!" &amp; I$5),0))</f>
        <v/>
      </c>
      <c r="J97" s="300" t="str">
        <f t="shared" si="258"/>
        <v/>
      </c>
      <c r="K97" s="301" t="str">
        <f t="shared" si="156"/>
        <v/>
      </c>
      <c r="L97" s="302" t="str">
        <f t="shared" ref="L97:M97" si="259">IF($A97="","",IFERROR(INDIRECT("'" &amp; $A97 &amp; "'!" &amp; L$5),0))</f>
        <v/>
      </c>
      <c r="M97" s="303" t="str">
        <f t="shared" si="259"/>
        <v/>
      </c>
      <c r="N97" s="279"/>
      <c r="O97" s="279"/>
      <c r="P97" s="279"/>
      <c r="Q97" s="279"/>
      <c r="R97" s="279"/>
      <c r="S97" s="279"/>
      <c r="T97" s="279"/>
      <c r="U97" s="279"/>
      <c r="V97" s="279"/>
      <c r="W97" s="279"/>
      <c r="X97" s="279"/>
      <c r="Y97" s="279"/>
      <c r="Z97" s="279"/>
    </row>
    <row r="98" ht="12.0" hidden="1" customHeight="1">
      <c r="A98" s="298"/>
      <c r="B98" s="298" t="str">
        <f t="shared" si="152"/>
        <v/>
      </c>
      <c r="C98" s="166" t="str">
        <f t="shared" ref="C98:G98" si="260">IF($A98="","",IFERROR(INDIRECT("'" &amp; $A98 &amp; "'!" &amp; C$5),0))</f>
        <v/>
      </c>
      <c r="D98" s="166" t="str">
        <f t="shared" si="260"/>
        <v/>
      </c>
      <c r="E98" s="166" t="str">
        <f t="shared" si="260"/>
        <v/>
      </c>
      <c r="F98" s="299" t="str">
        <f t="shared" si="260"/>
        <v/>
      </c>
      <c r="G98" s="300" t="str">
        <f t="shared" si="260"/>
        <v/>
      </c>
      <c r="H98" s="301" t="str">
        <f t="shared" si="154"/>
        <v/>
      </c>
      <c r="I98" s="299" t="str">
        <f t="shared" ref="I98:J98" si="261">IF($A98="","",IFERROR(INDIRECT("'" &amp; $A98 &amp; "'!" &amp; I$5),0))</f>
        <v/>
      </c>
      <c r="J98" s="300" t="str">
        <f t="shared" si="261"/>
        <v/>
      </c>
      <c r="K98" s="301" t="str">
        <f t="shared" si="156"/>
        <v/>
      </c>
      <c r="L98" s="302" t="str">
        <f t="shared" ref="L98:M98" si="262">IF($A98="","",IFERROR(INDIRECT("'" &amp; $A98 &amp; "'!" &amp; L$5),0))</f>
        <v/>
      </c>
      <c r="M98" s="303" t="str">
        <f t="shared" si="262"/>
        <v/>
      </c>
      <c r="N98" s="279"/>
      <c r="O98" s="279"/>
      <c r="P98" s="279"/>
      <c r="Q98" s="279"/>
      <c r="R98" s="279"/>
      <c r="S98" s="279"/>
      <c r="T98" s="279"/>
      <c r="U98" s="279"/>
      <c r="V98" s="279"/>
      <c r="W98" s="279"/>
      <c r="X98" s="279"/>
      <c r="Y98" s="279"/>
      <c r="Z98" s="279"/>
    </row>
    <row r="99" ht="12.0" hidden="1" customHeight="1">
      <c r="A99" s="298"/>
      <c r="B99" s="298" t="str">
        <f t="shared" si="152"/>
        <v/>
      </c>
      <c r="C99" s="166" t="str">
        <f t="shared" ref="C99:G99" si="263">IF($A99="","",IFERROR(INDIRECT("'" &amp; $A99 &amp; "'!" &amp; C$5),0))</f>
        <v/>
      </c>
      <c r="D99" s="166" t="str">
        <f t="shared" si="263"/>
        <v/>
      </c>
      <c r="E99" s="166" t="str">
        <f t="shared" si="263"/>
        <v/>
      </c>
      <c r="F99" s="299" t="str">
        <f t="shared" si="263"/>
        <v/>
      </c>
      <c r="G99" s="300" t="str">
        <f t="shared" si="263"/>
        <v/>
      </c>
      <c r="H99" s="301" t="str">
        <f t="shared" si="154"/>
        <v/>
      </c>
      <c r="I99" s="299" t="str">
        <f t="shared" ref="I99:J99" si="264">IF($A99="","",IFERROR(INDIRECT("'" &amp; $A99 &amp; "'!" &amp; I$5),0))</f>
        <v/>
      </c>
      <c r="J99" s="300" t="str">
        <f t="shared" si="264"/>
        <v/>
      </c>
      <c r="K99" s="301" t="str">
        <f t="shared" si="156"/>
        <v/>
      </c>
      <c r="L99" s="302" t="str">
        <f t="shared" ref="L99:M99" si="265">IF($A99="","",IFERROR(INDIRECT("'" &amp; $A99 &amp; "'!" &amp; L$5),0))</f>
        <v/>
      </c>
      <c r="M99" s="303" t="str">
        <f t="shared" si="265"/>
        <v/>
      </c>
      <c r="N99" s="279"/>
      <c r="O99" s="279"/>
      <c r="P99" s="279"/>
      <c r="Q99" s="279"/>
      <c r="R99" s="279"/>
      <c r="S99" s="279"/>
      <c r="T99" s="279"/>
      <c r="U99" s="279"/>
      <c r="V99" s="279"/>
      <c r="W99" s="279"/>
      <c r="X99" s="279"/>
      <c r="Y99" s="279"/>
      <c r="Z99" s="279"/>
    </row>
    <row r="100" ht="12.0" hidden="1" customHeight="1">
      <c r="A100" s="298"/>
      <c r="B100" s="298" t="str">
        <f t="shared" si="152"/>
        <v/>
      </c>
      <c r="C100" s="166" t="str">
        <f t="shared" ref="C100:G100" si="266">IF($A100="","",IFERROR(INDIRECT("'" &amp; $A100 &amp; "'!" &amp; C$5),0))</f>
        <v/>
      </c>
      <c r="D100" s="166" t="str">
        <f t="shared" si="266"/>
        <v/>
      </c>
      <c r="E100" s="166" t="str">
        <f t="shared" si="266"/>
        <v/>
      </c>
      <c r="F100" s="299" t="str">
        <f t="shared" si="266"/>
        <v/>
      </c>
      <c r="G100" s="300" t="str">
        <f t="shared" si="266"/>
        <v/>
      </c>
      <c r="H100" s="301" t="str">
        <f t="shared" si="154"/>
        <v/>
      </c>
      <c r="I100" s="299" t="str">
        <f t="shared" ref="I100:J100" si="267">IF($A100="","",IFERROR(INDIRECT("'" &amp; $A100 &amp; "'!" &amp; I$5),0))</f>
        <v/>
      </c>
      <c r="J100" s="300" t="str">
        <f t="shared" si="267"/>
        <v/>
      </c>
      <c r="K100" s="301" t="str">
        <f t="shared" si="156"/>
        <v/>
      </c>
      <c r="L100" s="302" t="str">
        <f t="shared" ref="L100:M100" si="268">IF($A100="","",IFERROR(INDIRECT("'" &amp; $A100 &amp; "'!" &amp; L$5),0))</f>
        <v/>
      </c>
      <c r="M100" s="303" t="str">
        <f t="shared" si="268"/>
        <v/>
      </c>
      <c r="N100" s="279"/>
      <c r="O100" s="279"/>
      <c r="P100" s="279"/>
      <c r="Q100" s="279"/>
      <c r="R100" s="279"/>
      <c r="S100" s="279"/>
      <c r="T100" s="279"/>
      <c r="U100" s="279"/>
      <c r="V100" s="279"/>
      <c r="W100" s="279"/>
      <c r="X100" s="279"/>
      <c r="Y100" s="279"/>
      <c r="Z100" s="279"/>
    </row>
    <row r="101" ht="12.0" hidden="1" customHeight="1">
      <c r="A101" s="298"/>
      <c r="B101" s="298" t="str">
        <f t="shared" si="152"/>
        <v/>
      </c>
      <c r="C101" s="166" t="str">
        <f t="shared" ref="C101:G101" si="269">IF($A101="","",IFERROR(INDIRECT("'" &amp; $A101 &amp; "'!" &amp; C$5),0))</f>
        <v/>
      </c>
      <c r="D101" s="166" t="str">
        <f t="shared" si="269"/>
        <v/>
      </c>
      <c r="E101" s="166" t="str">
        <f t="shared" si="269"/>
        <v/>
      </c>
      <c r="F101" s="299" t="str">
        <f t="shared" si="269"/>
        <v/>
      </c>
      <c r="G101" s="300" t="str">
        <f t="shared" si="269"/>
        <v/>
      </c>
      <c r="H101" s="301" t="str">
        <f t="shared" si="154"/>
        <v/>
      </c>
      <c r="I101" s="299" t="str">
        <f t="shared" ref="I101:J101" si="270">IF($A101="","",IFERROR(INDIRECT("'" &amp; $A101 &amp; "'!" &amp; I$5),0))</f>
        <v/>
      </c>
      <c r="J101" s="300" t="str">
        <f t="shared" si="270"/>
        <v/>
      </c>
      <c r="K101" s="301" t="str">
        <f t="shared" si="156"/>
        <v/>
      </c>
      <c r="L101" s="302" t="str">
        <f t="shared" ref="L101:M101" si="271">IF($A101="","",IFERROR(INDIRECT("'" &amp; $A101 &amp; "'!" &amp; L$5),0))</f>
        <v/>
      </c>
      <c r="M101" s="303" t="str">
        <f t="shared" si="271"/>
        <v/>
      </c>
      <c r="N101" s="279"/>
      <c r="O101" s="279"/>
      <c r="P101" s="279"/>
      <c r="Q101" s="279"/>
      <c r="R101" s="279"/>
      <c r="S101" s="279"/>
      <c r="T101" s="279"/>
      <c r="U101" s="279"/>
      <c r="V101" s="279"/>
      <c r="W101" s="279"/>
      <c r="X101" s="279"/>
      <c r="Y101" s="279"/>
      <c r="Z101" s="279"/>
    </row>
    <row r="102" ht="12.0" hidden="1" customHeight="1">
      <c r="A102" s="298"/>
      <c r="B102" s="298" t="str">
        <f t="shared" si="152"/>
        <v/>
      </c>
      <c r="C102" s="166" t="str">
        <f t="shared" ref="C102:G102" si="272">IF($A102="","",IFERROR(INDIRECT("'" &amp; $A102 &amp; "'!" &amp; C$5),0))</f>
        <v/>
      </c>
      <c r="D102" s="166" t="str">
        <f t="shared" si="272"/>
        <v/>
      </c>
      <c r="E102" s="166" t="str">
        <f t="shared" si="272"/>
        <v/>
      </c>
      <c r="F102" s="299" t="str">
        <f t="shared" si="272"/>
        <v/>
      </c>
      <c r="G102" s="300" t="str">
        <f t="shared" si="272"/>
        <v/>
      </c>
      <c r="H102" s="301" t="str">
        <f t="shared" si="154"/>
        <v/>
      </c>
      <c r="I102" s="299" t="str">
        <f t="shared" ref="I102:J102" si="273">IF($A102="","",IFERROR(INDIRECT("'" &amp; $A102 &amp; "'!" &amp; I$5),0))</f>
        <v/>
      </c>
      <c r="J102" s="300" t="str">
        <f t="shared" si="273"/>
        <v/>
      </c>
      <c r="K102" s="301" t="str">
        <f t="shared" si="156"/>
        <v/>
      </c>
      <c r="L102" s="302" t="str">
        <f t="shared" ref="L102:M102" si="274">IF($A102="","",IFERROR(INDIRECT("'" &amp; $A102 &amp; "'!" &amp; L$5),0))</f>
        <v/>
      </c>
      <c r="M102" s="303" t="str">
        <f t="shared" si="274"/>
        <v/>
      </c>
      <c r="N102" s="279"/>
      <c r="O102" s="279"/>
      <c r="P102" s="279"/>
      <c r="Q102" s="279"/>
      <c r="R102" s="279"/>
      <c r="S102" s="279"/>
      <c r="T102" s="279"/>
      <c r="U102" s="279"/>
      <c r="V102" s="279"/>
      <c r="W102" s="279"/>
      <c r="X102" s="279"/>
      <c r="Y102" s="279"/>
      <c r="Z102" s="279"/>
    </row>
    <row r="103" ht="15.75" hidden="1" customHeight="1">
      <c r="A103" s="298"/>
      <c r="B103" s="298" t="str">
        <f t="shared" si="152"/>
        <v/>
      </c>
      <c r="C103" s="166" t="str">
        <f t="shared" ref="C103:G103" si="275">IF($A103="","",IFERROR(INDIRECT("'" &amp; $A103 &amp; "'!" &amp; C$5),0))</f>
        <v/>
      </c>
      <c r="D103" s="166" t="str">
        <f t="shared" si="275"/>
        <v/>
      </c>
      <c r="E103" s="166" t="str">
        <f t="shared" si="275"/>
        <v/>
      </c>
      <c r="F103" s="299" t="str">
        <f t="shared" si="275"/>
        <v/>
      </c>
      <c r="G103" s="300" t="str">
        <f t="shared" si="275"/>
        <v/>
      </c>
      <c r="H103" s="301" t="str">
        <f t="shared" si="154"/>
        <v/>
      </c>
      <c r="I103" s="299" t="str">
        <f t="shared" ref="I103:J103" si="276">IF($A103="","",IFERROR(INDIRECT("'" &amp; $A103 &amp; "'!" &amp; I$5),0))</f>
        <v/>
      </c>
      <c r="J103" s="300" t="str">
        <f t="shared" si="276"/>
        <v/>
      </c>
      <c r="K103" s="301" t="str">
        <f t="shared" si="156"/>
        <v/>
      </c>
      <c r="L103" s="302" t="str">
        <f t="shared" ref="L103:M103" si="277">IF($A103="","",IFERROR(INDIRECT("'" &amp; $A103 &amp; "'!" &amp; L$5),0))</f>
        <v/>
      </c>
      <c r="M103" s="303" t="str">
        <f t="shared" si="277"/>
        <v/>
      </c>
      <c r="N103" s="279"/>
      <c r="O103" s="279"/>
      <c r="P103" s="279"/>
      <c r="Q103" s="279"/>
      <c r="R103" s="279"/>
      <c r="S103" s="279"/>
      <c r="T103" s="279"/>
      <c r="U103" s="279"/>
      <c r="V103" s="279"/>
      <c r="W103" s="279"/>
      <c r="X103" s="279"/>
      <c r="Y103" s="279"/>
      <c r="Z103" s="279"/>
    </row>
    <row r="104" ht="12.0" hidden="1" customHeight="1">
      <c r="A104" s="298"/>
      <c r="B104" s="298" t="str">
        <f t="shared" si="152"/>
        <v/>
      </c>
      <c r="C104" s="166" t="str">
        <f t="shared" ref="C104:G104" si="278">IF($A104="","",IFERROR(INDIRECT("'" &amp; $A104 &amp; "'!" &amp; C$5),0))</f>
        <v/>
      </c>
      <c r="D104" s="166" t="str">
        <f t="shared" si="278"/>
        <v/>
      </c>
      <c r="E104" s="166" t="str">
        <f t="shared" si="278"/>
        <v/>
      </c>
      <c r="F104" s="299" t="str">
        <f t="shared" si="278"/>
        <v/>
      </c>
      <c r="G104" s="300" t="str">
        <f t="shared" si="278"/>
        <v/>
      </c>
      <c r="H104" s="301" t="str">
        <f t="shared" si="154"/>
        <v/>
      </c>
      <c r="I104" s="299" t="str">
        <f t="shared" ref="I104:J104" si="279">IF($A104="","",IFERROR(INDIRECT("'" &amp; $A104 &amp; "'!" &amp; I$5),0))</f>
        <v/>
      </c>
      <c r="J104" s="300" t="str">
        <f t="shared" si="279"/>
        <v/>
      </c>
      <c r="K104" s="301" t="str">
        <f t="shared" si="156"/>
        <v/>
      </c>
      <c r="L104" s="302" t="str">
        <f t="shared" ref="L104:M104" si="280">IF($A104="","",IFERROR(INDIRECT("'" &amp; $A104 &amp; "'!" &amp; L$5),0))</f>
        <v/>
      </c>
      <c r="M104" s="303" t="str">
        <f t="shared" si="280"/>
        <v/>
      </c>
      <c r="N104" s="279"/>
      <c r="O104" s="279"/>
      <c r="P104" s="279"/>
      <c r="Q104" s="279"/>
      <c r="R104" s="279"/>
      <c r="S104" s="279"/>
      <c r="T104" s="279"/>
      <c r="U104" s="279"/>
      <c r="V104" s="279"/>
      <c r="W104" s="279"/>
      <c r="X104" s="279"/>
      <c r="Y104" s="279"/>
      <c r="Z104" s="279"/>
    </row>
    <row r="105" ht="12.0" hidden="1" customHeight="1">
      <c r="A105" s="298"/>
      <c r="B105" s="298" t="str">
        <f t="shared" si="152"/>
        <v/>
      </c>
      <c r="C105" s="166" t="str">
        <f t="shared" ref="C105:G105" si="281">IF($A105="","",IFERROR(INDIRECT("'" &amp; $A105 &amp; "'!" &amp; C$5),0))</f>
        <v/>
      </c>
      <c r="D105" s="166" t="str">
        <f t="shared" si="281"/>
        <v/>
      </c>
      <c r="E105" s="166" t="str">
        <f t="shared" si="281"/>
        <v/>
      </c>
      <c r="F105" s="299" t="str">
        <f t="shared" si="281"/>
        <v/>
      </c>
      <c r="G105" s="300" t="str">
        <f t="shared" si="281"/>
        <v/>
      </c>
      <c r="H105" s="301" t="str">
        <f t="shared" si="154"/>
        <v/>
      </c>
      <c r="I105" s="299" t="str">
        <f t="shared" ref="I105:J105" si="282">IF($A105="","",IFERROR(INDIRECT("'" &amp; $A105 &amp; "'!" &amp; I$5),0))</f>
        <v/>
      </c>
      <c r="J105" s="300" t="str">
        <f t="shared" si="282"/>
        <v/>
      </c>
      <c r="K105" s="301" t="str">
        <f t="shared" si="156"/>
        <v/>
      </c>
      <c r="L105" s="302" t="str">
        <f t="shared" ref="L105:M105" si="283">IF($A105="","",IFERROR(INDIRECT("'" &amp; $A105 &amp; "'!" &amp; L$5),0))</f>
        <v/>
      </c>
      <c r="M105" s="303" t="str">
        <f t="shared" si="283"/>
        <v/>
      </c>
      <c r="N105" s="279"/>
      <c r="O105" s="279"/>
      <c r="P105" s="279"/>
      <c r="Q105" s="279"/>
      <c r="R105" s="279"/>
      <c r="S105" s="279"/>
      <c r="T105" s="279"/>
      <c r="U105" s="279"/>
      <c r="V105" s="279"/>
      <c r="W105" s="279"/>
      <c r="X105" s="279"/>
      <c r="Y105" s="279"/>
      <c r="Z105" s="279"/>
    </row>
    <row r="106" ht="12.75" hidden="1" customHeight="1">
      <c r="A106" s="298"/>
      <c r="B106" s="298" t="str">
        <f t="shared" si="152"/>
        <v/>
      </c>
      <c r="C106" s="166" t="str">
        <f t="shared" ref="C106:G106" si="284">IF($A106="","",IFERROR(INDIRECT("'" &amp; $A106 &amp; "'!" &amp; C$5),0))</f>
        <v/>
      </c>
      <c r="D106" s="166" t="str">
        <f t="shared" si="284"/>
        <v/>
      </c>
      <c r="E106" s="166" t="str">
        <f t="shared" si="284"/>
        <v/>
      </c>
      <c r="F106" s="299" t="str">
        <f t="shared" si="284"/>
        <v/>
      </c>
      <c r="G106" s="300" t="str">
        <f t="shared" si="284"/>
        <v/>
      </c>
      <c r="H106" s="301" t="str">
        <f t="shared" si="154"/>
        <v/>
      </c>
      <c r="I106" s="299" t="str">
        <f t="shared" ref="I106:J106" si="285">IF($A106="","",IFERROR(INDIRECT("'" &amp; $A106 &amp; "'!" &amp; I$5),0))</f>
        <v/>
      </c>
      <c r="J106" s="300" t="str">
        <f t="shared" si="285"/>
        <v/>
      </c>
      <c r="K106" s="301" t="str">
        <f t="shared" si="156"/>
        <v/>
      </c>
      <c r="L106" s="302" t="str">
        <f t="shared" ref="L106:M106" si="286">IF($A106="","",IFERROR(INDIRECT("'" &amp; $A106 &amp; "'!" &amp; L$5),0))</f>
        <v/>
      </c>
      <c r="M106" s="303" t="str">
        <f t="shared" si="286"/>
        <v/>
      </c>
      <c r="N106" s="279"/>
      <c r="O106" s="279"/>
      <c r="P106" s="279"/>
      <c r="Q106" s="279"/>
      <c r="R106" s="279"/>
      <c r="S106" s="279"/>
      <c r="T106" s="279"/>
      <c r="U106" s="279"/>
      <c r="V106" s="279"/>
      <c r="W106" s="279"/>
      <c r="X106" s="279"/>
      <c r="Y106" s="279"/>
      <c r="Z106" s="279"/>
    </row>
    <row r="107" ht="12.75" hidden="1" customHeight="1">
      <c r="A107" s="312"/>
      <c r="B107" s="298" t="str">
        <f t="shared" si="152"/>
        <v/>
      </c>
      <c r="C107" s="166" t="str">
        <f t="shared" ref="C107:G107" si="287">IF($A107="","",IFERROR(INDIRECT("'" &amp; $A107 &amp; "'!" &amp; C$5),0))</f>
        <v/>
      </c>
      <c r="D107" s="166" t="str">
        <f t="shared" si="287"/>
        <v/>
      </c>
      <c r="E107" s="166" t="str">
        <f t="shared" si="287"/>
        <v/>
      </c>
      <c r="F107" s="299" t="str">
        <f t="shared" si="287"/>
        <v/>
      </c>
      <c r="G107" s="300" t="str">
        <f t="shared" si="287"/>
        <v/>
      </c>
      <c r="H107" s="301" t="str">
        <f t="shared" si="154"/>
        <v/>
      </c>
      <c r="I107" s="299" t="str">
        <f t="shared" ref="I107:J107" si="288">IF($A107="","",IFERROR(INDIRECT("'" &amp; $A107 &amp; "'!" &amp; I$5),0))</f>
        <v/>
      </c>
      <c r="J107" s="300" t="str">
        <f t="shared" si="288"/>
        <v/>
      </c>
      <c r="K107" s="301" t="str">
        <f t="shared" si="156"/>
        <v/>
      </c>
      <c r="L107" s="302" t="str">
        <f t="shared" ref="L107:M107" si="289">IF($A107="","",IFERROR(INDIRECT("'" &amp; $A107 &amp; "'!" &amp; L$5),0))</f>
        <v/>
      </c>
      <c r="M107" s="303" t="str">
        <f t="shared" si="289"/>
        <v/>
      </c>
      <c r="N107" s="312"/>
      <c r="O107" s="312"/>
      <c r="P107" s="312"/>
      <c r="Q107" s="312"/>
      <c r="R107" s="312"/>
      <c r="S107" s="312"/>
      <c r="T107" s="312"/>
      <c r="U107" s="312"/>
      <c r="V107" s="312"/>
      <c r="W107" s="312"/>
      <c r="X107" s="312"/>
      <c r="Y107" s="312"/>
      <c r="Z107" s="312"/>
    </row>
    <row r="108" ht="12.75" hidden="1" customHeight="1">
      <c r="A108" s="279"/>
      <c r="B108" s="298" t="str">
        <f t="shared" si="152"/>
        <v/>
      </c>
      <c r="C108" s="166" t="str">
        <f t="shared" ref="C108:G108" si="290">IF($A108="","",IFERROR(INDIRECT("'" &amp; $A108 &amp; "'!" &amp; C$5),0))</f>
        <v/>
      </c>
      <c r="D108" s="166" t="str">
        <f t="shared" si="290"/>
        <v/>
      </c>
      <c r="E108" s="166" t="str">
        <f t="shared" si="290"/>
        <v/>
      </c>
      <c r="F108" s="299" t="str">
        <f t="shared" si="290"/>
        <v/>
      </c>
      <c r="G108" s="300" t="str">
        <f t="shared" si="290"/>
        <v/>
      </c>
      <c r="H108" s="301" t="str">
        <f t="shared" si="154"/>
        <v/>
      </c>
      <c r="I108" s="299" t="str">
        <f t="shared" ref="I108:J108" si="291">IF($A108="","",IFERROR(INDIRECT("'" &amp; $A108 &amp; "'!" &amp; I$5),0))</f>
        <v/>
      </c>
      <c r="J108" s="300" t="str">
        <f t="shared" si="291"/>
        <v/>
      </c>
      <c r="K108" s="301" t="str">
        <f t="shared" si="156"/>
        <v/>
      </c>
      <c r="L108" s="302" t="str">
        <f t="shared" ref="L108:M108" si="292">IF($A108="","",IFERROR(INDIRECT("'" &amp; $A108 &amp; "'!" &amp; L$5),0))</f>
        <v/>
      </c>
      <c r="M108" s="303" t="str">
        <f t="shared" si="292"/>
        <v/>
      </c>
      <c r="N108" s="279"/>
      <c r="O108" s="279"/>
      <c r="P108" s="279"/>
      <c r="Q108" s="279"/>
      <c r="R108" s="279"/>
      <c r="S108" s="279"/>
      <c r="T108" s="279"/>
      <c r="U108" s="279"/>
      <c r="V108" s="279"/>
      <c r="W108" s="279"/>
      <c r="X108" s="279"/>
      <c r="Y108" s="279"/>
      <c r="Z108" s="279"/>
    </row>
    <row r="109" ht="12.75" hidden="1" customHeight="1">
      <c r="A109" s="279"/>
      <c r="B109" s="298" t="str">
        <f t="shared" si="152"/>
        <v/>
      </c>
      <c r="C109" s="166" t="str">
        <f t="shared" ref="C109:G109" si="293">IF($A109="","",IFERROR(INDIRECT("'" &amp; $A109 &amp; "'!" &amp; C$5),0))</f>
        <v/>
      </c>
      <c r="D109" s="166" t="str">
        <f t="shared" si="293"/>
        <v/>
      </c>
      <c r="E109" s="166" t="str">
        <f t="shared" si="293"/>
        <v/>
      </c>
      <c r="F109" s="299" t="str">
        <f t="shared" si="293"/>
        <v/>
      </c>
      <c r="G109" s="300" t="str">
        <f t="shared" si="293"/>
        <v/>
      </c>
      <c r="H109" s="301" t="str">
        <f t="shared" si="154"/>
        <v/>
      </c>
      <c r="I109" s="299" t="str">
        <f t="shared" ref="I109:J109" si="294">IF($A109="","",IFERROR(INDIRECT("'" &amp; $A109 &amp; "'!" &amp; I$5),0))</f>
        <v/>
      </c>
      <c r="J109" s="300" t="str">
        <f t="shared" si="294"/>
        <v/>
      </c>
      <c r="K109" s="301" t="str">
        <f t="shared" si="156"/>
        <v/>
      </c>
      <c r="L109" s="302" t="str">
        <f t="shared" ref="L109:M109" si="295">IF($A109="","",IFERROR(INDIRECT("'" &amp; $A109 &amp; "'!" &amp; L$5),0))</f>
        <v/>
      </c>
      <c r="M109" s="303" t="str">
        <f t="shared" si="295"/>
        <v/>
      </c>
      <c r="N109" s="279"/>
      <c r="O109" s="279"/>
      <c r="P109" s="279"/>
      <c r="Q109" s="279"/>
      <c r="R109" s="279"/>
      <c r="S109" s="279"/>
      <c r="T109" s="279"/>
      <c r="U109" s="279"/>
      <c r="V109" s="279"/>
      <c r="W109" s="279"/>
      <c r="X109" s="279"/>
      <c r="Y109" s="279"/>
      <c r="Z109" s="279"/>
    </row>
    <row r="110" ht="24.75" customHeight="1">
      <c r="A110" s="306" t="s">
        <v>347</v>
      </c>
      <c r="B110" s="306"/>
      <c r="C110" s="306"/>
      <c r="D110" s="307">
        <f>SUM(D62:D109)</f>
        <v>333</v>
      </c>
      <c r="E110" s="307">
        <f>IFERROR(SUMPRODUCT(D62:D109,$E62:$E109)/$D110,0)</f>
        <v>786.5405405</v>
      </c>
      <c r="F110" s="308">
        <f>IFERROR(SUMPRODUCT(F62:F109,$D62:$D109)/$D110,0)</f>
        <v>3970.078078</v>
      </c>
      <c r="G110" s="309">
        <f>IFERROR(SUMPRODUCT(G62:G109,$E62:$E109)/SUM($E62:$E109),0)</f>
        <v>5.173548888</v>
      </c>
      <c r="H110" s="310">
        <f>IFERROR(SUMPRODUCT(H62:H109,$D62:$D109)/$D110,0)</f>
        <v>0</v>
      </c>
      <c r="I110" s="308">
        <f>IFERROR(SUMPRODUCT(I62:I109,$D62:$D109)/$D109,0)</f>
        <v>0</v>
      </c>
      <c r="J110" s="309">
        <f>IFERROR(SUMPRODUCT(J62:J109,$E62:$E109)/SUM($E62:$E109),0)</f>
        <v>5.173548888</v>
      </c>
      <c r="K110" s="310">
        <f t="shared" ref="K110:L110" si="296">IFERROR(SUMPRODUCT(K62:K109,$D62:$D109)/$D110,0)</f>
        <v>0</v>
      </c>
      <c r="L110" s="308">
        <f t="shared" si="296"/>
        <v>3970.078078</v>
      </c>
      <c r="M110" s="309">
        <f>IFERROR(SUMPRODUCT(M62:M109,$E62:$E109)/SUM($E62:$E109),0)</f>
        <v>5.173548888</v>
      </c>
      <c r="N110" s="279"/>
      <c r="O110" s="279"/>
      <c r="P110" s="279"/>
      <c r="Q110" s="279"/>
      <c r="R110" s="279"/>
      <c r="S110" s="279"/>
      <c r="T110" s="279"/>
      <c r="U110" s="279"/>
      <c r="V110" s="279"/>
      <c r="W110" s="279"/>
      <c r="X110" s="279"/>
      <c r="Y110" s="279"/>
      <c r="Z110" s="279"/>
    </row>
    <row r="111" ht="12.0" customHeight="1">
      <c r="A111" s="291" t="s">
        <v>117</v>
      </c>
      <c r="B111" s="291"/>
      <c r="C111" s="291"/>
      <c r="D111" s="292"/>
      <c r="E111" s="292"/>
      <c r="F111" s="293"/>
      <c r="G111" s="294"/>
      <c r="H111" s="295"/>
      <c r="I111" s="293"/>
      <c r="J111" s="294"/>
      <c r="K111" s="295"/>
      <c r="L111" s="296"/>
      <c r="M111" s="297"/>
      <c r="N111" s="279"/>
      <c r="O111" s="279"/>
      <c r="P111" s="279"/>
      <c r="Q111" s="279"/>
      <c r="R111" s="279"/>
      <c r="S111" s="279"/>
      <c r="T111" s="279"/>
      <c r="U111" s="279"/>
      <c r="V111" s="279"/>
      <c r="W111" s="279"/>
      <c r="X111" s="279"/>
      <c r="Y111" s="279"/>
      <c r="Z111" s="279"/>
    </row>
    <row r="112" ht="12.0" customHeight="1">
      <c r="A112" s="298" t="s">
        <v>25</v>
      </c>
      <c r="B112" s="298" t="str">
        <f t="shared" ref="B112:B159" si="300">IF(A112="","",$A$111)</f>
        <v>2 Bedroom</v>
      </c>
      <c r="C112" s="166">
        <f t="shared" ref="C112:G112" si="297">IF($A112="","",IFERROR(INDIRECT("'" &amp; $A112 &amp; "'!" &amp; C$6),0))</f>
        <v>4</v>
      </c>
      <c r="D112" s="166">
        <f t="shared" si="297"/>
        <v>72</v>
      </c>
      <c r="E112" s="166">
        <f t="shared" si="297"/>
        <v>1090.666667</v>
      </c>
      <c r="F112" s="299">
        <f t="shared" si="297"/>
        <v>6397.972222</v>
      </c>
      <c r="G112" s="300">
        <f t="shared" si="297"/>
        <v>5.903166853</v>
      </c>
      <c r="H112" s="301">
        <f t="shared" ref="H112:H159" si="302">IF($A112="","",I112-F112)</f>
        <v>0</v>
      </c>
      <c r="I112" s="299">
        <f t="shared" ref="I112:J112" si="298">IF($A112="","",IFERROR(INDIRECT("'" &amp; $A112 &amp; "'!" &amp; I$6),0))</f>
        <v>6397.972222</v>
      </c>
      <c r="J112" s="300">
        <f t="shared" si="298"/>
        <v>5.903166853</v>
      </c>
      <c r="K112" s="301">
        <f t="shared" ref="K112:K159" si="304">IF($A112="","",L112-I112)</f>
        <v>0</v>
      </c>
      <c r="L112" s="302">
        <f t="shared" ref="L112:M112" si="299">IF($A112="","",IFERROR(INDIRECT("'" &amp; $A112 &amp; "'!" &amp; L$6),0))</f>
        <v>6397.972222</v>
      </c>
      <c r="M112" s="303">
        <f t="shared" si="299"/>
        <v>5.903166853</v>
      </c>
      <c r="N112" s="279"/>
      <c r="O112" s="279"/>
      <c r="P112" s="279"/>
      <c r="Q112" s="279"/>
      <c r="R112" s="279"/>
      <c r="S112" s="279"/>
      <c r="T112" s="279"/>
      <c r="U112" s="279"/>
      <c r="V112" s="279"/>
      <c r="W112" s="279"/>
      <c r="X112" s="279"/>
      <c r="Y112" s="279"/>
      <c r="Z112" s="279"/>
    </row>
    <row r="113" ht="11.25" customHeight="1">
      <c r="A113" s="298" t="s">
        <v>24</v>
      </c>
      <c r="B113" s="298" t="str">
        <f t="shared" si="300"/>
        <v>2 Bedroom</v>
      </c>
      <c r="C113" s="166">
        <f t="shared" ref="C113:G113" si="301">IF($A113="","",IFERROR(INDIRECT("'" &amp; $A113 &amp; "'!" &amp; C$6),0))</f>
        <v>5</v>
      </c>
      <c r="D113" s="166">
        <f t="shared" si="301"/>
        <v>54</v>
      </c>
      <c r="E113" s="166">
        <f t="shared" si="301"/>
        <v>1313.333333</v>
      </c>
      <c r="F113" s="299">
        <f t="shared" si="301"/>
        <v>5883.333333</v>
      </c>
      <c r="G113" s="300">
        <f t="shared" si="301"/>
        <v>4.498666756</v>
      </c>
      <c r="H113" s="301">
        <f t="shared" si="302"/>
        <v>0</v>
      </c>
      <c r="I113" s="299">
        <f t="shared" ref="I113:J113" si="303">IF($A113="","",IFERROR(INDIRECT("'" &amp; $A113 &amp; "'!" &amp; I$6),0))</f>
        <v>5883.333333</v>
      </c>
      <c r="J113" s="300">
        <f t="shared" si="303"/>
        <v>4.498666756</v>
      </c>
      <c r="K113" s="301">
        <f t="shared" si="304"/>
        <v>0</v>
      </c>
      <c r="L113" s="302">
        <f t="shared" ref="L113:M113" si="305">IF($A113="","",IFERROR(INDIRECT("'" &amp; $A113 &amp; "'!" &amp; L$6),0))</f>
        <v>5883.333333</v>
      </c>
      <c r="M113" s="303">
        <f t="shared" si="305"/>
        <v>4.498666756</v>
      </c>
      <c r="N113" s="279"/>
      <c r="O113" s="279"/>
      <c r="P113" s="279"/>
      <c r="Q113" s="279"/>
      <c r="R113" s="279"/>
      <c r="S113" s="279"/>
      <c r="T113" s="279"/>
      <c r="U113" s="279"/>
      <c r="V113" s="279"/>
      <c r="W113" s="279"/>
      <c r="X113" s="279"/>
      <c r="Y113" s="279"/>
      <c r="Z113" s="279"/>
    </row>
    <row r="114" ht="11.25" customHeight="1">
      <c r="A114" s="298" t="s">
        <v>26</v>
      </c>
      <c r="B114" s="298" t="str">
        <f t="shared" si="300"/>
        <v>2 Bedroom</v>
      </c>
      <c r="C114" s="166">
        <f t="shared" ref="C114:G114" si="306">IF($A114="","",IFERROR(INDIRECT("'" &amp; $A114 &amp; "'!" &amp; C$6),0))</f>
        <v>5</v>
      </c>
      <c r="D114" s="166">
        <f t="shared" si="306"/>
        <v>134</v>
      </c>
      <c r="E114" s="166">
        <f t="shared" si="306"/>
        <v>1189.492537</v>
      </c>
      <c r="F114" s="299">
        <f t="shared" si="306"/>
        <v>5207.962687</v>
      </c>
      <c r="G114" s="300">
        <f t="shared" si="306"/>
        <v>4.38435088</v>
      </c>
      <c r="H114" s="301">
        <f t="shared" si="302"/>
        <v>0</v>
      </c>
      <c r="I114" s="299">
        <f t="shared" ref="I114:J114" si="307">IF($A114="","",IFERROR(INDIRECT("'" &amp; $A114 &amp; "'!" &amp; I$6),0))</f>
        <v>5207.962687</v>
      </c>
      <c r="J114" s="300">
        <f t="shared" si="307"/>
        <v>4.38435088</v>
      </c>
      <c r="K114" s="301">
        <f t="shared" si="304"/>
        <v>0</v>
      </c>
      <c r="L114" s="302">
        <f t="shared" ref="L114:M114" si="308">IF($A114="","",IFERROR(INDIRECT("'" &amp; $A114 &amp; "'!" &amp; L$6),0))</f>
        <v>5207.962687</v>
      </c>
      <c r="M114" s="303">
        <f t="shared" si="308"/>
        <v>4.38435088</v>
      </c>
      <c r="N114" s="279"/>
      <c r="O114" s="279"/>
      <c r="P114" s="279"/>
      <c r="Q114" s="279"/>
      <c r="R114" s="279"/>
      <c r="S114" s="279"/>
      <c r="T114" s="279"/>
      <c r="U114" s="279"/>
      <c r="V114" s="279"/>
      <c r="W114" s="279"/>
      <c r="X114" s="279"/>
      <c r="Y114" s="279"/>
      <c r="Z114" s="279"/>
    </row>
    <row r="115" ht="11.25" customHeight="1">
      <c r="A115" s="298" t="s">
        <v>23</v>
      </c>
      <c r="B115" s="298" t="str">
        <f t="shared" si="300"/>
        <v>2 Bedroom</v>
      </c>
      <c r="C115" s="166">
        <f t="shared" ref="C115:G115" si="309">IF($A115="","",IFERROR(INDIRECT("'" &amp; $A115 &amp; "'!" &amp; C$6),0))</f>
        <v>2</v>
      </c>
      <c r="D115" s="166">
        <f t="shared" si="309"/>
        <v>0</v>
      </c>
      <c r="E115" s="166">
        <f t="shared" si="309"/>
        <v>0</v>
      </c>
      <c r="F115" s="299">
        <f t="shared" si="309"/>
        <v>0</v>
      </c>
      <c r="G115" s="300">
        <f t="shared" si="309"/>
        <v>0</v>
      </c>
      <c r="H115" s="301">
        <f t="shared" si="302"/>
        <v>0</v>
      </c>
      <c r="I115" s="299">
        <f t="shared" ref="I115:J115" si="310">IF($A115="","",IFERROR(INDIRECT("'" &amp; $A115 &amp; "'!" &amp; I$6),0))</f>
        <v>0</v>
      </c>
      <c r="J115" s="300">
        <f t="shared" si="310"/>
        <v>0</v>
      </c>
      <c r="K115" s="301">
        <f t="shared" si="304"/>
        <v>0</v>
      </c>
      <c r="L115" s="302">
        <f t="shared" ref="L115:M115" si="311">IF($A115="","",IFERROR(INDIRECT("'" &amp; $A115 &amp; "'!" &amp; L$6),0))</f>
        <v>0</v>
      </c>
      <c r="M115" s="303">
        <f t="shared" si="311"/>
        <v>0</v>
      </c>
      <c r="N115" s="279"/>
      <c r="O115" s="279"/>
      <c r="P115" s="279"/>
      <c r="Q115" s="279"/>
      <c r="R115" s="279"/>
      <c r="S115" s="279"/>
      <c r="T115" s="279"/>
      <c r="U115" s="279"/>
      <c r="V115" s="279"/>
      <c r="W115" s="279"/>
      <c r="X115" s="279"/>
      <c r="Y115" s="279"/>
      <c r="Z115" s="279"/>
    </row>
    <row r="116" ht="11.25" hidden="1" customHeight="1">
      <c r="A116" s="298"/>
      <c r="B116" s="298" t="str">
        <f t="shared" si="300"/>
        <v/>
      </c>
      <c r="C116" s="166" t="str">
        <f t="shared" ref="C116:G116" si="312">IF($A116="","",IFERROR(INDIRECT("'" &amp; $A116 &amp; "'!" &amp; C$6),0))</f>
        <v/>
      </c>
      <c r="D116" s="166" t="str">
        <f t="shared" si="312"/>
        <v/>
      </c>
      <c r="E116" s="166" t="str">
        <f t="shared" si="312"/>
        <v/>
      </c>
      <c r="F116" s="299" t="str">
        <f t="shared" si="312"/>
        <v/>
      </c>
      <c r="G116" s="300" t="str">
        <f t="shared" si="312"/>
        <v/>
      </c>
      <c r="H116" s="301" t="str">
        <f t="shared" si="302"/>
        <v/>
      </c>
      <c r="I116" s="299" t="str">
        <f t="shared" ref="I116:J116" si="313">IF($A116="","",IFERROR(INDIRECT("'" &amp; $A116 &amp; "'!" &amp; I$6),0))</f>
        <v/>
      </c>
      <c r="J116" s="300" t="str">
        <f t="shared" si="313"/>
        <v/>
      </c>
      <c r="K116" s="301" t="str">
        <f t="shared" si="304"/>
        <v/>
      </c>
      <c r="L116" s="302" t="str">
        <f t="shared" ref="L116:M116" si="314">IF($A116="","",IFERROR(INDIRECT("'" &amp; $A116 &amp; "'!" &amp; L$6),0))</f>
        <v/>
      </c>
      <c r="M116" s="303" t="str">
        <f t="shared" si="314"/>
        <v/>
      </c>
      <c r="N116" s="279"/>
      <c r="O116" s="279"/>
      <c r="P116" s="279"/>
      <c r="Q116" s="279"/>
      <c r="R116" s="279"/>
      <c r="S116" s="279"/>
      <c r="T116" s="279"/>
      <c r="U116" s="279"/>
      <c r="V116" s="279"/>
      <c r="W116" s="279"/>
      <c r="X116" s="279"/>
      <c r="Y116" s="279"/>
      <c r="Z116" s="279"/>
    </row>
    <row r="117" ht="11.25" hidden="1" customHeight="1">
      <c r="A117" s="298"/>
      <c r="B117" s="298" t="str">
        <f t="shared" si="300"/>
        <v/>
      </c>
      <c r="C117" s="166" t="str">
        <f t="shared" ref="C117:G117" si="315">IF($A117="","",IFERROR(INDIRECT("'" &amp; $A117 &amp; "'!" &amp; C$6),0))</f>
        <v/>
      </c>
      <c r="D117" s="166" t="str">
        <f t="shared" si="315"/>
        <v/>
      </c>
      <c r="E117" s="166" t="str">
        <f t="shared" si="315"/>
        <v/>
      </c>
      <c r="F117" s="299" t="str">
        <f t="shared" si="315"/>
        <v/>
      </c>
      <c r="G117" s="300" t="str">
        <f t="shared" si="315"/>
        <v/>
      </c>
      <c r="H117" s="301" t="str">
        <f t="shared" si="302"/>
        <v/>
      </c>
      <c r="I117" s="299" t="str">
        <f t="shared" ref="I117:J117" si="316">IF($A117="","",IFERROR(INDIRECT("'" &amp; $A117 &amp; "'!" &amp; I$6),0))</f>
        <v/>
      </c>
      <c r="J117" s="300" t="str">
        <f t="shared" si="316"/>
        <v/>
      </c>
      <c r="K117" s="301" t="str">
        <f t="shared" si="304"/>
        <v/>
      </c>
      <c r="L117" s="302" t="str">
        <f t="shared" ref="L117:M117" si="317">IF($A117="","",IFERROR(INDIRECT("'" &amp; $A117 &amp; "'!" &amp; L$6),0))</f>
        <v/>
      </c>
      <c r="M117" s="303" t="str">
        <f t="shared" si="317"/>
        <v/>
      </c>
      <c r="N117" s="279"/>
      <c r="O117" s="279"/>
      <c r="P117" s="279"/>
      <c r="Q117" s="279"/>
      <c r="R117" s="279"/>
      <c r="S117" s="279"/>
      <c r="T117" s="279"/>
      <c r="U117" s="279"/>
      <c r="V117" s="279"/>
      <c r="W117" s="279"/>
      <c r="X117" s="279"/>
      <c r="Y117" s="279"/>
      <c r="Z117" s="279"/>
    </row>
    <row r="118" ht="11.25" hidden="1" customHeight="1">
      <c r="A118" s="298"/>
      <c r="B118" s="298" t="str">
        <f t="shared" si="300"/>
        <v/>
      </c>
      <c r="C118" s="166" t="str">
        <f t="shared" ref="C118:G118" si="318">IF($A118="","",IFERROR(INDIRECT("'" &amp; $A118 &amp; "'!" &amp; C$6),0))</f>
        <v/>
      </c>
      <c r="D118" s="166" t="str">
        <f t="shared" si="318"/>
        <v/>
      </c>
      <c r="E118" s="166" t="str">
        <f t="shared" si="318"/>
        <v/>
      </c>
      <c r="F118" s="299" t="str">
        <f t="shared" si="318"/>
        <v/>
      </c>
      <c r="G118" s="300" t="str">
        <f t="shared" si="318"/>
        <v/>
      </c>
      <c r="H118" s="301" t="str">
        <f t="shared" si="302"/>
        <v/>
      </c>
      <c r="I118" s="299" t="str">
        <f t="shared" ref="I118:J118" si="319">IF($A118="","",IFERROR(INDIRECT("'" &amp; $A118 &amp; "'!" &amp; I$6),0))</f>
        <v/>
      </c>
      <c r="J118" s="300" t="str">
        <f t="shared" si="319"/>
        <v/>
      </c>
      <c r="K118" s="301" t="str">
        <f t="shared" si="304"/>
        <v/>
      </c>
      <c r="L118" s="302" t="str">
        <f t="shared" ref="L118:M118" si="320">IF($A118="","",IFERROR(INDIRECT("'" &amp; $A118 &amp; "'!" &amp; L$6),0))</f>
        <v/>
      </c>
      <c r="M118" s="303" t="str">
        <f t="shared" si="320"/>
        <v/>
      </c>
      <c r="N118" s="279"/>
      <c r="O118" s="279"/>
      <c r="P118" s="279"/>
      <c r="Q118" s="279"/>
      <c r="R118" s="279"/>
      <c r="S118" s="279"/>
      <c r="T118" s="279"/>
      <c r="U118" s="279"/>
      <c r="V118" s="279"/>
      <c r="W118" s="279"/>
      <c r="X118" s="279"/>
      <c r="Y118" s="279"/>
      <c r="Z118" s="279"/>
    </row>
    <row r="119" ht="11.25" hidden="1" customHeight="1">
      <c r="A119" s="298"/>
      <c r="B119" s="298" t="str">
        <f t="shared" si="300"/>
        <v/>
      </c>
      <c r="C119" s="166" t="str">
        <f t="shared" ref="C119:G119" si="321">IF($A119="","",IFERROR(INDIRECT("'" &amp; $A119 &amp; "'!" &amp; C$6),0))</f>
        <v/>
      </c>
      <c r="D119" s="166" t="str">
        <f t="shared" si="321"/>
        <v/>
      </c>
      <c r="E119" s="166" t="str">
        <f t="shared" si="321"/>
        <v/>
      </c>
      <c r="F119" s="299" t="str">
        <f t="shared" si="321"/>
        <v/>
      </c>
      <c r="G119" s="300" t="str">
        <f t="shared" si="321"/>
        <v/>
      </c>
      <c r="H119" s="301" t="str">
        <f t="shared" si="302"/>
        <v/>
      </c>
      <c r="I119" s="299" t="str">
        <f t="shared" ref="I119:J119" si="322">IF($A119="","",IFERROR(INDIRECT("'" &amp; $A119 &amp; "'!" &amp; I$6),0))</f>
        <v/>
      </c>
      <c r="J119" s="300" t="str">
        <f t="shared" si="322"/>
        <v/>
      </c>
      <c r="K119" s="301" t="str">
        <f t="shared" si="304"/>
        <v/>
      </c>
      <c r="L119" s="302" t="str">
        <f t="shared" ref="L119:M119" si="323">IF($A119="","",IFERROR(INDIRECT("'" &amp; $A119 &amp; "'!" &amp; L$6),0))</f>
        <v/>
      </c>
      <c r="M119" s="303" t="str">
        <f t="shared" si="323"/>
        <v/>
      </c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</row>
    <row r="120" ht="11.25" hidden="1" customHeight="1">
      <c r="A120" s="298"/>
      <c r="B120" s="298" t="str">
        <f t="shared" si="300"/>
        <v/>
      </c>
      <c r="C120" s="166" t="str">
        <f t="shared" ref="C120:G120" si="324">IF($A120="","",IFERROR(INDIRECT("'" &amp; $A120 &amp; "'!" &amp; C$6),0))</f>
        <v/>
      </c>
      <c r="D120" s="166" t="str">
        <f t="shared" si="324"/>
        <v/>
      </c>
      <c r="E120" s="166" t="str">
        <f t="shared" si="324"/>
        <v/>
      </c>
      <c r="F120" s="299" t="str">
        <f t="shared" si="324"/>
        <v/>
      </c>
      <c r="G120" s="300" t="str">
        <f t="shared" si="324"/>
        <v/>
      </c>
      <c r="H120" s="301" t="str">
        <f t="shared" si="302"/>
        <v/>
      </c>
      <c r="I120" s="299" t="str">
        <f t="shared" ref="I120:J120" si="325">IF($A120="","",IFERROR(INDIRECT("'" &amp; $A120 &amp; "'!" &amp; I$6),0))</f>
        <v/>
      </c>
      <c r="J120" s="300" t="str">
        <f t="shared" si="325"/>
        <v/>
      </c>
      <c r="K120" s="301" t="str">
        <f t="shared" si="304"/>
        <v/>
      </c>
      <c r="L120" s="302" t="str">
        <f t="shared" ref="L120:M120" si="326">IF($A120="","",IFERROR(INDIRECT("'" &amp; $A120 &amp; "'!" &amp; L$6),0))</f>
        <v/>
      </c>
      <c r="M120" s="303" t="str">
        <f t="shared" si="326"/>
        <v/>
      </c>
      <c r="N120" s="279"/>
      <c r="O120" s="279"/>
      <c r="P120" s="279"/>
      <c r="Q120" s="279"/>
      <c r="R120" s="279"/>
      <c r="S120" s="279"/>
      <c r="T120" s="279"/>
      <c r="U120" s="279"/>
      <c r="V120" s="279"/>
      <c r="W120" s="279"/>
      <c r="X120" s="279"/>
      <c r="Y120" s="279"/>
      <c r="Z120" s="279"/>
    </row>
    <row r="121" ht="11.25" hidden="1" customHeight="1">
      <c r="A121" s="298"/>
      <c r="B121" s="298" t="str">
        <f t="shared" si="300"/>
        <v/>
      </c>
      <c r="C121" s="166" t="str">
        <f t="shared" ref="C121:G121" si="327">IF($A121="","",IFERROR(INDIRECT("'" &amp; $A121 &amp; "'!" &amp; C$6),0))</f>
        <v/>
      </c>
      <c r="D121" s="166" t="str">
        <f t="shared" si="327"/>
        <v/>
      </c>
      <c r="E121" s="166" t="str">
        <f t="shared" si="327"/>
        <v/>
      </c>
      <c r="F121" s="299" t="str">
        <f t="shared" si="327"/>
        <v/>
      </c>
      <c r="G121" s="300" t="str">
        <f t="shared" si="327"/>
        <v/>
      </c>
      <c r="H121" s="301" t="str">
        <f t="shared" si="302"/>
        <v/>
      </c>
      <c r="I121" s="299" t="str">
        <f t="shared" ref="I121:J121" si="328">IF($A121="","",IFERROR(INDIRECT("'" &amp; $A121 &amp; "'!" &amp; I$6),0))</f>
        <v/>
      </c>
      <c r="J121" s="300" t="str">
        <f t="shared" si="328"/>
        <v/>
      </c>
      <c r="K121" s="301" t="str">
        <f t="shared" si="304"/>
        <v/>
      </c>
      <c r="L121" s="302" t="str">
        <f t="shared" ref="L121:M121" si="329">IF($A121="","",IFERROR(INDIRECT("'" &amp; $A121 &amp; "'!" &amp; L$6),0))</f>
        <v/>
      </c>
      <c r="M121" s="303" t="str">
        <f t="shared" si="329"/>
        <v/>
      </c>
      <c r="N121" s="279"/>
      <c r="O121" s="279"/>
      <c r="P121" s="279"/>
      <c r="Q121" s="279"/>
      <c r="R121" s="279"/>
      <c r="S121" s="279"/>
      <c r="T121" s="279"/>
      <c r="U121" s="279"/>
      <c r="V121" s="279"/>
      <c r="W121" s="279"/>
      <c r="X121" s="279"/>
      <c r="Y121" s="279"/>
      <c r="Z121" s="279"/>
    </row>
    <row r="122" ht="11.25" hidden="1" customHeight="1">
      <c r="A122" s="298"/>
      <c r="B122" s="298" t="str">
        <f t="shared" si="300"/>
        <v/>
      </c>
      <c r="C122" s="166" t="str">
        <f t="shared" ref="C122:G122" si="330">IF($A122="","",IFERROR(INDIRECT("'" &amp; $A122 &amp; "'!" &amp; C$6),0))</f>
        <v/>
      </c>
      <c r="D122" s="166" t="str">
        <f t="shared" si="330"/>
        <v/>
      </c>
      <c r="E122" s="166" t="str">
        <f t="shared" si="330"/>
        <v/>
      </c>
      <c r="F122" s="299" t="str">
        <f t="shared" si="330"/>
        <v/>
      </c>
      <c r="G122" s="300" t="str">
        <f t="shared" si="330"/>
        <v/>
      </c>
      <c r="H122" s="301" t="str">
        <f t="shared" si="302"/>
        <v/>
      </c>
      <c r="I122" s="299" t="str">
        <f t="shared" ref="I122:J122" si="331">IF($A122="","",IFERROR(INDIRECT("'" &amp; $A122 &amp; "'!" &amp; I$6),0))</f>
        <v/>
      </c>
      <c r="J122" s="300" t="str">
        <f t="shared" si="331"/>
        <v/>
      </c>
      <c r="K122" s="301" t="str">
        <f t="shared" si="304"/>
        <v/>
      </c>
      <c r="L122" s="302" t="str">
        <f t="shared" ref="L122:M122" si="332">IF($A122="","",IFERROR(INDIRECT("'" &amp; $A122 &amp; "'!" &amp; L$6),0))</f>
        <v/>
      </c>
      <c r="M122" s="303" t="str">
        <f t="shared" si="332"/>
        <v/>
      </c>
      <c r="N122" s="279"/>
      <c r="O122" s="279"/>
      <c r="P122" s="279"/>
      <c r="Q122" s="279"/>
      <c r="R122" s="279"/>
      <c r="S122" s="279"/>
      <c r="T122" s="279"/>
      <c r="U122" s="279"/>
      <c r="V122" s="279"/>
      <c r="W122" s="279"/>
      <c r="X122" s="279"/>
      <c r="Y122" s="279"/>
      <c r="Z122" s="279"/>
    </row>
    <row r="123" ht="11.25" hidden="1" customHeight="1">
      <c r="A123" s="298"/>
      <c r="B123" s="298" t="str">
        <f t="shared" si="300"/>
        <v/>
      </c>
      <c r="C123" s="166" t="str">
        <f t="shared" ref="C123:G123" si="333">IF($A123="","",IFERROR(INDIRECT("'" &amp; $A123 &amp; "'!" &amp; C$6),0))</f>
        <v/>
      </c>
      <c r="D123" s="166" t="str">
        <f t="shared" si="333"/>
        <v/>
      </c>
      <c r="E123" s="166" t="str">
        <f t="shared" si="333"/>
        <v/>
      </c>
      <c r="F123" s="299" t="str">
        <f t="shared" si="333"/>
        <v/>
      </c>
      <c r="G123" s="300" t="str">
        <f t="shared" si="333"/>
        <v/>
      </c>
      <c r="H123" s="301" t="str">
        <f t="shared" si="302"/>
        <v/>
      </c>
      <c r="I123" s="299" t="str">
        <f t="shared" ref="I123:J123" si="334">IF($A123="","",IFERROR(INDIRECT("'" &amp; $A123 &amp; "'!" &amp; I$6),0))</f>
        <v/>
      </c>
      <c r="J123" s="300" t="str">
        <f t="shared" si="334"/>
        <v/>
      </c>
      <c r="K123" s="301" t="str">
        <f t="shared" si="304"/>
        <v/>
      </c>
      <c r="L123" s="302" t="str">
        <f t="shared" ref="L123:M123" si="335">IF($A123="","",IFERROR(INDIRECT("'" &amp; $A123 &amp; "'!" &amp; L$6),0))</f>
        <v/>
      </c>
      <c r="M123" s="303" t="str">
        <f t="shared" si="335"/>
        <v/>
      </c>
      <c r="N123" s="279"/>
      <c r="O123" s="279"/>
      <c r="P123" s="279"/>
      <c r="Q123" s="279"/>
      <c r="R123" s="279"/>
      <c r="S123" s="279"/>
      <c r="T123" s="279"/>
      <c r="U123" s="279"/>
      <c r="V123" s="279"/>
      <c r="W123" s="279"/>
      <c r="X123" s="279"/>
      <c r="Y123" s="279"/>
      <c r="Z123" s="279"/>
    </row>
    <row r="124" ht="11.25" hidden="1" customHeight="1">
      <c r="A124" s="298"/>
      <c r="B124" s="298" t="str">
        <f t="shared" si="300"/>
        <v/>
      </c>
      <c r="C124" s="166" t="str">
        <f t="shared" ref="C124:G124" si="336">IF($A124="","",IFERROR(INDIRECT("'" &amp; $A124 &amp; "'!" &amp; C$6),0))</f>
        <v/>
      </c>
      <c r="D124" s="166" t="str">
        <f t="shared" si="336"/>
        <v/>
      </c>
      <c r="E124" s="166" t="str">
        <f t="shared" si="336"/>
        <v/>
      </c>
      <c r="F124" s="299" t="str">
        <f t="shared" si="336"/>
        <v/>
      </c>
      <c r="G124" s="300" t="str">
        <f t="shared" si="336"/>
        <v/>
      </c>
      <c r="H124" s="301" t="str">
        <f t="shared" si="302"/>
        <v/>
      </c>
      <c r="I124" s="299" t="str">
        <f t="shared" ref="I124:J124" si="337">IF($A124="","",IFERROR(INDIRECT("'" &amp; $A124 &amp; "'!" &amp; I$6),0))</f>
        <v/>
      </c>
      <c r="J124" s="300" t="str">
        <f t="shared" si="337"/>
        <v/>
      </c>
      <c r="K124" s="301" t="str">
        <f t="shared" si="304"/>
        <v/>
      </c>
      <c r="L124" s="302" t="str">
        <f t="shared" ref="L124:M124" si="338">IF($A124="","",IFERROR(INDIRECT("'" &amp; $A124 &amp; "'!" &amp; L$6),0))</f>
        <v/>
      </c>
      <c r="M124" s="303" t="str">
        <f t="shared" si="338"/>
        <v/>
      </c>
      <c r="N124" s="279"/>
      <c r="O124" s="279"/>
      <c r="P124" s="279"/>
      <c r="Q124" s="279"/>
      <c r="R124" s="279"/>
      <c r="S124" s="279"/>
      <c r="T124" s="279"/>
      <c r="U124" s="279"/>
      <c r="V124" s="279"/>
      <c r="W124" s="279"/>
      <c r="X124" s="279"/>
      <c r="Y124" s="279"/>
      <c r="Z124" s="279"/>
    </row>
    <row r="125" ht="11.25" hidden="1" customHeight="1">
      <c r="A125" s="298"/>
      <c r="B125" s="298" t="str">
        <f t="shared" si="300"/>
        <v/>
      </c>
      <c r="C125" s="166" t="str">
        <f t="shared" ref="C125:G125" si="339">IF($A125="","",IFERROR(INDIRECT("'" &amp; $A125 &amp; "'!" &amp; C$6),0))</f>
        <v/>
      </c>
      <c r="D125" s="166" t="str">
        <f t="shared" si="339"/>
        <v/>
      </c>
      <c r="E125" s="166" t="str">
        <f t="shared" si="339"/>
        <v/>
      </c>
      <c r="F125" s="299" t="str">
        <f t="shared" si="339"/>
        <v/>
      </c>
      <c r="G125" s="300" t="str">
        <f t="shared" si="339"/>
        <v/>
      </c>
      <c r="H125" s="301" t="str">
        <f t="shared" si="302"/>
        <v/>
      </c>
      <c r="I125" s="299" t="str">
        <f t="shared" ref="I125:J125" si="340">IF($A125="","",IFERROR(INDIRECT("'" &amp; $A125 &amp; "'!" &amp; I$6),0))</f>
        <v/>
      </c>
      <c r="J125" s="300" t="str">
        <f t="shared" si="340"/>
        <v/>
      </c>
      <c r="K125" s="301" t="str">
        <f t="shared" si="304"/>
        <v/>
      </c>
      <c r="L125" s="302" t="str">
        <f t="shared" ref="L125:M125" si="341">IF($A125="","",IFERROR(INDIRECT("'" &amp; $A125 &amp; "'!" &amp; L$6),0))</f>
        <v/>
      </c>
      <c r="M125" s="303" t="str">
        <f t="shared" si="341"/>
        <v/>
      </c>
      <c r="N125" s="279"/>
      <c r="O125" s="279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</row>
    <row r="126" ht="11.25" hidden="1" customHeight="1">
      <c r="A126" s="298"/>
      <c r="B126" s="298" t="str">
        <f t="shared" si="300"/>
        <v/>
      </c>
      <c r="C126" s="166" t="str">
        <f t="shared" ref="C126:G126" si="342">IF($A126="","",IFERROR(INDIRECT("'" &amp; $A126 &amp; "'!" &amp; C$6),0))</f>
        <v/>
      </c>
      <c r="D126" s="166" t="str">
        <f t="shared" si="342"/>
        <v/>
      </c>
      <c r="E126" s="166" t="str">
        <f t="shared" si="342"/>
        <v/>
      </c>
      <c r="F126" s="299" t="str">
        <f t="shared" si="342"/>
        <v/>
      </c>
      <c r="G126" s="300" t="str">
        <f t="shared" si="342"/>
        <v/>
      </c>
      <c r="H126" s="301" t="str">
        <f t="shared" si="302"/>
        <v/>
      </c>
      <c r="I126" s="299" t="str">
        <f t="shared" ref="I126:J126" si="343">IF($A126="","",IFERROR(INDIRECT("'" &amp; $A126 &amp; "'!" &amp; I$6),0))</f>
        <v/>
      </c>
      <c r="J126" s="300" t="str">
        <f t="shared" si="343"/>
        <v/>
      </c>
      <c r="K126" s="301" t="str">
        <f t="shared" si="304"/>
        <v/>
      </c>
      <c r="L126" s="302" t="str">
        <f t="shared" ref="L126:M126" si="344">IF($A126="","",IFERROR(INDIRECT("'" &amp; $A126 &amp; "'!" &amp; L$6),0))</f>
        <v/>
      </c>
      <c r="M126" s="303" t="str">
        <f t="shared" si="344"/>
        <v/>
      </c>
      <c r="N126" s="279"/>
      <c r="O126" s="279"/>
      <c r="P126" s="279"/>
      <c r="Q126" s="279"/>
      <c r="R126" s="279"/>
      <c r="S126" s="279"/>
      <c r="T126" s="279"/>
      <c r="U126" s="279"/>
      <c r="V126" s="279"/>
      <c r="W126" s="279"/>
      <c r="X126" s="279"/>
      <c r="Y126" s="279"/>
      <c r="Z126" s="279"/>
    </row>
    <row r="127" ht="11.25" hidden="1" customHeight="1">
      <c r="A127" s="298"/>
      <c r="B127" s="298" t="str">
        <f t="shared" si="300"/>
        <v/>
      </c>
      <c r="C127" s="166" t="str">
        <f t="shared" ref="C127:G127" si="345">IF($A127="","",IFERROR(INDIRECT("'" &amp; $A127 &amp; "'!" &amp; C$6),0))</f>
        <v/>
      </c>
      <c r="D127" s="166" t="str">
        <f t="shared" si="345"/>
        <v/>
      </c>
      <c r="E127" s="166" t="str">
        <f t="shared" si="345"/>
        <v/>
      </c>
      <c r="F127" s="299" t="str">
        <f t="shared" si="345"/>
        <v/>
      </c>
      <c r="G127" s="300" t="str">
        <f t="shared" si="345"/>
        <v/>
      </c>
      <c r="H127" s="301" t="str">
        <f t="shared" si="302"/>
        <v/>
      </c>
      <c r="I127" s="299" t="str">
        <f t="shared" ref="I127:J127" si="346">IF($A127="","",IFERROR(INDIRECT("'" &amp; $A127 &amp; "'!" &amp; I$6),0))</f>
        <v/>
      </c>
      <c r="J127" s="300" t="str">
        <f t="shared" si="346"/>
        <v/>
      </c>
      <c r="K127" s="301" t="str">
        <f t="shared" si="304"/>
        <v/>
      </c>
      <c r="L127" s="302" t="str">
        <f t="shared" ref="L127:M127" si="347">IF($A127="","",IFERROR(INDIRECT("'" &amp; $A127 &amp; "'!" &amp; L$6),0))</f>
        <v/>
      </c>
      <c r="M127" s="303" t="str">
        <f t="shared" si="347"/>
        <v/>
      </c>
      <c r="N127" s="279"/>
      <c r="O127" s="279"/>
      <c r="P127" s="279"/>
      <c r="Q127" s="279"/>
      <c r="R127" s="279"/>
      <c r="S127" s="279"/>
      <c r="T127" s="279"/>
      <c r="U127" s="279"/>
      <c r="V127" s="279"/>
      <c r="W127" s="279"/>
      <c r="X127" s="279"/>
      <c r="Y127" s="279"/>
      <c r="Z127" s="279"/>
    </row>
    <row r="128" ht="11.25" hidden="1" customHeight="1">
      <c r="A128" s="298"/>
      <c r="B128" s="298" t="str">
        <f t="shared" si="300"/>
        <v/>
      </c>
      <c r="C128" s="166" t="str">
        <f t="shared" ref="C128:G128" si="348">IF($A128="","",IFERROR(INDIRECT("'" &amp; $A128 &amp; "'!" &amp; C$6),0))</f>
        <v/>
      </c>
      <c r="D128" s="166" t="str">
        <f t="shared" si="348"/>
        <v/>
      </c>
      <c r="E128" s="166" t="str">
        <f t="shared" si="348"/>
        <v/>
      </c>
      <c r="F128" s="299" t="str">
        <f t="shared" si="348"/>
        <v/>
      </c>
      <c r="G128" s="300" t="str">
        <f t="shared" si="348"/>
        <v/>
      </c>
      <c r="H128" s="301" t="str">
        <f t="shared" si="302"/>
        <v/>
      </c>
      <c r="I128" s="299" t="str">
        <f t="shared" ref="I128:J128" si="349">IF($A128="","",IFERROR(INDIRECT("'" &amp; $A128 &amp; "'!" &amp; I$6),0))</f>
        <v/>
      </c>
      <c r="J128" s="300" t="str">
        <f t="shared" si="349"/>
        <v/>
      </c>
      <c r="K128" s="301" t="str">
        <f t="shared" si="304"/>
        <v/>
      </c>
      <c r="L128" s="302" t="str">
        <f t="shared" ref="L128:M128" si="350">IF($A128="","",IFERROR(INDIRECT("'" &amp; $A128 &amp; "'!" &amp; L$6),0))</f>
        <v/>
      </c>
      <c r="M128" s="303" t="str">
        <f t="shared" si="350"/>
        <v/>
      </c>
      <c r="N128" s="279"/>
      <c r="O128" s="279"/>
      <c r="P128" s="279"/>
      <c r="Q128" s="279"/>
      <c r="R128" s="279"/>
      <c r="S128" s="279"/>
      <c r="T128" s="279"/>
      <c r="U128" s="279"/>
      <c r="V128" s="279"/>
      <c r="W128" s="279"/>
      <c r="X128" s="279"/>
      <c r="Y128" s="279"/>
      <c r="Z128" s="279"/>
    </row>
    <row r="129" ht="11.25" hidden="1" customHeight="1">
      <c r="A129" s="298"/>
      <c r="B129" s="298" t="str">
        <f t="shared" si="300"/>
        <v/>
      </c>
      <c r="C129" s="166" t="str">
        <f t="shared" ref="C129:G129" si="351">IF($A129="","",IFERROR(INDIRECT("'" &amp; $A129 &amp; "'!" &amp; C$6),0))</f>
        <v/>
      </c>
      <c r="D129" s="166" t="str">
        <f t="shared" si="351"/>
        <v/>
      </c>
      <c r="E129" s="166" t="str">
        <f t="shared" si="351"/>
        <v/>
      </c>
      <c r="F129" s="299" t="str">
        <f t="shared" si="351"/>
        <v/>
      </c>
      <c r="G129" s="300" t="str">
        <f t="shared" si="351"/>
        <v/>
      </c>
      <c r="H129" s="301" t="str">
        <f t="shared" si="302"/>
        <v/>
      </c>
      <c r="I129" s="299" t="str">
        <f t="shared" ref="I129:J129" si="352">IF($A129="","",IFERROR(INDIRECT("'" &amp; $A129 &amp; "'!" &amp; I$6),0))</f>
        <v/>
      </c>
      <c r="J129" s="300" t="str">
        <f t="shared" si="352"/>
        <v/>
      </c>
      <c r="K129" s="301" t="str">
        <f t="shared" si="304"/>
        <v/>
      </c>
      <c r="L129" s="302" t="str">
        <f t="shared" ref="L129:M129" si="353">IF($A129="","",IFERROR(INDIRECT("'" &amp; $A129 &amp; "'!" &amp; L$6),0))</f>
        <v/>
      </c>
      <c r="M129" s="303" t="str">
        <f t="shared" si="353"/>
        <v/>
      </c>
      <c r="N129" s="279"/>
      <c r="O129" s="279"/>
      <c r="P129" s="279"/>
      <c r="Q129" s="279"/>
      <c r="R129" s="279"/>
      <c r="S129" s="279"/>
      <c r="T129" s="279"/>
      <c r="U129" s="279"/>
      <c r="V129" s="279"/>
      <c r="W129" s="279"/>
      <c r="X129" s="279"/>
      <c r="Y129" s="279"/>
      <c r="Z129" s="279"/>
    </row>
    <row r="130" ht="11.25" hidden="1" customHeight="1">
      <c r="A130" s="298"/>
      <c r="B130" s="298" t="str">
        <f t="shared" si="300"/>
        <v/>
      </c>
      <c r="C130" s="166" t="str">
        <f t="shared" ref="C130:G130" si="354">IF($A130="","",IFERROR(INDIRECT("'" &amp; $A130 &amp; "'!" &amp; C$6),0))</f>
        <v/>
      </c>
      <c r="D130" s="166" t="str">
        <f t="shared" si="354"/>
        <v/>
      </c>
      <c r="E130" s="166" t="str">
        <f t="shared" si="354"/>
        <v/>
      </c>
      <c r="F130" s="299" t="str">
        <f t="shared" si="354"/>
        <v/>
      </c>
      <c r="G130" s="300" t="str">
        <f t="shared" si="354"/>
        <v/>
      </c>
      <c r="H130" s="301" t="str">
        <f t="shared" si="302"/>
        <v/>
      </c>
      <c r="I130" s="299" t="str">
        <f t="shared" ref="I130:J130" si="355">IF($A130="","",IFERROR(INDIRECT("'" &amp; $A130 &amp; "'!" &amp; I$6),0))</f>
        <v/>
      </c>
      <c r="J130" s="300" t="str">
        <f t="shared" si="355"/>
        <v/>
      </c>
      <c r="K130" s="301" t="str">
        <f t="shared" si="304"/>
        <v/>
      </c>
      <c r="L130" s="302" t="str">
        <f t="shared" ref="L130:M130" si="356">IF($A130="","",IFERROR(INDIRECT("'" &amp; $A130 &amp; "'!" &amp; L$6),0))</f>
        <v/>
      </c>
      <c r="M130" s="303" t="str">
        <f t="shared" si="356"/>
        <v/>
      </c>
      <c r="N130" s="279"/>
      <c r="O130" s="279"/>
      <c r="P130" s="279"/>
      <c r="Q130" s="279"/>
      <c r="R130" s="279"/>
      <c r="S130" s="279"/>
      <c r="T130" s="279"/>
      <c r="U130" s="279"/>
      <c r="V130" s="279"/>
      <c r="W130" s="279"/>
      <c r="X130" s="279"/>
      <c r="Y130" s="279"/>
      <c r="Z130" s="279"/>
    </row>
    <row r="131" ht="11.25" hidden="1" customHeight="1">
      <c r="A131" s="298"/>
      <c r="B131" s="298" t="str">
        <f t="shared" si="300"/>
        <v/>
      </c>
      <c r="C131" s="166" t="str">
        <f t="shared" ref="C131:G131" si="357">IF($A131="","",IFERROR(INDIRECT("'" &amp; $A131 &amp; "'!" &amp; C$6),0))</f>
        <v/>
      </c>
      <c r="D131" s="166" t="str">
        <f t="shared" si="357"/>
        <v/>
      </c>
      <c r="E131" s="166" t="str">
        <f t="shared" si="357"/>
        <v/>
      </c>
      <c r="F131" s="299" t="str">
        <f t="shared" si="357"/>
        <v/>
      </c>
      <c r="G131" s="300" t="str">
        <f t="shared" si="357"/>
        <v/>
      </c>
      <c r="H131" s="301" t="str">
        <f t="shared" si="302"/>
        <v/>
      </c>
      <c r="I131" s="299" t="str">
        <f t="shared" ref="I131:J131" si="358">IF($A131="","",IFERROR(INDIRECT("'" &amp; $A131 &amp; "'!" &amp; I$6),0))</f>
        <v/>
      </c>
      <c r="J131" s="300" t="str">
        <f t="shared" si="358"/>
        <v/>
      </c>
      <c r="K131" s="301" t="str">
        <f t="shared" si="304"/>
        <v/>
      </c>
      <c r="L131" s="302" t="str">
        <f t="shared" ref="L131:M131" si="359">IF($A131="","",IFERROR(INDIRECT("'" &amp; $A131 &amp; "'!" &amp; L$6),0))</f>
        <v/>
      </c>
      <c r="M131" s="303" t="str">
        <f t="shared" si="359"/>
        <v/>
      </c>
      <c r="N131" s="279"/>
      <c r="O131" s="279"/>
      <c r="P131" s="279"/>
      <c r="Q131" s="279"/>
      <c r="R131" s="279"/>
      <c r="S131" s="279"/>
      <c r="T131" s="279"/>
      <c r="U131" s="279"/>
      <c r="V131" s="279"/>
      <c r="W131" s="279"/>
      <c r="X131" s="279"/>
      <c r="Y131" s="279"/>
      <c r="Z131" s="279"/>
    </row>
    <row r="132" ht="11.25" hidden="1" customHeight="1">
      <c r="A132" s="298"/>
      <c r="B132" s="298" t="str">
        <f t="shared" si="300"/>
        <v/>
      </c>
      <c r="C132" s="166" t="str">
        <f t="shared" ref="C132:G132" si="360">IF($A132="","",IFERROR(INDIRECT("'" &amp; $A132 &amp; "'!" &amp; C$6),0))</f>
        <v/>
      </c>
      <c r="D132" s="166" t="str">
        <f t="shared" si="360"/>
        <v/>
      </c>
      <c r="E132" s="166" t="str">
        <f t="shared" si="360"/>
        <v/>
      </c>
      <c r="F132" s="299" t="str">
        <f t="shared" si="360"/>
        <v/>
      </c>
      <c r="G132" s="300" t="str">
        <f t="shared" si="360"/>
        <v/>
      </c>
      <c r="H132" s="301" t="str">
        <f t="shared" si="302"/>
        <v/>
      </c>
      <c r="I132" s="299" t="str">
        <f t="shared" ref="I132:J132" si="361">IF($A132="","",IFERROR(INDIRECT("'" &amp; $A132 &amp; "'!" &amp; I$6),0))</f>
        <v/>
      </c>
      <c r="J132" s="300" t="str">
        <f t="shared" si="361"/>
        <v/>
      </c>
      <c r="K132" s="301" t="str">
        <f t="shared" si="304"/>
        <v/>
      </c>
      <c r="L132" s="302" t="str">
        <f t="shared" ref="L132:M132" si="362">IF($A132="","",IFERROR(INDIRECT("'" &amp; $A132 &amp; "'!" &amp; L$6),0))</f>
        <v/>
      </c>
      <c r="M132" s="303" t="str">
        <f t="shared" si="362"/>
        <v/>
      </c>
      <c r="N132" s="279"/>
      <c r="O132" s="279"/>
      <c r="P132" s="279"/>
      <c r="Q132" s="279"/>
      <c r="R132" s="279"/>
      <c r="S132" s="279"/>
      <c r="T132" s="279"/>
      <c r="U132" s="279"/>
      <c r="V132" s="279"/>
      <c r="W132" s="279"/>
      <c r="X132" s="279"/>
      <c r="Y132" s="279"/>
      <c r="Z132" s="279"/>
    </row>
    <row r="133" ht="11.25" hidden="1" customHeight="1">
      <c r="A133" s="298"/>
      <c r="B133" s="298" t="str">
        <f t="shared" si="300"/>
        <v/>
      </c>
      <c r="C133" s="166" t="str">
        <f t="shared" ref="C133:G133" si="363">IF($A133="","",IFERROR(INDIRECT("'" &amp; $A133 &amp; "'!" &amp; C$6),0))</f>
        <v/>
      </c>
      <c r="D133" s="166" t="str">
        <f t="shared" si="363"/>
        <v/>
      </c>
      <c r="E133" s="166" t="str">
        <f t="shared" si="363"/>
        <v/>
      </c>
      <c r="F133" s="299" t="str">
        <f t="shared" si="363"/>
        <v/>
      </c>
      <c r="G133" s="300" t="str">
        <f t="shared" si="363"/>
        <v/>
      </c>
      <c r="H133" s="301" t="str">
        <f t="shared" si="302"/>
        <v/>
      </c>
      <c r="I133" s="299" t="str">
        <f t="shared" ref="I133:J133" si="364">IF($A133="","",IFERROR(INDIRECT("'" &amp; $A133 &amp; "'!" &amp; I$6),0))</f>
        <v/>
      </c>
      <c r="J133" s="300" t="str">
        <f t="shared" si="364"/>
        <v/>
      </c>
      <c r="K133" s="301" t="str">
        <f t="shared" si="304"/>
        <v/>
      </c>
      <c r="L133" s="302" t="str">
        <f t="shared" ref="L133:M133" si="365">IF($A133="","",IFERROR(INDIRECT("'" &amp; $A133 &amp; "'!" &amp; L$6),0))</f>
        <v/>
      </c>
      <c r="M133" s="303" t="str">
        <f t="shared" si="365"/>
        <v/>
      </c>
      <c r="N133" s="279"/>
      <c r="O133" s="279"/>
      <c r="P133" s="279"/>
      <c r="Q133" s="279"/>
      <c r="R133" s="279"/>
      <c r="S133" s="279"/>
      <c r="T133" s="279"/>
      <c r="U133" s="279"/>
      <c r="V133" s="279"/>
      <c r="W133" s="279"/>
      <c r="X133" s="279"/>
      <c r="Y133" s="279"/>
      <c r="Z133" s="279"/>
    </row>
    <row r="134" ht="11.25" hidden="1" customHeight="1">
      <c r="A134" s="298"/>
      <c r="B134" s="298" t="str">
        <f t="shared" si="300"/>
        <v/>
      </c>
      <c r="C134" s="166" t="str">
        <f t="shared" ref="C134:G134" si="366">IF($A134="","",IFERROR(INDIRECT("'" &amp; $A134 &amp; "'!" &amp; C$6),0))</f>
        <v/>
      </c>
      <c r="D134" s="166" t="str">
        <f t="shared" si="366"/>
        <v/>
      </c>
      <c r="E134" s="166" t="str">
        <f t="shared" si="366"/>
        <v/>
      </c>
      <c r="F134" s="299" t="str">
        <f t="shared" si="366"/>
        <v/>
      </c>
      <c r="G134" s="300" t="str">
        <f t="shared" si="366"/>
        <v/>
      </c>
      <c r="H134" s="301" t="str">
        <f t="shared" si="302"/>
        <v/>
      </c>
      <c r="I134" s="299" t="str">
        <f t="shared" ref="I134:J134" si="367">IF($A134="","",IFERROR(INDIRECT("'" &amp; $A134 &amp; "'!" &amp; I$6),0))</f>
        <v/>
      </c>
      <c r="J134" s="300" t="str">
        <f t="shared" si="367"/>
        <v/>
      </c>
      <c r="K134" s="301" t="str">
        <f t="shared" si="304"/>
        <v/>
      </c>
      <c r="L134" s="302" t="str">
        <f t="shared" ref="L134:M134" si="368">IF($A134="","",IFERROR(INDIRECT("'" &amp; $A134 &amp; "'!" &amp; L$6),0))</f>
        <v/>
      </c>
      <c r="M134" s="303" t="str">
        <f t="shared" si="368"/>
        <v/>
      </c>
      <c r="N134" s="279"/>
      <c r="O134" s="279"/>
      <c r="P134" s="279"/>
      <c r="Q134" s="279"/>
      <c r="R134" s="279"/>
      <c r="S134" s="279"/>
      <c r="T134" s="279"/>
      <c r="U134" s="279"/>
      <c r="V134" s="279"/>
      <c r="W134" s="279"/>
      <c r="X134" s="279"/>
      <c r="Y134" s="279"/>
      <c r="Z134" s="279"/>
    </row>
    <row r="135" ht="11.25" hidden="1" customHeight="1">
      <c r="A135" s="298"/>
      <c r="B135" s="298" t="str">
        <f t="shared" si="300"/>
        <v/>
      </c>
      <c r="C135" s="166" t="str">
        <f t="shared" ref="C135:G135" si="369">IF($A135="","",IFERROR(INDIRECT("'" &amp; $A135 &amp; "'!" &amp; C$6),0))</f>
        <v/>
      </c>
      <c r="D135" s="166" t="str">
        <f t="shared" si="369"/>
        <v/>
      </c>
      <c r="E135" s="166" t="str">
        <f t="shared" si="369"/>
        <v/>
      </c>
      <c r="F135" s="299" t="str">
        <f t="shared" si="369"/>
        <v/>
      </c>
      <c r="G135" s="300" t="str">
        <f t="shared" si="369"/>
        <v/>
      </c>
      <c r="H135" s="301" t="str">
        <f t="shared" si="302"/>
        <v/>
      </c>
      <c r="I135" s="299" t="str">
        <f t="shared" ref="I135:J135" si="370">IF($A135="","",IFERROR(INDIRECT("'" &amp; $A135 &amp; "'!" &amp; I$6),0))</f>
        <v/>
      </c>
      <c r="J135" s="300" t="str">
        <f t="shared" si="370"/>
        <v/>
      </c>
      <c r="K135" s="301" t="str">
        <f t="shared" si="304"/>
        <v/>
      </c>
      <c r="L135" s="302" t="str">
        <f t="shared" ref="L135:M135" si="371">IF($A135="","",IFERROR(INDIRECT("'" &amp; $A135 &amp; "'!" &amp; L$6),0))</f>
        <v/>
      </c>
      <c r="M135" s="303" t="str">
        <f t="shared" si="371"/>
        <v/>
      </c>
      <c r="N135" s="279"/>
      <c r="O135" s="279"/>
      <c r="P135" s="279"/>
      <c r="Q135" s="279"/>
      <c r="R135" s="279"/>
      <c r="S135" s="279"/>
      <c r="T135" s="279"/>
      <c r="U135" s="279"/>
      <c r="V135" s="279"/>
      <c r="W135" s="279"/>
      <c r="X135" s="279"/>
      <c r="Y135" s="279"/>
      <c r="Z135" s="279"/>
    </row>
    <row r="136" ht="11.25" hidden="1" customHeight="1">
      <c r="A136" s="298"/>
      <c r="B136" s="298" t="str">
        <f t="shared" si="300"/>
        <v/>
      </c>
      <c r="C136" s="166" t="str">
        <f t="shared" ref="C136:G136" si="372">IF($A136="","",IFERROR(INDIRECT("'" &amp; $A136 &amp; "'!" &amp; C$6),0))</f>
        <v/>
      </c>
      <c r="D136" s="166" t="str">
        <f t="shared" si="372"/>
        <v/>
      </c>
      <c r="E136" s="166" t="str">
        <f t="shared" si="372"/>
        <v/>
      </c>
      <c r="F136" s="299" t="str">
        <f t="shared" si="372"/>
        <v/>
      </c>
      <c r="G136" s="300" t="str">
        <f t="shared" si="372"/>
        <v/>
      </c>
      <c r="H136" s="301" t="str">
        <f t="shared" si="302"/>
        <v/>
      </c>
      <c r="I136" s="299" t="str">
        <f t="shared" ref="I136:J136" si="373">IF($A136="","",IFERROR(INDIRECT("'" &amp; $A136 &amp; "'!" &amp; I$6),0))</f>
        <v/>
      </c>
      <c r="J136" s="300" t="str">
        <f t="shared" si="373"/>
        <v/>
      </c>
      <c r="K136" s="301" t="str">
        <f t="shared" si="304"/>
        <v/>
      </c>
      <c r="L136" s="302" t="str">
        <f t="shared" ref="L136:M136" si="374">IF($A136="","",IFERROR(INDIRECT("'" &amp; $A136 &amp; "'!" &amp; L$6),0))</f>
        <v/>
      </c>
      <c r="M136" s="303" t="str">
        <f t="shared" si="374"/>
        <v/>
      </c>
      <c r="N136" s="279"/>
      <c r="O136" s="279"/>
      <c r="P136" s="279"/>
      <c r="Q136" s="279"/>
      <c r="R136" s="279"/>
      <c r="S136" s="279"/>
      <c r="T136" s="279"/>
      <c r="U136" s="279"/>
      <c r="V136" s="279"/>
      <c r="W136" s="279"/>
      <c r="X136" s="279"/>
      <c r="Y136" s="279"/>
      <c r="Z136" s="279"/>
    </row>
    <row r="137" ht="11.25" hidden="1" customHeight="1">
      <c r="A137" s="298"/>
      <c r="B137" s="298" t="str">
        <f t="shared" si="300"/>
        <v/>
      </c>
      <c r="C137" s="166" t="str">
        <f t="shared" ref="C137:G137" si="375">IF($A137="","",IFERROR(INDIRECT("'" &amp; $A137 &amp; "'!" &amp; C$6),0))</f>
        <v/>
      </c>
      <c r="D137" s="166" t="str">
        <f t="shared" si="375"/>
        <v/>
      </c>
      <c r="E137" s="166" t="str">
        <f t="shared" si="375"/>
        <v/>
      </c>
      <c r="F137" s="299" t="str">
        <f t="shared" si="375"/>
        <v/>
      </c>
      <c r="G137" s="300" t="str">
        <f t="shared" si="375"/>
        <v/>
      </c>
      <c r="H137" s="301" t="str">
        <f t="shared" si="302"/>
        <v/>
      </c>
      <c r="I137" s="299" t="str">
        <f t="shared" ref="I137:J137" si="376">IF($A137="","",IFERROR(INDIRECT("'" &amp; $A137 &amp; "'!" &amp; I$6),0))</f>
        <v/>
      </c>
      <c r="J137" s="300" t="str">
        <f t="shared" si="376"/>
        <v/>
      </c>
      <c r="K137" s="301" t="str">
        <f t="shared" si="304"/>
        <v/>
      </c>
      <c r="L137" s="302" t="str">
        <f t="shared" ref="L137:M137" si="377">IF($A137="","",IFERROR(INDIRECT("'" &amp; $A137 &amp; "'!" &amp; L$6),0))</f>
        <v/>
      </c>
      <c r="M137" s="303" t="str">
        <f t="shared" si="377"/>
        <v/>
      </c>
      <c r="N137" s="279"/>
      <c r="O137" s="279"/>
      <c r="P137" s="279"/>
      <c r="Q137" s="279"/>
      <c r="R137" s="279"/>
      <c r="S137" s="279"/>
      <c r="T137" s="279"/>
      <c r="U137" s="279"/>
      <c r="V137" s="279"/>
      <c r="W137" s="279"/>
      <c r="X137" s="279"/>
      <c r="Y137" s="279"/>
      <c r="Z137" s="279"/>
    </row>
    <row r="138" ht="11.25" hidden="1" customHeight="1">
      <c r="A138" s="298"/>
      <c r="B138" s="298" t="str">
        <f t="shared" si="300"/>
        <v/>
      </c>
      <c r="C138" s="166" t="str">
        <f t="shared" ref="C138:G138" si="378">IF($A138="","",IFERROR(INDIRECT("'" &amp; $A138 &amp; "'!" &amp; C$6),0))</f>
        <v/>
      </c>
      <c r="D138" s="166" t="str">
        <f t="shared" si="378"/>
        <v/>
      </c>
      <c r="E138" s="166" t="str">
        <f t="shared" si="378"/>
        <v/>
      </c>
      <c r="F138" s="299" t="str">
        <f t="shared" si="378"/>
        <v/>
      </c>
      <c r="G138" s="300" t="str">
        <f t="shared" si="378"/>
        <v/>
      </c>
      <c r="H138" s="301" t="str">
        <f t="shared" si="302"/>
        <v/>
      </c>
      <c r="I138" s="299" t="str">
        <f t="shared" ref="I138:J138" si="379">IF($A138="","",IFERROR(INDIRECT("'" &amp; $A138 &amp; "'!" &amp; I$6),0))</f>
        <v/>
      </c>
      <c r="J138" s="300" t="str">
        <f t="shared" si="379"/>
        <v/>
      </c>
      <c r="K138" s="301" t="str">
        <f t="shared" si="304"/>
        <v/>
      </c>
      <c r="L138" s="302" t="str">
        <f t="shared" ref="L138:M138" si="380">IF($A138="","",IFERROR(INDIRECT("'" &amp; $A138 &amp; "'!" &amp; L$6),0))</f>
        <v/>
      </c>
      <c r="M138" s="303" t="str">
        <f t="shared" si="380"/>
        <v/>
      </c>
      <c r="N138" s="279"/>
      <c r="O138" s="279"/>
      <c r="P138" s="279"/>
      <c r="Q138" s="279"/>
      <c r="R138" s="279"/>
      <c r="S138" s="279"/>
      <c r="T138" s="279"/>
      <c r="U138" s="279"/>
      <c r="V138" s="279"/>
      <c r="W138" s="279"/>
      <c r="X138" s="279"/>
      <c r="Y138" s="279"/>
      <c r="Z138" s="279"/>
    </row>
    <row r="139" ht="11.25" hidden="1" customHeight="1">
      <c r="A139" s="298"/>
      <c r="B139" s="298" t="str">
        <f t="shared" si="300"/>
        <v/>
      </c>
      <c r="C139" s="166" t="str">
        <f t="shared" ref="C139:G139" si="381">IF($A139="","",IFERROR(INDIRECT("'" &amp; $A139 &amp; "'!" &amp; C$6),0))</f>
        <v/>
      </c>
      <c r="D139" s="166" t="str">
        <f t="shared" si="381"/>
        <v/>
      </c>
      <c r="E139" s="166" t="str">
        <f t="shared" si="381"/>
        <v/>
      </c>
      <c r="F139" s="299" t="str">
        <f t="shared" si="381"/>
        <v/>
      </c>
      <c r="G139" s="300" t="str">
        <f t="shared" si="381"/>
        <v/>
      </c>
      <c r="H139" s="301" t="str">
        <f t="shared" si="302"/>
        <v/>
      </c>
      <c r="I139" s="299" t="str">
        <f t="shared" ref="I139:J139" si="382">IF($A139="","",IFERROR(INDIRECT("'" &amp; $A139 &amp; "'!" &amp; I$6),0))</f>
        <v/>
      </c>
      <c r="J139" s="300" t="str">
        <f t="shared" si="382"/>
        <v/>
      </c>
      <c r="K139" s="301" t="str">
        <f t="shared" si="304"/>
        <v/>
      </c>
      <c r="L139" s="302" t="str">
        <f t="shared" ref="L139:M139" si="383">IF($A139="","",IFERROR(INDIRECT("'" &amp; $A139 &amp; "'!" &amp; L$6),0))</f>
        <v/>
      </c>
      <c r="M139" s="303" t="str">
        <f t="shared" si="383"/>
        <v/>
      </c>
      <c r="N139" s="279"/>
      <c r="O139" s="279"/>
      <c r="P139" s="279"/>
      <c r="Q139" s="279"/>
      <c r="R139" s="279"/>
      <c r="S139" s="279"/>
      <c r="T139" s="279"/>
      <c r="U139" s="279"/>
      <c r="V139" s="279"/>
      <c r="W139" s="279"/>
      <c r="X139" s="279"/>
      <c r="Y139" s="279"/>
      <c r="Z139" s="279"/>
    </row>
    <row r="140" ht="11.25" hidden="1" customHeight="1">
      <c r="A140" s="298"/>
      <c r="B140" s="298" t="str">
        <f t="shared" si="300"/>
        <v/>
      </c>
      <c r="C140" s="166" t="str">
        <f t="shared" ref="C140:G140" si="384">IF($A140="","",IFERROR(INDIRECT("'" &amp; $A140 &amp; "'!" &amp; C$6),0))</f>
        <v/>
      </c>
      <c r="D140" s="166" t="str">
        <f t="shared" si="384"/>
        <v/>
      </c>
      <c r="E140" s="166" t="str">
        <f t="shared" si="384"/>
        <v/>
      </c>
      <c r="F140" s="299" t="str">
        <f t="shared" si="384"/>
        <v/>
      </c>
      <c r="G140" s="300" t="str">
        <f t="shared" si="384"/>
        <v/>
      </c>
      <c r="H140" s="301" t="str">
        <f t="shared" si="302"/>
        <v/>
      </c>
      <c r="I140" s="299" t="str">
        <f t="shared" ref="I140:J140" si="385">IF($A140="","",IFERROR(INDIRECT("'" &amp; $A140 &amp; "'!" &amp; I$6),0))</f>
        <v/>
      </c>
      <c r="J140" s="300" t="str">
        <f t="shared" si="385"/>
        <v/>
      </c>
      <c r="K140" s="301" t="str">
        <f t="shared" si="304"/>
        <v/>
      </c>
      <c r="L140" s="302" t="str">
        <f t="shared" ref="L140:M140" si="386">IF($A140="","",IFERROR(INDIRECT("'" &amp; $A140 &amp; "'!" &amp; L$6),0))</f>
        <v/>
      </c>
      <c r="M140" s="303" t="str">
        <f t="shared" si="386"/>
        <v/>
      </c>
      <c r="N140" s="279"/>
      <c r="O140" s="279"/>
      <c r="P140" s="279"/>
      <c r="Q140" s="279"/>
      <c r="R140" s="279"/>
      <c r="S140" s="279"/>
      <c r="T140" s="279"/>
      <c r="U140" s="279"/>
      <c r="V140" s="279"/>
      <c r="W140" s="279"/>
      <c r="X140" s="279"/>
      <c r="Y140" s="279"/>
      <c r="Z140" s="279"/>
    </row>
    <row r="141" ht="11.25" hidden="1" customHeight="1">
      <c r="A141" s="298"/>
      <c r="B141" s="298" t="str">
        <f t="shared" si="300"/>
        <v/>
      </c>
      <c r="C141" s="166" t="str">
        <f t="shared" ref="C141:G141" si="387">IF($A141="","",IFERROR(INDIRECT("'" &amp; $A141 &amp; "'!" &amp; C$6),0))</f>
        <v/>
      </c>
      <c r="D141" s="166" t="str">
        <f t="shared" si="387"/>
        <v/>
      </c>
      <c r="E141" s="166" t="str">
        <f t="shared" si="387"/>
        <v/>
      </c>
      <c r="F141" s="299" t="str">
        <f t="shared" si="387"/>
        <v/>
      </c>
      <c r="G141" s="300" t="str">
        <f t="shared" si="387"/>
        <v/>
      </c>
      <c r="H141" s="301" t="str">
        <f t="shared" si="302"/>
        <v/>
      </c>
      <c r="I141" s="299" t="str">
        <f t="shared" ref="I141:J141" si="388">IF($A141="","",IFERROR(INDIRECT("'" &amp; $A141 &amp; "'!" &amp; I$6),0))</f>
        <v/>
      </c>
      <c r="J141" s="300" t="str">
        <f t="shared" si="388"/>
        <v/>
      </c>
      <c r="K141" s="301" t="str">
        <f t="shared" si="304"/>
        <v/>
      </c>
      <c r="L141" s="302" t="str">
        <f t="shared" ref="L141:M141" si="389">IF($A141="","",IFERROR(INDIRECT("'" &amp; $A141 &amp; "'!" &amp; L$6),0))</f>
        <v/>
      </c>
      <c r="M141" s="303" t="str">
        <f t="shared" si="389"/>
        <v/>
      </c>
      <c r="N141" s="279"/>
      <c r="O141" s="279"/>
      <c r="P141" s="279"/>
      <c r="Q141" s="279"/>
      <c r="R141" s="279"/>
      <c r="S141" s="279"/>
      <c r="T141" s="279"/>
      <c r="U141" s="279"/>
      <c r="V141" s="279"/>
      <c r="W141" s="279"/>
      <c r="X141" s="279"/>
      <c r="Y141" s="279"/>
      <c r="Z141" s="279"/>
    </row>
    <row r="142" ht="11.25" hidden="1" customHeight="1">
      <c r="A142" s="298"/>
      <c r="B142" s="298" t="str">
        <f t="shared" si="300"/>
        <v/>
      </c>
      <c r="C142" s="166" t="str">
        <f t="shared" ref="C142:G142" si="390">IF($A142="","",IFERROR(INDIRECT("'" &amp; $A142 &amp; "'!" &amp; C$6),0))</f>
        <v/>
      </c>
      <c r="D142" s="166" t="str">
        <f t="shared" si="390"/>
        <v/>
      </c>
      <c r="E142" s="166" t="str">
        <f t="shared" si="390"/>
        <v/>
      </c>
      <c r="F142" s="299" t="str">
        <f t="shared" si="390"/>
        <v/>
      </c>
      <c r="G142" s="300" t="str">
        <f t="shared" si="390"/>
        <v/>
      </c>
      <c r="H142" s="301" t="str">
        <f t="shared" si="302"/>
        <v/>
      </c>
      <c r="I142" s="299" t="str">
        <f t="shared" ref="I142:J142" si="391">IF($A142="","",IFERROR(INDIRECT("'" &amp; $A142 &amp; "'!" &amp; I$6),0))</f>
        <v/>
      </c>
      <c r="J142" s="300" t="str">
        <f t="shared" si="391"/>
        <v/>
      </c>
      <c r="K142" s="301" t="str">
        <f t="shared" si="304"/>
        <v/>
      </c>
      <c r="L142" s="302" t="str">
        <f t="shared" ref="L142:M142" si="392">IF($A142="","",IFERROR(INDIRECT("'" &amp; $A142 &amp; "'!" &amp; L$6),0))</f>
        <v/>
      </c>
      <c r="M142" s="303" t="str">
        <f t="shared" si="392"/>
        <v/>
      </c>
      <c r="N142" s="279"/>
      <c r="O142" s="279"/>
      <c r="P142" s="279"/>
      <c r="Q142" s="279"/>
      <c r="R142" s="279"/>
      <c r="S142" s="279"/>
      <c r="T142" s="279"/>
      <c r="U142" s="279"/>
      <c r="V142" s="279"/>
      <c r="W142" s="279"/>
      <c r="X142" s="279"/>
      <c r="Y142" s="279"/>
      <c r="Z142" s="279"/>
    </row>
    <row r="143" ht="11.25" hidden="1" customHeight="1">
      <c r="A143" s="298"/>
      <c r="B143" s="298" t="str">
        <f t="shared" si="300"/>
        <v/>
      </c>
      <c r="C143" s="166" t="str">
        <f t="shared" ref="C143:G143" si="393">IF($A143="","",IFERROR(INDIRECT("'" &amp; $A143 &amp; "'!" &amp; C$6),0))</f>
        <v/>
      </c>
      <c r="D143" s="166" t="str">
        <f t="shared" si="393"/>
        <v/>
      </c>
      <c r="E143" s="166" t="str">
        <f t="shared" si="393"/>
        <v/>
      </c>
      <c r="F143" s="299" t="str">
        <f t="shared" si="393"/>
        <v/>
      </c>
      <c r="G143" s="300" t="str">
        <f t="shared" si="393"/>
        <v/>
      </c>
      <c r="H143" s="301" t="str">
        <f t="shared" si="302"/>
        <v/>
      </c>
      <c r="I143" s="299" t="str">
        <f t="shared" ref="I143:J143" si="394">IF($A143="","",IFERROR(INDIRECT("'" &amp; $A143 &amp; "'!" &amp; I$6),0))</f>
        <v/>
      </c>
      <c r="J143" s="300" t="str">
        <f t="shared" si="394"/>
        <v/>
      </c>
      <c r="K143" s="301" t="str">
        <f t="shared" si="304"/>
        <v/>
      </c>
      <c r="L143" s="302" t="str">
        <f t="shared" ref="L143:M143" si="395">IF($A143="","",IFERROR(INDIRECT("'" &amp; $A143 &amp; "'!" &amp; L$6),0))</f>
        <v/>
      </c>
      <c r="M143" s="303" t="str">
        <f t="shared" si="395"/>
        <v/>
      </c>
      <c r="N143" s="279"/>
      <c r="O143" s="279"/>
      <c r="P143" s="279"/>
      <c r="Q143" s="279"/>
      <c r="R143" s="279"/>
      <c r="S143" s="279"/>
      <c r="T143" s="279"/>
      <c r="U143" s="279"/>
      <c r="V143" s="279"/>
      <c r="W143" s="279"/>
      <c r="X143" s="279"/>
      <c r="Y143" s="279"/>
      <c r="Z143" s="279"/>
    </row>
    <row r="144" ht="11.25" hidden="1" customHeight="1">
      <c r="A144" s="298"/>
      <c r="B144" s="298" t="str">
        <f t="shared" si="300"/>
        <v/>
      </c>
      <c r="C144" s="166" t="str">
        <f t="shared" ref="C144:G144" si="396">IF($A144="","",IFERROR(INDIRECT("'" &amp; $A144 &amp; "'!" &amp; C$6),0))</f>
        <v/>
      </c>
      <c r="D144" s="166" t="str">
        <f t="shared" si="396"/>
        <v/>
      </c>
      <c r="E144" s="166" t="str">
        <f t="shared" si="396"/>
        <v/>
      </c>
      <c r="F144" s="299" t="str">
        <f t="shared" si="396"/>
        <v/>
      </c>
      <c r="G144" s="300" t="str">
        <f t="shared" si="396"/>
        <v/>
      </c>
      <c r="H144" s="301" t="str">
        <f t="shared" si="302"/>
        <v/>
      </c>
      <c r="I144" s="299" t="str">
        <f t="shared" ref="I144:J144" si="397">IF($A144="","",IFERROR(INDIRECT("'" &amp; $A144 &amp; "'!" &amp; I$6),0))</f>
        <v/>
      </c>
      <c r="J144" s="300" t="str">
        <f t="shared" si="397"/>
        <v/>
      </c>
      <c r="K144" s="301" t="str">
        <f t="shared" si="304"/>
        <v/>
      </c>
      <c r="L144" s="302" t="str">
        <f t="shared" ref="L144:M144" si="398">IF($A144="","",IFERROR(INDIRECT("'" &amp; $A144 &amp; "'!" &amp; L$6),0))</f>
        <v/>
      </c>
      <c r="M144" s="303" t="str">
        <f t="shared" si="398"/>
        <v/>
      </c>
      <c r="N144" s="279"/>
      <c r="O144" s="279"/>
      <c r="P144" s="279"/>
      <c r="Q144" s="279"/>
      <c r="R144" s="279"/>
      <c r="S144" s="279"/>
      <c r="T144" s="279"/>
      <c r="U144" s="279"/>
      <c r="V144" s="279"/>
      <c r="W144" s="279"/>
      <c r="X144" s="279"/>
      <c r="Y144" s="279"/>
      <c r="Z144" s="279"/>
    </row>
    <row r="145" ht="11.25" hidden="1" customHeight="1">
      <c r="A145" s="298"/>
      <c r="B145" s="298" t="str">
        <f t="shared" si="300"/>
        <v/>
      </c>
      <c r="C145" s="166" t="str">
        <f t="shared" ref="C145:G145" si="399">IF($A145="","",IFERROR(INDIRECT("'" &amp; $A145 &amp; "'!" &amp; C$6),0))</f>
        <v/>
      </c>
      <c r="D145" s="166" t="str">
        <f t="shared" si="399"/>
        <v/>
      </c>
      <c r="E145" s="166" t="str">
        <f t="shared" si="399"/>
        <v/>
      </c>
      <c r="F145" s="299" t="str">
        <f t="shared" si="399"/>
        <v/>
      </c>
      <c r="G145" s="300" t="str">
        <f t="shared" si="399"/>
        <v/>
      </c>
      <c r="H145" s="301" t="str">
        <f t="shared" si="302"/>
        <v/>
      </c>
      <c r="I145" s="299" t="str">
        <f t="shared" ref="I145:J145" si="400">IF($A145="","",IFERROR(INDIRECT("'" &amp; $A145 &amp; "'!" &amp; I$6),0))</f>
        <v/>
      </c>
      <c r="J145" s="300" t="str">
        <f t="shared" si="400"/>
        <v/>
      </c>
      <c r="K145" s="301" t="str">
        <f t="shared" si="304"/>
        <v/>
      </c>
      <c r="L145" s="302" t="str">
        <f t="shared" ref="L145:M145" si="401">IF($A145="","",IFERROR(INDIRECT("'" &amp; $A145 &amp; "'!" &amp; L$6),0))</f>
        <v/>
      </c>
      <c r="M145" s="303" t="str">
        <f t="shared" si="401"/>
        <v/>
      </c>
      <c r="N145" s="279"/>
      <c r="O145" s="279"/>
      <c r="P145" s="279"/>
      <c r="Q145" s="279"/>
      <c r="R145" s="279"/>
      <c r="S145" s="279"/>
      <c r="T145" s="279"/>
      <c r="U145" s="279"/>
      <c r="V145" s="279"/>
      <c r="W145" s="279"/>
      <c r="X145" s="279"/>
      <c r="Y145" s="279"/>
      <c r="Z145" s="279"/>
    </row>
    <row r="146" ht="11.25" hidden="1" customHeight="1">
      <c r="A146" s="298"/>
      <c r="B146" s="298" t="str">
        <f t="shared" si="300"/>
        <v/>
      </c>
      <c r="C146" s="166" t="str">
        <f t="shared" ref="C146:G146" si="402">IF($A146="","",IFERROR(INDIRECT("'" &amp; $A146 &amp; "'!" &amp; C$6),0))</f>
        <v/>
      </c>
      <c r="D146" s="166" t="str">
        <f t="shared" si="402"/>
        <v/>
      </c>
      <c r="E146" s="166" t="str">
        <f t="shared" si="402"/>
        <v/>
      </c>
      <c r="F146" s="299" t="str">
        <f t="shared" si="402"/>
        <v/>
      </c>
      <c r="G146" s="300" t="str">
        <f t="shared" si="402"/>
        <v/>
      </c>
      <c r="H146" s="301" t="str">
        <f t="shared" si="302"/>
        <v/>
      </c>
      <c r="I146" s="299" t="str">
        <f t="shared" ref="I146:J146" si="403">IF($A146="","",IFERROR(INDIRECT("'" &amp; $A146 &amp; "'!" &amp; I$6),0))</f>
        <v/>
      </c>
      <c r="J146" s="300" t="str">
        <f t="shared" si="403"/>
        <v/>
      </c>
      <c r="K146" s="301" t="str">
        <f t="shared" si="304"/>
        <v/>
      </c>
      <c r="L146" s="302" t="str">
        <f t="shared" ref="L146:M146" si="404">IF($A146="","",IFERROR(INDIRECT("'" &amp; $A146 &amp; "'!" &amp; L$6),0))</f>
        <v/>
      </c>
      <c r="M146" s="303" t="str">
        <f t="shared" si="404"/>
        <v/>
      </c>
      <c r="N146" s="279"/>
      <c r="O146" s="279"/>
      <c r="P146" s="279"/>
      <c r="Q146" s="279"/>
      <c r="R146" s="279"/>
      <c r="S146" s="279"/>
      <c r="T146" s="279"/>
      <c r="U146" s="279"/>
      <c r="V146" s="279"/>
      <c r="W146" s="279"/>
      <c r="X146" s="279"/>
      <c r="Y146" s="279"/>
      <c r="Z146" s="279"/>
    </row>
    <row r="147" ht="11.25" hidden="1" customHeight="1">
      <c r="A147" s="298"/>
      <c r="B147" s="298" t="str">
        <f t="shared" si="300"/>
        <v/>
      </c>
      <c r="C147" s="166" t="str">
        <f t="shared" ref="C147:G147" si="405">IF($A147="","",IFERROR(INDIRECT("'" &amp; $A147 &amp; "'!" &amp; C$6),0))</f>
        <v/>
      </c>
      <c r="D147" s="166" t="str">
        <f t="shared" si="405"/>
        <v/>
      </c>
      <c r="E147" s="166" t="str">
        <f t="shared" si="405"/>
        <v/>
      </c>
      <c r="F147" s="299" t="str">
        <f t="shared" si="405"/>
        <v/>
      </c>
      <c r="G147" s="300" t="str">
        <f t="shared" si="405"/>
        <v/>
      </c>
      <c r="H147" s="301" t="str">
        <f t="shared" si="302"/>
        <v/>
      </c>
      <c r="I147" s="299" t="str">
        <f t="shared" ref="I147:J147" si="406">IF($A147="","",IFERROR(INDIRECT("'" &amp; $A147 &amp; "'!" &amp; I$6),0))</f>
        <v/>
      </c>
      <c r="J147" s="300" t="str">
        <f t="shared" si="406"/>
        <v/>
      </c>
      <c r="K147" s="301" t="str">
        <f t="shared" si="304"/>
        <v/>
      </c>
      <c r="L147" s="302" t="str">
        <f t="shared" ref="L147:M147" si="407">IF($A147="","",IFERROR(INDIRECT("'" &amp; $A147 &amp; "'!" &amp; L$6),0))</f>
        <v/>
      </c>
      <c r="M147" s="303" t="str">
        <f t="shared" si="407"/>
        <v/>
      </c>
      <c r="N147" s="279"/>
      <c r="O147" s="279"/>
      <c r="P147" s="279"/>
      <c r="Q147" s="279"/>
      <c r="R147" s="279"/>
      <c r="S147" s="279"/>
      <c r="T147" s="279"/>
      <c r="U147" s="279"/>
      <c r="V147" s="279"/>
      <c r="W147" s="279"/>
      <c r="X147" s="279"/>
      <c r="Y147" s="279"/>
      <c r="Z147" s="279"/>
    </row>
    <row r="148" ht="11.25" hidden="1" customHeight="1">
      <c r="A148" s="298"/>
      <c r="B148" s="298" t="str">
        <f t="shared" si="300"/>
        <v/>
      </c>
      <c r="C148" s="166" t="str">
        <f t="shared" ref="C148:G148" si="408">IF($A148="","",IFERROR(INDIRECT("'" &amp; $A148 &amp; "'!" &amp; C$6),0))</f>
        <v/>
      </c>
      <c r="D148" s="166" t="str">
        <f t="shared" si="408"/>
        <v/>
      </c>
      <c r="E148" s="166" t="str">
        <f t="shared" si="408"/>
        <v/>
      </c>
      <c r="F148" s="299" t="str">
        <f t="shared" si="408"/>
        <v/>
      </c>
      <c r="G148" s="300" t="str">
        <f t="shared" si="408"/>
        <v/>
      </c>
      <c r="H148" s="301" t="str">
        <f t="shared" si="302"/>
        <v/>
      </c>
      <c r="I148" s="299" t="str">
        <f t="shared" ref="I148:J148" si="409">IF($A148="","",IFERROR(INDIRECT("'" &amp; $A148 &amp; "'!" &amp; I$6),0))</f>
        <v/>
      </c>
      <c r="J148" s="300" t="str">
        <f t="shared" si="409"/>
        <v/>
      </c>
      <c r="K148" s="301" t="str">
        <f t="shared" si="304"/>
        <v/>
      </c>
      <c r="L148" s="302" t="str">
        <f t="shared" ref="L148:M148" si="410">IF($A148="","",IFERROR(INDIRECT("'" &amp; $A148 &amp; "'!" &amp; L$6),0))</f>
        <v/>
      </c>
      <c r="M148" s="303" t="str">
        <f t="shared" si="410"/>
        <v/>
      </c>
      <c r="N148" s="279"/>
      <c r="O148" s="279"/>
      <c r="P148" s="279"/>
      <c r="Q148" s="279"/>
      <c r="R148" s="279"/>
      <c r="S148" s="279"/>
      <c r="T148" s="279"/>
      <c r="U148" s="279"/>
      <c r="V148" s="279"/>
      <c r="W148" s="279"/>
      <c r="X148" s="279"/>
      <c r="Y148" s="279"/>
      <c r="Z148" s="279"/>
    </row>
    <row r="149" ht="11.25" hidden="1" customHeight="1">
      <c r="A149" s="298"/>
      <c r="B149" s="298" t="str">
        <f t="shared" si="300"/>
        <v/>
      </c>
      <c r="C149" s="166" t="str">
        <f t="shared" ref="C149:G149" si="411">IF($A149="","",IFERROR(INDIRECT("'" &amp; $A149 &amp; "'!" &amp; C$6),0))</f>
        <v/>
      </c>
      <c r="D149" s="166" t="str">
        <f t="shared" si="411"/>
        <v/>
      </c>
      <c r="E149" s="166" t="str">
        <f t="shared" si="411"/>
        <v/>
      </c>
      <c r="F149" s="299" t="str">
        <f t="shared" si="411"/>
        <v/>
      </c>
      <c r="G149" s="300" t="str">
        <f t="shared" si="411"/>
        <v/>
      </c>
      <c r="H149" s="301" t="str">
        <f t="shared" si="302"/>
        <v/>
      </c>
      <c r="I149" s="299" t="str">
        <f t="shared" ref="I149:J149" si="412">IF($A149="","",IFERROR(INDIRECT("'" &amp; $A149 &amp; "'!" &amp; I$6),0))</f>
        <v/>
      </c>
      <c r="J149" s="300" t="str">
        <f t="shared" si="412"/>
        <v/>
      </c>
      <c r="K149" s="301" t="str">
        <f t="shared" si="304"/>
        <v/>
      </c>
      <c r="L149" s="302" t="str">
        <f t="shared" ref="L149:M149" si="413">IF($A149="","",IFERROR(INDIRECT("'" &amp; $A149 &amp; "'!" &amp; L$6),0))</f>
        <v/>
      </c>
      <c r="M149" s="303" t="str">
        <f t="shared" si="413"/>
        <v/>
      </c>
      <c r="N149" s="279"/>
      <c r="O149" s="279"/>
      <c r="P149" s="279"/>
      <c r="Q149" s="279"/>
      <c r="R149" s="279"/>
      <c r="S149" s="279"/>
      <c r="T149" s="279"/>
      <c r="U149" s="279"/>
      <c r="V149" s="279"/>
      <c r="W149" s="279"/>
      <c r="X149" s="279"/>
      <c r="Y149" s="279"/>
      <c r="Z149" s="279"/>
    </row>
    <row r="150" ht="11.25" hidden="1" customHeight="1">
      <c r="A150" s="298"/>
      <c r="B150" s="298" t="str">
        <f t="shared" si="300"/>
        <v/>
      </c>
      <c r="C150" s="166" t="str">
        <f t="shared" ref="C150:G150" si="414">IF($A150="","",IFERROR(INDIRECT("'" &amp; $A150 &amp; "'!" &amp; C$6),0))</f>
        <v/>
      </c>
      <c r="D150" s="166" t="str">
        <f t="shared" si="414"/>
        <v/>
      </c>
      <c r="E150" s="166" t="str">
        <f t="shared" si="414"/>
        <v/>
      </c>
      <c r="F150" s="299" t="str">
        <f t="shared" si="414"/>
        <v/>
      </c>
      <c r="G150" s="300" t="str">
        <f t="shared" si="414"/>
        <v/>
      </c>
      <c r="H150" s="301" t="str">
        <f t="shared" si="302"/>
        <v/>
      </c>
      <c r="I150" s="299" t="str">
        <f t="shared" ref="I150:J150" si="415">IF($A150="","",IFERROR(INDIRECT("'" &amp; $A150 &amp; "'!" &amp; I$6),0))</f>
        <v/>
      </c>
      <c r="J150" s="300" t="str">
        <f t="shared" si="415"/>
        <v/>
      </c>
      <c r="K150" s="301" t="str">
        <f t="shared" si="304"/>
        <v/>
      </c>
      <c r="L150" s="302" t="str">
        <f t="shared" ref="L150:M150" si="416">IF($A150="","",IFERROR(INDIRECT("'" &amp; $A150 &amp; "'!" &amp; L$6),0))</f>
        <v/>
      </c>
      <c r="M150" s="303" t="str">
        <f t="shared" si="416"/>
        <v/>
      </c>
      <c r="N150" s="279"/>
      <c r="O150" s="279"/>
      <c r="P150" s="279"/>
      <c r="Q150" s="279"/>
      <c r="R150" s="279"/>
      <c r="S150" s="279"/>
      <c r="T150" s="279"/>
      <c r="U150" s="279"/>
      <c r="V150" s="279"/>
      <c r="W150" s="279"/>
      <c r="X150" s="279"/>
      <c r="Y150" s="279"/>
      <c r="Z150" s="279"/>
    </row>
    <row r="151" ht="11.25" hidden="1" customHeight="1">
      <c r="A151" s="298"/>
      <c r="B151" s="298" t="str">
        <f t="shared" si="300"/>
        <v/>
      </c>
      <c r="C151" s="166" t="str">
        <f t="shared" ref="C151:G151" si="417">IF($A151="","",IFERROR(INDIRECT("'" &amp; $A151 &amp; "'!" &amp; C$6),0))</f>
        <v/>
      </c>
      <c r="D151" s="166" t="str">
        <f t="shared" si="417"/>
        <v/>
      </c>
      <c r="E151" s="166" t="str">
        <f t="shared" si="417"/>
        <v/>
      </c>
      <c r="F151" s="299" t="str">
        <f t="shared" si="417"/>
        <v/>
      </c>
      <c r="G151" s="300" t="str">
        <f t="shared" si="417"/>
        <v/>
      </c>
      <c r="H151" s="301" t="str">
        <f t="shared" si="302"/>
        <v/>
      </c>
      <c r="I151" s="299" t="str">
        <f t="shared" ref="I151:J151" si="418">IF($A151="","",IFERROR(INDIRECT("'" &amp; $A151 &amp; "'!" &amp; I$6),0))</f>
        <v/>
      </c>
      <c r="J151" s="300" t="str">
        <f t="shared" si="418"/>
        <v/>
      </c>
      <c r="K151" s="301" t="str">
        <f t="shared" si="304"/>
        <v/>
      </c>
      <c r="L151" s="302" t="str">
        <f t="shared" ref="L151:M151" si="419">IF($A151="","",IFERROR(INDIRECT("'" &amp; $A151 &amp; "'!" &amp; L$6),0))</f>
        <v/>
      </c>
      <c r="M151" s="303" t="str">
        <f t="shared" si="419"/>
        <v/>
      </c>
      <c r="N151" s="279"/>
      <c r="O151" s="279"/>
      <c r="P151" s="279"/>
      <c r="Q151" s="279"/>
      <c r="R151" s="279"/>
      <c r="S151" s="279"/>
      <c r="T151" s="279"/>
      <c r="U151" s="279"/>
      <c r="V151" s="279"/>
      <c r="W151" s="279"/>
      <c r="X151" s="279"/>
      <c r="Y151" s="279"/>
      <c r="Z151" s="279"/>
    </row>
    <row r="152" ht="11.25" hidden="1" customHeight="1">
      <c r="A152" s="298"/>
      <c r="B152" s="298" t="str">
        <f t="shared" si="300"/>
        <v/>
      </c>
      <c r="C152" s="166" t="str">
        <f t="shared" ref="C152:G152" si="420">IF($A152="","",IFERROR(INDIRECT("'" &amp; $A152 &amp; "'!" &amp; C$6),0))</f>
        <v/>
      </c>
      <c r="D152" s="166" t="str">
        <f t="shared" si="420"/>
        <v/>
      </c>
      <c r="E152" s="166" t="str">
        <f t="shared" si="420"/>
        <v/>
      </c>
      <c r="F152" s="299" t="str">
        <f t="shared" si="420"/>
        <v/>
      </c>
      <c r="G152" s="300" t="str">
        <f t="shared" si="420"/>
        <v/>
      </c>
      <c r="H152" s="301" t="str">
        <f t="shared" si="302"/>
        <v/>
      </c>
      <c r="I152" s="299" t="str">
        <f t="shared" ref="I152:J152" si="421">IF($A152="","",IFERROR(INDIRECT("'" &amp; $A152 &amp; "'!" &amp; I$6),0))</f>
        <v/>
      </c>
      <c r="J152" s="300" t="str">
        <f t="shared" si="421"/>
        <v/>
      </c>
      <c r="K152" s="301" t="str">
        <f t="shared" si="304"/>
        <v/>
      </c>
      <c r="L152" s="302" t="str">
        <f t="shared" ref="L152:M152" si="422">IF($A152="","",IFERROR(INDIRECT("'" &amp; $A152 &amp; "'!" &amp; L$6),0))</f>
        <v/>
      </c>
      <c r="M152" s="303" t="str">
        <f t="shared" si="422"/>
        <v/>
      </c>
      <c r="N152" s="279"/>
      <c r="O152" s="279"/>
      <c r="P152" s="279"/>
      <c r="Q152" s="279"/>
      <c r="R152" s="279"/>
      <c r="S152" s="279"/>
      <c r="T152" s="279"/>
      <c r="U152" s="279"/>
      <c r="V152" s="279"/>
      <c r="W152" s="279"/>
      <c r="X152" s="279"/>
      <c r="Y152" s="279"/>
      <c r="Z152" s="279"/>
    </row>
    <row r="153" ht="11.25" hidden="1" customHeight="1">
      <c r="A153" s="298"/>
      <c r="B153" s="298" t="str">
        <f t="shared" si="300"/>
        <v/>
      </c>
      <c r="C153" s="166" t="str">
        <f t="shared" ref="C153:G153" si="423">IF($A153="","",IFERROR(INDIRECT("'" &amp; $A153 &amp; "'!" &amp; C$6),0))</f>
        <v/>
      </c>
      <c r="D153" s="166" t="str">
        <f t="shared" si="423"/>
        <v/>
      </c>
      <c r="E153" s="166" t="str">
        <f t="shared" si="423"/>
        <v/>
      </c>
      <c r="F153" s="299" t="str">
        <f t="shared" si="423"/>
        <v/>
      </c>
      <c r="G153" s="300" t="str">
        <f t="shared" si="423"/>
        <v/>
      </c>
      <c r="H153" s="301" t="str">
        <f t="shared" si="302"/>
        <v/>
      </c>
      <c r="I153" s="299" t="str">
        <f t="shared" ref="I153:J153" si="424">IF($A153="","",IFERROR(INDIRECT("'" &amp; $A153 &amp; "'!" &amp; I$6),0))</f>
        <v/>
      </c>
      <c r="J153" s="300" t="str">
        <f t="shared" si="424"/>
        <v/>
      </c>
      <c r="K153" s="301" t="str">
        <f t="shared" si="304"/>
        <v/>
      </c>
      <c r="L153" s="302" t="str">
        <f t="shared" ref="L153:M153" si="425">IF($A153="","",IFERROR(INDIRECT("'" &amp; $A153 &amp; "'!" &amp; L$6),0))</f>
        <v/>
      </c>
      <c r="M153" s="303" t="str">
        <f t="shared" si="425"/>
        <v/>
      </c>
      <c r="N153" s="279"/>
      <c r="O153" s="279"/>
      <c r="P153" s="279"/>
      <c r="Q153" s="279"/>
      <c r="R153" s="279"/>
      <c r="S153" s="279"/>
      <c r="T153" s="279"/>
      <c r="U153" s="279"/>
      <c r="V153" s="279"/>
      <c r="W153" s="279"/>
      <c r="X153" s="279"/>
      <c r="Y153" s="279"/>
      <c r="Z153" s="279"/>
    </row>
    <row r="154" ht="11.25" hidden="1" customHeight="1">
      <c r="A154" s="298"/>
      <c r="B154" s="298" t="str">
        <f t="shared" si="300"/>
        <v/>
      </c>
      <c r="C154" s="166" t="str">
        <f t="shared" ref="C154:G154" si="426">IF($A154="","",IFERROR(INDIRECT("'" &amp; $A154 &amp; "'!" &amp; C$6),0))</f>
        <v/>
      </c>
      <c r="D154" s="166" t="str">
        <f t="shared" si="426"/>
        <v/>
      </c>
      <c r="E154" s="166" t="str">
        <f t="shared" si="426"/>
        <v/>
      </c>
      <c r="F154" s="299" t="str">
        <f t="shared" si="426"/>
        <v/>
      </c>
      <c r="G154" s="300" t="str">
        <f t="shared" si="426"/>
        <v/>
      </c>
      <c r="H154" s="301" t="str">
        <f t="shared" si="302"/>
        <v/>
      </c>
      <c r="I154" s="299" t="str">
        <f t="shared" ref="I154:J154" si="427">IF($A154="","",IFERROR(INDIRECT("'" &amp; $A154 &amp; "'!" &amp; I$6),0))</f>
        <v/>
      </c>
      <c r="J154" s="300" t="str">
        <f t="shared" si="427"/>
        <v/>
      </c>
      <c r="K154" s="301" t="str">
        <f t="shared" si="304"/>
        <v/>
      </c>
      <c r="L154" s="302" t="str">
        <f t="shared" ref="L154:M154" si="428">IF($A154="","",IFERROR(INDIRECT("'" &amp; $A154 &amp; "'!" &amp; L$6),0))</f>
        <v/>
      </c>
      <c r="M154" s="303" t="str">
        <f t="shared" si="428"/>
        <v/>
      </c>
      <c r="N154" s="279"/>
      <c r="O154" s="279"/>
      <c r="P154" s="279"/>
      <c r="Q154" s="279"/>
      <c r="R154" s="279"/>
      <c r="S154" s="279"/>
      <c r="T154" s="279"/>
      <c r="U154" s="279"/>
      <c r="V154" s="279"/>
      <c r="W154" s="279"/>
      <c r="X154" s="279"/>
      <c r="Y154" s="279"/>
      <c r="Z154" s="279"/>
    </row>
    <row r="155" ht="11.25" hidden="1" customHeight="1">
      <c r="A155" s="298"/>
      <c r="B155" s="298" t="str">
        <f t="shared" si="300"/>
        <v/>
      </c>
      <c r="C155" s="166" t="str">
        <f t="shared" ref="C155:G155" si="429">IF($A155="","",IFERROR(INDIRECT("'" &amp; $A155 &amp; "'!" &amp; C$6),0))</f>
        <v/>
      </c>
      <c r="D155" s="166" t="str">
        <f t="shared" si="429"/>
        <v/>
      </c>
      <c r="E155" s="166" t="str">
        <f t="shared" si="429"/>
        <v/>
      </c>
      <c r="F155" s="299" t="str">
        <f t="shared" si="429"/>
        <v/>
      </c>
      <c r="G155" s="300" t="str">
        <f t="shared" si="429"/>
        <v/>
      </c>
      <c r="H155" s="301" t="str">
        <f t="shared" si="302"/>
        <v/>
      </c>
      <c r="I155" s="299" t="str">
        <f t="shared" ref="I155:J155" si="430">IF($A155="","",IFERROR(INDIRECT("'" &amp; $A155 &amp; "'!" &amp; I$6),0))</f>
        <v/>
      </c>
      <c r="J155" s="300" t="str">
        <f t="shared" si="430"/>
        <v/>
      </c>
      <c r="K155" s="301" t="str">
        <f t="shared" si="304"/>
        <v/>
      </c>
      <c r="L155" s="302" t="str">
        <f t="shared" ref="L155:M155" si="431">IF($A155="","",IFERROR(INDIRECT("'" &amp; $A155 &amp; "'!" &amp; L$6),0))</f>
        <v/>
      </c>
      <c r="M155" s="303" t="str">
        <f t="shared" si="431"/>
        <v/>
      </c>
      <c r="N155" s="279"/>
      <c r="O155" s="279"/>
      <c r="P155" s="279"/>
      <c r="Q155" s="279"/>
      <c r="R155" s="279"/>
      <c r="S155" s="279"/>
      <c r="T155" s="279"/>
      <c r="U155" s="279"/>
      <c r="V155" s="279"/>
      <c r="W155" s="279"/>
      <c r="X155" s="279"/>
      <c r="Y155" s="279"/>
      <c r="Z155" s="279"/>
    </row>
    <row r="156" ht="11.25" hidden="1" customHeight="1">
      <c r="A156" s="298"/>
      <c r="B156" s="298" t="str">
        <f t="shared" si="300"/>
        <v/>
      </c>
      <c r="C156" s="166" t="str">
        <f t="shared" ref="C156:G156" si="432">IF($A156="","",IFERROR(INDIRECT("'" &amp; $A156 &amp; "'!" &amp; C$6),0))</f>
        <v/>
      </c>
      <c r="D156" s="166" t="str">
        <f t="shared" si="432"/>
        <v/>
      </c>
      <c r="E156" s="166" t="str">
        <f t="shared" si="432"/>
        <v/>
      </c>
      <c r="F156" s="299" t="str">
        <f t="shared" si="432"/>
        <v/>
      </c>
      <c r="G156" s="300" t="str">
        <f t="shared" si="432"/>
        <v/>
      </c>
      <c r="H156" s="301" t="str">
        <f t="shared" si="302"/>
        <v/>
      </c>
      <c r="I156" s="299" t="str">
        <f t="shared" ref="I156:J156" si="433">IF($A156="","",IFERROR(INDIRECT("'" &amp; $A156 &amp; "'!" &amp; I$6),0))</f>
        <v/>
      </c>
      <c r="J156" s="300" t="str">
        <f t="shared" si="433"/>
        <v/>
      </c>
      <c r="K156" s="301" t="str">
        <f t="shared" si="304"/>
        <v/>
      </c>
      <c r="L156" s="302" t="str">
        <f t="shared" ref="L156:M156" si="434">IF($A156="","",IFERROR(INDIRECT("'" &amp; $A156 &amp; "'!" &amp; L$6),0))</f>
        <v/>
      </c>
      <c r="M156" s="303" t="str">
        <f t="shared" si="434"/>
        <v/>
      </c>
      <c r="N156" s="279"/>
      <c r="O156" s="279"/>
      <c r="P156" s="279"/>
      <c r="Q156" s="279"/>
      <c r="R156" s="279"/>
      <c r="S156" s="279"/>
      <c r="T156" s="279"/>
      <c r="U156" s="279"/>
      <c r="V156" s="279"/>
      <c r="W156" s="279"/>
      <c r="X156" s="279"/>
      <c r="Y156" s="279"/>
      <c r="Z156" s="279"/>
    </row>
    <row r="157" ht="11.25" hidden="1" customHeight="1">
      <c r="A157" s="298"/>
      <c r="B157" s="298" t="str">
        <f t="shared" si="300"/>
        <v/>
      </c>
      <c r="C157" s="166" t="str">
        <f t="shared" ref="C157:G157" si="435">IF($A157="","",IFERROR(INDIRECT("'" &amp; $A157 &amp; "'!" &amp; C$6),0))</f>
        <v/>
      </c>
      <c r="D157" s="166" t="str">
        <f t="shared" si="435"/>
        <v/>
      </c>
      <c r="E157" s="166" t="str">
        <f t="shared" si="435"/>
        <v/>
      </c>
      <c r="F157" s="299" t="str">
        <f t="shared" si="435"/>
        <v/>
      </c>
      <c r="G157" s="300" t="str">
        <f t="shared" si="435"/>
        <v/>
      </c>
      <c r="H157" s="301" t="str">
        <f t="shared" si="302"/>
        <v/>
      </c>
      <c r="I157" s="299" t="str">
        <f t="shared" ref="I157:J157" si="436">IF($A157="","",IFERROR(INDIRECT("'" &amp; $A157 &amp; "'!" &amp; I$6),0))</f>
        <v/>
      </c>
      <c r="J157" s="300" t="str">
        <f t="shared" si="436"/>
        <v/>
      </c>
      <c r="K157" s="301" t="str">
        <f t="shared" si="304"/>
        <v/>
      </c>
      <c r="L157" s="302" t="str">
        <f t="shared" ref="L157:M157" si="437">IF($A157="","",IFERROR(INDIRECT("'" &amp; $A157 &amp; "'!" &amp; L$6),0))</f>
        <v/>
      </c>
      <c r="M157" s="303" t="str">
        <f t="shared" si="437"/>
        <v/>
      </c>
      <c r="N157" s="279"/>
      <c r="O157" s="279"/>
      <c r="P157" s="279"/>
      <c r="Q157" s="279"/>
      <c r="R157" s="279"/>
      <c r="S157" s="279"/>
      <c r="T157" s="279"/>
      <c r="U157" s="279"/>
      <c r="V157" s="279"/>
      <c r="W157" s="279"/>
      <c r="X157" s="279"/>
      <c r="Y157" s="279"/>
      <c r="Z157" s="279"/>
    </row>
    <row r="158" ht="11.25" hidden="1" customHeight="1">
      <c r="A158" s="298"/>
      <c r="B158" s="298" t="str">
        <f t="shared" si="300"/>
        <v/>
      </c>
      <c r="C158" s="166" t="str">
        <f t="shared" ref="C158:G158" si="438">IF($A158="","",IFERROR(INDIRECT("'" &amp; $A158 &amp; "'!" &amp; C$6),0))</f>
        <v/>
      </c>
      <c r="D158" s="166" t="str">
        <f t="shared" si="438"/>
        <v/>
      </c>
      <c r="E158" s="166" t="str">
        <f t="shared" si="438"/>
        <v/>
      </c>
      <c r="F158" s="299" t="str">
        <f t="shared" si="438"/>
        <v/>
      </c>
      <c r="G158" s="300" t="str">
        <f t="shared" si="438"/>
        <v/>
      </c>
      <c r="H158" s="301" t="str">
        <f t="shared" si="302"/>
        <v/>
      </c>
      <c r="I158" s="299" t="str">
        <f t="shared" ref="I158:J158" si="439">IF($A158="","",IFERROR(INDIRECT("'" &amp; $A158 &amp; "'!" &amp; I$6),0))</f>
        <v/>
      </c>
      <c r="J158" s="300" t="str">
        <f t="shared" si="439"/>
        <v/>
      </c>
      <c r="K158" s="301" t="str">
        <f t="shared" si="304"/>
        <v/>
      </c>
      <c r="L158" s="302" t="str">
        <f t="shared" ref="L158:M158" si="440">IF($A158="","",IFERROR(INDIRECT("'" &amp; $A158 &amp; "'!" &amp; L$6),0))</f>
        <v/>
      </c>
      <c r="M158" s="303" t="str">
        <f t="shared" si="440"/>
        <v/>
      </c>
      <c r="N158" s="279"/>
      <c r="O158" s="279"/>
      <c r="P158" s="279"/>
      <c r="Q158" s="279"/>
      <c r="R158" s="279"/>
      <c r="S158" s="279"/>
      <c r="T158" s="279"/>
      <c r="U158" s="279"/>
      <c r="V158" s="279"/>
      <c r="W158" s="279"/>
      <c r="X158" s="279"/>
      <c r="Y158" s="279"/>
      <c r="Z158" s="279"/>
    </row>
    <row r="159" ht="11.25" hidden="1" customHeight="1">
      <c r="A159" s="298"/>
      <c r="B159" s="298" t="str">
        <f t="shared" si="300"/>
        <v/>
      </c>
      <c r="C159" s="166" t="str">
        <f t="shared" ref="C159:G159" si="441">IF($A159="","",IFERROR(INDIRECT("'" &amp; $A159 &amp; "'!" &amp; C$6),0))</f>
        <v/>
      </c>
      <c r="D159" s="166" t="str">
        <f t="shared" si="441"/>
        <v/>
      </c>
      <c r="E159" s="166" t="str">
        <f t="shared" si="441"/>
        <v/>
      </c>
      <c r="F159" s="299" t="str">
        <f t="shared" si="441"/>
        <v/>
      </c>
      <c r="G159" s="300" t="str">
        <f t="shared" si="441"/>
        <v/>
      </c>
      <c r="H159" s="301" t="str">
        <f t="shared" si="302"/>
        <v/>
      </c>
      <c r="I159" s="299" t="str">
        <f t="shared" ref="I159:J159" si="442">IF($A159="","",IFERROR(INDIRECT("'" &amp; $A159 &amp; "'!" &amp; I$6),0))</f>
        <v/>
      </c>
      <c r="J159" s="300" t="str">
        <f t="shared" si="442"/>
        <v/>
      </c>
      <c r="K159" s="301" t="str">
        <f t="shared" si="304"/>
        <v/>
      </c>
      <c r="L159" s="302" t="str">
        <f t="shared" ref="L159:M159" si="443">IF($A159="","",IFERROR(INDIRECT("'" &amp; $A159 &amp; "'!" &amp; L$6),0))</f>
        <v/>
      </c>
      <c r="M159" s="303" t="str">
        <f t="shared" si="443"/>
        <v/>
      </c>
      <c r="N159" s="279"/>
      <c r="O159" s="279"/>
      <c r="P159" s="279"/>
      <c r="Q159" s="279"/>
      <c r="R159" s="279"/>
      <c r="S159" s="279"/>
      <c r="T159" s="279"/>
      <c r="U159" s="279"/>
      <c r="V159" s="279"/>
      <c r="W159" s="279"/>
      <c r="X159" s="279"/>
      <c r="Y159" s="279"/>
      <c r="Z159" s="279"/>
    </row>
    <row r="160" ht="26.25" customHeight="1">
      <c r="A160" s="306" t="s">
        <v>347</v>
      </c>
      <c r="B160" s="306"/>
      <c r="C160" s="306"/>
      <c r="D160" s="307">
        <f>SUM(D112:D159)</f>
        <v>260</v>
      </c>
      <c r="E160" s="307">
        <f>IFERROR(SUMPRODUCT(D112:D159,$E112:$E159)/$D160,0)</f>
        <v>1187.846154</v>
      </c>
      <c r="F160" s="308">
        <f>IFERROR(SUMPRODUCT(F112:F159,$D112:$D159)/$D160,0)</f>
        <v>5677.773077</v>
      </c>
      <c r="G160" s="309">
        <f>IFERROR(SUMPRODUCT(G112:G159,$E112:$E159)/SUM($E112:$E159),0)</f>
        <v>4.887108792</v>
      </c>
      <c r="H160" s="310">
        <f>IFERROR(SUMPRODUCT(H112:H159,$D112:$D159)/$D160,0)</f>
        <v>0</v>
      </c>
      <c r="I160" s="308">
        <f>IFERROR(SUMPRODUCT(I112:I159,$D112:$D159)/$D159,0)</f>
        <v>0</v>
      </c>
      <c r="J160" s="309">
        <f>IFERROR(SUMPRODUCT(J112:J159,$E112:$E159)/SUM($E112:$E159),0)</f>
        <v>4.887108792</v>
      </c>
      <c r="K160" s="310">
        <f t="shared" ref="K160:L160" si="444">IFERROR(SUMPRODUCT(K112:K159,$D112:$D159)/$D160,0)</f>
        <v>0</v>
      </c>
      <c r="L160" s="308">
        <f t="shared" si="444"/>
        <v>5677.773077</v>
      </c>
      <c r="M160" s="309">
        <f>IFERROR(SUMPRODUCT(M112:M159,$E112:$E159)/SUM($E112:$E159),0)</f>
        <v>4.887108792</v>
      </c>
      <c r="N160" s="279"/>
      <c r="O160" s="279"/>
      <c r="P160" s="279"/>
      <c r="Q160" s="279"/>
      <c r="R160" s="279"/>
      <c r="S160" s="279"/>
      <c r="T160" s="279"/>
      <c r="U160" s="279"/>
      <c r="V160" s="279"/>
      <c r="W160" s="279"/>
      <c r="X160" s="279"/>
      <c r="Y160" s="279"/>
      <c r="Z160" s="279"/>
    </row>
    <row r="161" ht="12.0" customHeight="1">
      <c r="A161" s="291" t="s">
        <v>118</v>
      </c>
      <c r="B161" s="291"/>
      <c r="C161" s="291"/>
      <c r="D161" s="292"/>
      <c r="E161" s="292"/>
      <c r="F161" s="293"/>
      <c r="G161" s="294"/>
      <c r="H161" s="295"/>
      <c r="I161" s="293"/>
      <c r="J161" s="294"/>
      <c r="K161" s="295"/>
      <c r="L161" s="296"/>
      <c r="M161" s="297"/>
      <c r="N161" s="279"/>
      <c r="O161" s="279"/>
      <c r="P161" s="279"/>
      <c r="Q161" s="279"/>
      <c r="R161" s="279"/>
      <c r="S161" s="279"/>
      <c r="T161" s="279"/>
      <c r="U161" s="279"/>
      <c r="V161" s="279"/>
      <c r="W161" s="279"/>
      <c r="X161" s="279"/>
      <c r="Y161" s="279"/>
      <c r="Z161" s="279"/>
    </row>
    <row r="162" ht="12.0" customHeight="1">
      <c r="A162" s="298" t="s">
        <v>23</v>
      </c>
      <c r="B162" s="298" t="str">
        <f>IF(A162="","",$A$161)</f>
        <v>3 Bedroom</v>
      </c>
      <c r="C162" s="166">
        <f t="shared" ref="C162:G162" si="445">IF($A162="","",IFERROR(INDIRECT("'" &amp; $A162 &amp; "'!" &amp; C$7),0))</f>
        <v>2</v>
      </c>
      <c r="D162" s="166">
        <f t="shared" si="445"/>
        <v>0</v>
      </c>
      <c r="E162" s="166">
        <f t="shared" si="445"/>
        <v>0</v>
      </c>
      <c r="F162" s="299">
        <f t="shared" si="445"/>
        <v>0</v>
      </c>
      <c r="G162" s="300">
        <f t="shared" si="445"/>
        <v>0</v>
      </c>
      <c r="H162" s="301">
        <f t="shared" ref="H162:H209" si="449">IF($A162="","",I162-F162)</f>
        <v>0</v>
      </c>
      <c r="I162" s="299">
        <f t="shared" ref="I162:J162" si="446">IF($A162="","",IFERROR(INDIRECT("'" &amp; $A162 &amp; "'!" &amp; I$7),0))</f>
        <v>0</v>
      </c>
      <c r="J162" s="300">
        <f t="shared" si="446"/>
        <v>0</v>
      </c>
      <c r="K162" s="301">
        <f t="shared" ref="K162:K209" si="451">IF($A162="","",L162-I162)</f>
        <v>0</v>
      </c>
      <c r="L162" s="302">
        <f t="shared" ref="L162:M162" si="447">IF($A162="","",IFERROR(INDIRECT("'" &amp; $A162 &amp; "'!" &amp; L$7),0))</f>
        <v>0</v>
      </c>
      <c r="M162" s="303">
        <f t="shared" si="447"/>
        <v>0</v>
      </c>
      <c r="N162" s="279"/>
      <c r="O162" s="279"/>
      <c r="P162" s="279"/>
      <c r="Q162" s="279"/>
      <c r="R162" s="279"/>
      <c r="S162" s="279"/>
      <c r="T162" s="279"/>
      <c r="U162" s="279"/>
      <c r="V162" s="279"/>
      <c r="W162" s="279"/>
      <c r="X162" s="279"/>
      <c r="Y162" s="279"/>
      <c r="Z162" s="279"/>
    </row>
    <row r="163" ht="11.25" customHeight="1">
      <c r="A163" s="298" t="s">
        <v>24</v>
      </c>
      <c r="B163" s="298" t="str">
        <f t="shared" ref="B163:B204" si="453">IF(A163="","","1 Bedroom")</f>
        <v>1 Bedroom</v>
      </c>
      <c r="C163" s="166">
        <f t="shared" ref="C163:G163" si="448">IF($A163="","",IFERROR(INDIRECT("'" &amp; $A163 &amp; "'!" &amp; C$7),0))</f>
        <v>5</v>
      </c>
      <c r="D163" s="166">
        <f t="shared" si="448"/>
        <v>0</v>
      </c>
      <c r="E163" s="166">
        <f t="shared" si="448"/>
        <v>0</v>
      </c>
      <c r="F163" s="299">
        <f t="shared" si="448"/>
        <v>0</v>
      </c>
      <c r="G163" s="300">
        <f t="shared" si="448"/>
        <v>0</v>
      </c>
      <c r="H163" s="301">
        <f t="shared" si="449"/>
        <v>0</v>
      </c>
      <c r="I163" s="299">
        <f t="shared" ref="I163:J163" si="450">IF($A163="","",IFERROR(INDIRECT("'" &amp; $A163 &amp; "'!" &amp; I$7),0))</f>
        <v>0</v>
      </c>
      <c r="J163" s="300">
        <f t="shared" si="450"/>
        <v>0</v>
      </c>
      <c r="K163" s="301">
        <f t="shared" si="451"/>
        <v>0</v>
      </c>
      <c r="L163" s="302">
        <f t="shared" ref="L163:M163" si="452">IF($A163="","",IFERROR(INDIRECT("'" &amp; $A163 &amp; "'!" &amp; L$7),0))</f>
        <v>0</v>
      </c>
      <c r="M163" s="303">
        <f t="shared" si="452"/>
        <v>0</v>
      </c>
      <c r="N163" s="279"/>
      <c r="O163" s="279"/>
      <c r="P163" s="279"/>
      <c r="Q163" s="279"/>
      <c r="R163" s="279"/>
      <c r="S163" s="279"/>
      <c r="T163" s="279"/>
      <c r="U163" s="279"/>
      <c r="V163" s="279"/>
      <c r="W163" s="279"/>
      <c r="X163" s="279"/>
      <c r="Y163" s="279"/>
      <c r="Z163" s="279"/>
    </row>
    <row r="164" ht="11.25" customHeight="1">
      <c r="A164" s="298" t="s">
        <v>25</v>
      </c>
      <c r="B164" s="298" t="str">
        <f t="shared" si="453"/>
        <v>1 Bedroom</v>
      </c>
      <c r="C164" s="166">
        <f t="shared" ref="C164:G164" si="454">IF($A164="","",IFERROR(INDIRECT("'" &amp; $A164 &amp; "'!" &amp; C$7),0))</f>
        <v>4</v>
      </c>
      <c r="D164" s="166">
        <f t="shared" si="454"/>
        <v>0</v>
      </c>
      <c r="E164" s="166">
        <f t="shared" si="454"/>
        <v>0</v>
      </c>
      <c r="F164" s="299">
        <f t="shared" si="454"/>
        <v>0</v>
      </c>
      <c r="G164" s="300">
        <f t="shared" si="454"/>
        <v>0</v>
      </c>
      <c r="H164" s="301">
        <f t="shared" si="449"/>
        <v>0</v>
      </c>
      <c r="I164" s="299">
        <f t="shared" ref="I164:J164" si="455">IF($A164="","",IFERROR(INDIRECT("'" &amp; $A164 &amp; "'!" &amp; I$7),0))</f>
        <v>0</v>
      </c>
      <c r="J164" s="300">
        <f t="shared" si="455"/>
        <v>0</v>
      </c>
      <c r="K164" s="301">
        <f t="shared" si="451"/>
        <v>0</v>
      </c>
      <c r="L164" s="302">
        <f t="shared" ref="L164:M164" si="456">IF($A164="","",IFERROR(INDIRECT("'" &amp; $A164 &amp; "'!" &amp; L$7),0))</f>
        <v>0</v>
      </c>
      <c r="M164" s="303">
        <f t="shared" si="456"/>
        <v>0</v>
      </c>
      <c r="N164" s="279"/>
      <c r="O164" s="279"/>
      <c r="P164" s="279"/>
      <c r="Q164" s="279"/>
      <c r="R164" s="279"/>
      <c r="S164" s="279"/>
      <c r="T164" s="279"/>
      <c r="U164" s="279"/>
      <c r="V164" s="279"/>
      <c r="W164" s="279"/>
      <c r="X164" s="279"/>
      <c r="Y164" s="279"/>
      <c r="Z164" s="279"/>
    </row>
    <row r="165" ht="11.25" customHeight="1">
      <c r="A165" s="298" t="s">
        <v>26</v>
      </c>
      <c r="B165" s="298" t="str">
        <f t="shared" si="453"/>
        <v>1 Bedroom</v>
      </c>
      <c r="C165" s="166">
        <f t="shared" ref="C165:G165" si="457">IF($A165="","",IFERROR(INDIRECT("'" &amp; $A165 &amp; "'!" &amp; C$7),0))</f>
        <v>5</v>
      </c>
      <c r="D165" s="166">
        <f t="shared" si="457"/>
        <v>0</v>
      </c>
      <c r="E165" s="166">
        <f t="shared" si="457"/>
        <v>0</v>
      </c>
      <c r="F165" s="299">
        <f t="shared" si="457"/>
        <v>0</v>
      </c>
      <c r="G165" s="300">
        <f t="shared" si="457"/>
        <v>0</v>
      </c>
      <c r="H165" s="301">
        <f t="shared" si="449"/>
        <v>0</v>
      </c>
      <c r="I165" s="299">
        <f t="shared" ref="I165:J165" si="458">IF($A165="","",IFERROR(INDIRECT("'" &amp; $A165 &amp; "'!" &amp; I$7),0))</f>
        <v>0</v>
      </c>
      <c r="J165" s="300">
        <f t="shared" si="458"/>
        <v>0</v>
      </c>
      <c r="K165" s="301">
        <f t="shared" si="451"/>
        <v>0</v>
      </c>
      <c r="L165" s="302">
        <f t="shared" ref="L165:M165" si="459">IF($A165="","",IFERROR(INDIRECT("'" &amp; $A165 &amp; "'!" &amp; L$7),0))</f>
        <v>0</v>
      </c>
      <c r="M165" s="303">
        <f t="shared" si="459"/>
        <v>0</v>
      </c>
      <c r="N165" s="279"/>
      <c r="O165" s="279"/>
      <c r="P165" s="279"/>
      <c r="Q165" s="279"/>
      <c r="R165" s="279"/>
      <c r="S165" s="279"/>
      <c r="T165" s="279"/>
      <c r="U165" s="279"/>
      <c r="V165" s="279"/>
      <c r="W165" s="279"/>
      <c r="X165" s="279"/>
      <c r="Y165" s="279"/>
      <c r="Z165" s="279"/>
    </row>
    <row r="166" ht="11.25" hidden="1" customHeight="1">
      <c r="A166" s="298"/>
      <c r="B166" s="298" t="str">
        <f t="shared" si="453"/>
        <v/>
      </c>
      <c r="C166" s="166" t="str">
        <f t="shared" ref="C166:G166" si="460">IF($A166="","",IFERROR(INDIRECT("'" &amp; $A166 &amp; "'!" &amp; C$7),0))</f>
        <v/>
      </c>
      <c r="D166" s="166" t="str">
        <f t="shared" si="460"/>
        <v/>
      </c>
      <c r="E166" s="166" t="str">
        <f t="shared" si="460"/>
        <v/>
      </c>
      <c r="F166" s="299" t="str">
        <f t="shared" si="460"/>
        <v/>
      </c>
      <c r="G166" s="300" t="str">
        <f t="shared" si="460"/>
        <v/>
      </c>
      <c r="H166" s="301" t="str">
        <f t="shared" si="449"/>
        <v/>
      </c>
      <c r="I166" s="299" t="str">
        <f t="shared" ref="I166:J166" si="461">IF($A166="","",IFERROR(INDIRECT("'" &amp; $A166 &amp; "'!" &amp; I$7),0))</f>
        <v/>
      </c>
      <c r="J166" s="300" t="str">
        <f t="shared" si="461"/>
        <v/>
      </c>
      <c r="K166" s="301" t="str">
        <f t="shared" si="451"/>
        <v/>
      </c>
      <c r="L166" s="302" t="str">
        <f t="shared" ref="L166:M166" si="462">IF($A166="","",IFERROR(INDIRECT("'" &amp; $A166 &amp; "'!" &amp; L$7),0))</f>
        <v/>
      </c>
      <c r="M166" s="303" t="str">
        <f t="shared" si="462"/>
        <v/>
      </c>
      <c r="N166" s="279"/>
      <c r="O166" s="279"/>
      <c r="P166" s="279"/>
      <c r="Q166" s="279"/>
      <c r="R166" s="279"/>
      <c r="S166" s="279"/>
      <c r="T166" s="279"/>
      <c r="U166" s="279"/>
      <c r="V166" s="279"/>
      <c r="W166" s="279"/>
      <c r="X166" s="279"/>
      <c r="Y166" s="279"/>
      <c r="Z166" s="279"/>
    </row>
    <row r="167" ht="11.25" hidden="1" customHeight="1">
      <c r="A167" s="298"/>
      <c r="B167" s="298" t="str">
        <f t="shared" si="453"/>
        <v/>
      </c>
      <c r="C167" s="166" t="str">
        <f t="shared" ref="C167:G167" si="463">IF($A167="","",IFERROR(INDIRECT("'" &amp; $A167 &amp; "'!" &amp; C$7),0))</f>
        <v/>
      </c>
      <c r="D167" s="166" t="str">
        <f t="shared" si="463"/>
        <v/>
      </c>
      <c r="E167" s="166" t="str">
        <f t="shared" si="463"/>
        <v/>
      </c>
      <c r="F167" s="299" t="str">
        <f t="shared" si="463"/>
        <v/>
      </c>
      <c r="G167" s="300" t="str">
        <f t="shared" si="463"/>
        <v/>
      </c>
      <c r="H167" s="301" t="str">
        <f t="shared" si="449"/>
        <v/>
      </c>
      <c r="I167" s="299" t="str">
        <f t="shared" ref="I167:J167" si="464">IF($A167="","",IFERROR(INDIRECT("'" &amp; $A167 &amp; "'!" &amp; I$7),0))</f>
        <v/>
      </c>
      <c r="J167" s="300" t="str">
        <f t="shared" si="464"/>
        <v/>
      </c>
      <c r="K167" s="301" t="str">
        <f t="shared" si="451"/>
        <v/>
      </c>
      <c r="L167" s="302" t="str">
        <f t="shared" ref="L167:M167" si="465">IF($A167="","",IFERROR(INDIRECT("'" &amp; $A167 &amp; "'!" &amp; L$7),0))</f>
        <v/>
      </c>
      <c r="M167" s="303" t="str">
        <f t="shared" si="465"/>
        <v/>
      </c>
      <c r="N167" s="279"/>
      <c r="O167" s="279"/>
      <c r="P167" s="279"/>
      <c r="Q167" s="279"/>
      <c r="R167" s="279"/>
      <c r="S167" s="279"/>
      <c r="T167" s="279"/>
      <c r="U167" s="279"/>
      <c r="V167" s="279"/>
      <c r="W167" s="279"/>
      <c r="X167" s="279"/>
      <c r="Y167" s="279"/>
      <c r="Z167" s="279"/>
    </row>
    <row r="168" ht="11.25" hidden="1" customHeight="1">
      <c r="A168" s="298"/>
      <c r="B168" s="298" t="str">
        <f t="shared" si="453"/>
        <v/>
      </c>
      <c r="C168" s="166" t="str">
        <f t="shared" ref="C168:G168" si="466">IF($A168="","",IFERROR(INDIRECT("'" &amp; $A168 &amp; "'!" &amp; C$7),0))</f>
        <v/>
      </c>
      <c r="D168" s="166" t="str">
        <f t="shared" si="466"/>
        <v/>
      </c>
      <c r="E168" s="166" t="str">
        <f t="shared" si="466"/>
        <v/>
      </c>
      <c r="F168" s="299" t="str">
        <f t="shared" si="466"/>
        <v/>
      </c>
      <c r="G168" s="300" t="str">
        <f t="shared" si="466"/>
        <v/>
      </c>
      <c r="H168" s="301" t="str">
        <f t="shared" si="449"/>
        <v/>
      </c>
      <c r="I168" s="299" t="str">
        <f t="shared" ref="I168:J168" si="467">IF($A168="","",IFERROR(INDIRECT("'" &amp; $A168 &amp; "'!" &amp; I$7),0))</f>
        <v/>
      </c>
      <c r="J168" s="300" t="str">
        <f t="shared" si="467"/>
        <v/>
      </c>
      <c r="K168" s="301" t="str">
        <f t="shared" si="451"/>
        <v/>
      </c>
      <c r="L168" s="302" t="str">
        <f t="shared" ref="L168:M168" si="468">IF($A168="","",IFERROR(INDIRECT("'" &amp; $A168 &amp; "'!" &amp; L$7),0))</f>
        <v/>
      </c>
      <c r="M168" s="303" t="str">
        <f t="shared" si="468"/>
        <v/>
      </c>
      <c r="N168" s="279"/>
      <c r="O168" s="279"/>
      <c r="P168" s="279"/>
      <c r="Q168" s="279"/>
      <c r="R168" s="279"/>
      <c r="S168" s="279"/>
      <c r="T168" s="279"/>
      <c r="U168" s="279"/>
      <c r="V168" s="279"/>
      <c r="W168" s="279"/>
      <c r="X168" s="279"/>
      <c r="Y168" s="279"/>
      <c r="Z168" s="279"/>
    </row>
    <row r="169" ht="11.25" hidden="1" customHeight="1">
      <c r="A169" s="298"/>
      <c r="B169" s="298" t="str">
        <f t="shared" si="453"/>
        <v/>
      </c>
      <c r="C169" s="166" t="str">
        <f t="shared" ref="C169:G169" si="469">IF($A169="","",IFERROR(INDIRECT("'" &amp; $A169 &amp; "'!" &amp; C$7),0))</f>
        <v/>
      </c>
      <c r="D169" s="166" t="str">
        <f t="shared" si="469"/>
        <v/>
      </c>
      <c r="E169" s="166" t="str">
        <f t="shared" si="469"/>
        <v/>
      </c>
      <c r="F169" s="299" t="str">
        <f t="shared" si="469"/>
        <v/>
      </c>
      <c r="G169" s="300" t="str">
        <f t="shared" si="469"/>
        <v/>
      </c>
      <c r="H169" s="301" t="str">
        <f t="shared" si="449"/>
        <v/>
      </c>
      <c r="I169" s="299" t="str">
        <f t="shared" ref="I169:J169" si="470">IF($A169="","",IFERROR(INDIRECT("'" &amp; $A169 &amp; "'!" &amp; I$7),0))</f>
        <v/>
      </c>
      <c r="J169" s="300" t="str">
        <f t="shared" si="470"/>
        <v/>
      </c>
      <c r="K169" s="301" t="str">
        <f t="shared" si="451"/>
        <v/>
      </c>
      <c r="L169" s="302" t="str">
        <f t="shared" ref="L169:M169" si="471">IF($A169="","",IFERROR(INDIRECT("'" &amp; $A169 &amp; "'!" &amp; L$7),0))</f>
        <v/>
      </c>
      <c r="M169" s="303" t="str">
        <f t="shared" si="471"/>
        <v/>
      </c>
      <c r="N169" s="279"/>
      <c r="O169" s="279"/>
      <c r="P169" s="279"/>
      <c r="Q169" s="279"/>
      <c r="R169" s="279"/>
      <c r="S169" s="279"/>
      <c r="T169" s="279"/>
      <c r="U169" s="279"/>
      <c r="V169" s="279"/>
      <c r="W169" s="279"/>
      <c r="X169" s="279"/>
      <c r="Y169" s="279"/>
      <c r="Z169" s="279"/>
    </row>
    <row r="170" ht="11.25" hidden="1" customHeight="1">
      <c r="A170" s="298"/>
      <c r="B170" s="298" t="str">
        <f t="shared" si="453"/>
        <v/>
      </c>
      <c r="C170" s="166" t="str">
        <f t="shared" ref="C170:G170" si="472">IF($A170="","",IFERROR(INDIRECT("'" &amp; $A170 &amp; "'!" &amp; C$7),0))</f>
        <v/>
      </c>
      <c r="D170" s="166" t="str">
        <f t="shared" si="472"/>
        <v/>
      </c>
      <c r="E170" s="166" t="str">
        <f t="shared" si="472"/>
        <v/>
      </c>
      <c r="F170" s="299" t="str">
        <f t="shared" si="472"/>
        <v/>
      </c>
      <c r="G170" s="300" t="str">
        <f t="shared" si="472"/>
        <v/>
      </c>
      <c r="H170" s="301" t="str">
        <f t="shared" si="449"/>
        <v/>
      </c>
      <c r="I170" s="299" t="str">
        <f t="shared" ref="I170:J170" si="473">IF($A170="","",IFERROR(INDIRECT("'" &amp; $A170 &amp; "'!" &amp; I$7),0))</f>
        <v/>
      </c>
      <c r="J170" s="300" t="str">
        <f t="shared" si="473"/>
        <v/>
      </c>
      <c r="K170" s="301" t="str">
        <f t="shared" si="451"/>
        <v/>
      </c>
      <c r="L170" s="302" t="str">
        <f t="shared" ref="L170:M170" si="474">IF($A170="","",IFERROR(INDIRECT("'" &amp; $A170 &amp; "'!" &amp; L$7),0))</f>
        <v/>
      </c>
      <c r="M170" s="303" t="str">
        <f t="shared" si="474"/>
        <v/>
      </c>
      <c r="N170" s="279"/>
      <c r="O170" s="279"/>
      <c r="P170" s="279"/>
      <c r="Q170" s="279"/>
      <c r="R170" s="279"/>
      <c r="S170" s="279"/>
      <c r="T170" s="279"/>
      <c r="U170" s="279"/>
      <c r="V170" s="279"/>
      <c r="W170" s="279"/>
      <c r="X170" s="279"/>
      <c r="Y170" s="279"/>
      <c r="Z170" s="279"/>
    </row>
    <row r="171" ht="11.25" hidden="1" customHeight="1">
      <c r="A171" s="298"/>
      <c r="B171" s="298" t="str">
        <f t="shared" si="453"/>
        <v/>
      </c>
      <c r="C171" s="166" t="str">
        <f t="shared" ref="C171:G171" si="475">IF($A171="","",IFERROR(INDIRECT("'" &amp; $A171 &amp; "'!" &amp; C$7),0))</f>
        <v/>
      </c>
      <c r="D171" s="166" t="str">
        <f t="shared" si="475"/>
        <v/>
      </c>
      <c r="E171" s="166" t="str">
        <f t="shared" si="475"/>
        <v/>
      </c>
      <c r="F171" s="299" t="str">
        <f t="shared" si="475"/>
        <v/>
      </c>
      <c r="G171" s="300" t="str">
        <f t="shared" si="475"/>
        <v/>
      </c>
      <c r="H171" s="301" t="str">
        <f t="shared" si="449"/>
        <v/>
      </c>
      <c r="I171" s="299" t="str">
        <f t="shared" ref="I171:J171" si="476">IF($A171="","",IFERROR(INDIRECT("'" &amp; $A171 &amp; "'!" &amp; I$7),0))</f>
        <v/>
      </c>
      <c r="J171" s="300" t="str">
        <f t="shared" si="476"/>
        <v/>
      </c>
      <c r="K171" s="301" t="str">
        <f t="shared" si="451"/>
        <v/>
      </c>
      <c r="L171" s="302" t="str">
        <f t="shared" ref="L171:M171" si="477">IF($A171="","",IFERROR(INDIRECT("'" &amp; $A171 &amp; "'!" &amp; L$7),0))</f>
        <v/>
      </c>
      <c r="M171" s="303" t="str">
        <f t="shared" si="477"/>
        <v/>
      </c>
      <c r="N171" s="279"/>
      <c r="O171" s="279"/>
      <c r="P171" s="279"/>
      <c r="Q171" s="279"/>
      <c r="R171" s="279"/>
      <c r="S171" s="279"/>
      <c r="T171" s="279"/>
      <c r="U171" s="279"/>
      <c r="V171" s="279"/>
      <c r="W171" s="279"/>
      <c r="X171" s="279"/>
      <c r="Y171" s="279"/>
      <c r="Z171" s="279"/>
    </row>
    <row r="172" ht="11.25" hidden="1" customHeight="1">
      <c r="A172" s="298"/>
      <c r="B172" s="298" t="str">
        <f t="shared" si="453"/>
        <v/>
      </c>
      <c r="C172" s="166" t="str">
        <f t="shared" ref="C172:G172" si="478">IF($A172="","",IFERROR(INDIRECT("'" &amp; $A172 &amp; "'!" &amp; C$7),0))</f>
        <v/>
      </c>
      <c r="D172" s="166" t="str">
        <f t="shared" si="478"/>
        <v/>
      </c>
      <c r="E172" s="166" t="str">
        <f t="shared" si="478"/>
        <v/>
      </c>
      <c r="F172" s="299" t="str">
        <f t="shared" si="478"/>
        <v/>
      </c>
      <c r="G172" s="300" t="str">
        <f t="shared" si="478"/>
        <v/>
      </c>
      <c r="H172" s="301" t="str">
        <f t="shared" si="449"/>
        <v/>
      </c>
      <c r="I172" s="299" t="str">
        <f t="shared" ref="I172:J172" si="479">IF($A172="","",IFERROR(INDIRECT("'" &amp; $A172 &amp; "'!" &amp; I$7),0))</f>
        <v/>
      </c>
      <c r="J172" s="300" t="str">
        <f t="shared" si="479"/>
        <v/>
      </c>
      <c r="K172" s="301" t="str">
        <f t="shared" si="451"/>
        <v/>
      </c>
      <c r="L172" s="302" t="str">
        <f t="shared" ref="L172:M172" si="480">IF($A172="","",IFERROR(INDIRECT("'" &amp; $A172 &amp; "'!" &amp; L$7),0))</f>
        <v/>
      </c>
      <c r="M172" s="303" t="str">
        <f t="shared" si="480"/>
        <v/>
      </c>
      <c r="N172" s="279"/>
      <c r="O172" s="279"/>
      <c r="P172" s="279"/>
      <c r="Q172" s="279"/>
      <c r="R172" s="279"/>
      <c r="S172" s="279"/>
      <c r="T172" s="279"/>
      <c r="U172" s="279"/>
      <c r="V172" s="279"/>
      <c r="W172" s="279"/>
      <c r="X172" s="279"/>
      <c r="Y172" s="279"/>
      <c r="Z172" s="279"/>
    </row>
    <row r="173" ht="11.25" hidden="1" customHeight="1">
      <c r="A173" s="298"/>
      <c r="B173" s="298" t="str">
        <f t="shared" si="453"/>
        <v/>
      </c>
      <c r="C173" s="166" t="str">
        <f t="shared" ref="C173:G173" si="481">IF($A173="","",IFERROR(INDIRECT("'" &amp; $A173 &amp; "'!" &amp; C$7),0))</f>
        <v/>
      </c>
      <c r="D173" s="166" t="str">
        <f t="shared" si="481"/>
        <v/>
      </c>
      <c r="E173" s="166" t="str">
        <f t="shared" si="481"/>
        <v/>
      </c>
      <c r="F173" s="299" t="str">
        <f t="shared" si="481"/>
        <v/>
      </c>
      <c r="G173" s="300" t="str">
        <f t="shared" si="481"/>
        <v/>
      </c>
      <c r="H173" s="301" t="str">
        <f t="shared" si="449"/>
        <v/>
      </c>
      <c r="I173" s="299" t="str">
        <f t="shared" ref="I173:J173" si="482">IF($A173="","",IFERROR(INDIRECT("'" &amp; $A173 &amp; "'!" &amp; I$7),0))</f>
        <v/>
      </c>
      <c r="J173" s="300" t="str">
        <f t="shared" si="482"/>
        <v/>
      </c>
      <c r="K173" s="301" t="str">
        <f t="shared" si="451"/>
        <v/>
      </c>
      <c r="L173" s="302" t="str">
        <f t="shared" ref="L173:M173" si="483">IF($A173="","",IFERROR(INDIRECT("'" &amp; $A173 &amp; "'!" &amp; L$7),0))</f>
        <v/>
      </c>
      <c r="M173" s="303" t="str">
        <f t="shared" si="483"/>
        <v/>
      </c>
      <c r="N173" s="279"/>
      <c r="O173" s="279"/>
      <c r="P173" s="279"/>
      <c r="Q173" s="279"/>
      <c r="R173" s="279"/>
      <c r="S173" s="279"/>
      <c r="T173" s="279"/>
      <c r="U173" s="279"/>
      <c r="V173" s="279"/>
      <c r="W173" s="279"/>
      <c r="X173" s="279"/>
      <c r="Y173" s="279"/>
      <c r="Z173" s="279"/>
    </row>
    <row r="174" ht="11.25" hidden="1" customHeight="1">
      <c r="A174" s="298"/>
      <c r="B174" s="298" t="str">
        <f t="shared" si="453"/>
        <v/>
      </c>
      <c r="C174" s="166" t="str">
        <f t="shared" ref="C174:G174" si="484">IF($A174="","",IFERROR(INDIRECT("'" &amp; $A174 &amp; "'!" &amp; C$7),0))</f>
        <v/>
      </c>
      <c r="D174" s="166" t="str">
        <f t="shared" si="484"/>
        <v/>
      </c>
      <c r="E174" s="166" t="str">
        <f t="shared" si="484"/>
        <v/>
      </c>
      <c r="F174" s="299" t="str">
        <f t="shared" si="484"/>
        <v/>
      </c>
      <c r="G174" s="300" t="str">
        <f t="shared" si="484"/>
        <v/>
      </c>
      <c r="H174" s="301" t="str">
        <f t="shared" si="449"/>
        <v/>
      </c>
      <c r="I174" s="299" t="str">
        <f t="shared" ref="I174:J174" si="485">IF($A174="","",IFERROR(INDIRECT("'" &amp; $A174 &amp; "'!" &amp; I$7),0))</f>
        <v/>
      </c>
      <c r="J174" s="300" t="str">
        <f t="shared" si="485"/>
        <v/>
      </c>
      <c r="K174" s="301" t="str">
        <f t="shared" si="451"/>
        <v/>
      </c>
      <c r="L174" s="302" t="str">
        <f t="shared" ref="L174:M174" si="486">IF($A174="","",IFERROR(INDIRECT("'" &amp; $A174 &amp; "'!" &amp; L$7),0))</f>
        <v/>
      </c>
      <c r="M174" s="303" t="str">
        <f t="shared" si="486"/>
        <v/>
      </c>
      <c r="N174" s="279"/>
      <c r="O174" s="279"/>
      <c r="P174" s="279"/>
      <c r="Q174" s="279"/>
      <c r="R174" s="279"/>
      <c r="S174" s="279"/>
      <c r="T174" s="279"/>
      <c r="U174" s="279"/>
      <c r="V174" s="279"/>
      <c r="W174" s="279"/>
      <c r="X174" s="279"/>
      <c r="Y174" s="279"/>
      <c r="Z174" s="279"/>
    </row>
    <row r="175" ht="11.25" hidden="1" customHeight="1">
      <c r="A175" s="298"/>
      <c r="B175" s="298" t="str">
        <f t="shared" si="453"/>
        <v/>
      </c>
      <c r="C175" s="166" t="str">
        <f t="shared" ref="C175:G175" si="487">IF($A175="","",IFERROR(INDIRECT("'" &amp; $A175 &amp; "'!" &amp; C$7),0))</f>
        <v/>
      </c>
      <c r="D175" s="166" t="str">
        <f t="shared" si="487"/>
        <v/>
      </c>
      <c r="E175" s="166" t="str">
        <f t="shared" si="487"/>
        <v/>
      </c>
      <c r="F175" s="299" t="str">
        <f t="shared" si="487"/>
        <v/>
      </c>
      <c r="G175" s="300" t="str">
        <f t="shared" si="487"/>
        <v/>
      </c>
      <c r="H175" s="301" t="str">
        <f t="shared" si="449"/>
        <v/>
      </c>
      <c r="I175" s="299" t="str">
        <f t="shared" ref="I175:J175" si="488">IF($A175="","",IFERROR(INDIRECT("'" &amp; $A175 &amp; "'!" &amp; I$7),0))</f>
        <v/>
      </c>
      <c r="J175" s="300" t="str">
        <f t="shared" si="488"/>
        <v/>
      </c>
      <c r="K175" s="301" t="str">
        <f t="shared" si="451"/>
        <v/>
      </c>
      <c r="L175" s="302" t="str">
        <f t="shared" ref="L175:M175" si="489">IF($A175="","",IFERROR(INDIRECT("'" &amp; $A175 &amp; "'!" &amp; L$7),0))</f>
        <v/>
      </c>
      <c r="M175" s="303" t="str">
        <f t="shared" si="489"/>
        <v/>
      </c>
      <c r="N175" s="279"/>
      <c r="O175" s="279"/>
      <c r="P175" s="279"/>
      <c r="Q175" s="279"/>
      <c r="R175" s="279"/>
      <c r="S175" s="279"/>
      <c r="T175" s="279"/>
      <c r="U175" s="279"/>
      <c r="V175" s="279"/>
      <c r="W175" s="279"/>
      <c r="X175" s="279"/>
      <c r="Y175" s="279"/>
      <c r="Z175" s="279"/>
    </row>
    <row r="176" ht="11.25" hidden="1" customHeight="1">
      <c r="A176" s="298"/>
      <c r="B176" s="298" t="str">
        <f t="shared" si="453"/>
        <v/>
      </c>
      <c r="C176" s="166" t="str">
        <f t="shared" ref="C176:G176" si="490">IF($A176="","",IFERROR(INDIRECT("'" &amp; $A176 &amp; "'!" &amp; C$7),0))</f>
        <v/>
      </c>
      <c r="D176" s="166" t="str">
        <f t="shared" si="490"/>
        <v/>
      </c>
      <c r="E176" s="166" t="str">
        <f t="shared" si="490"/>
        <v/>
      </c>
      <c r="F176" s="299" t="str">
        <f t="shared" si="490"/>
        <v/>
      </c>
      <c r="G176" s="300" t="str">
        <f t="shared" si="490"/>
        <v/>
      </c>
      <c r="H176" s="301" t="str">
        <f t="shared" si="449"/>
        <v/>
      </c>
      <c r="I176" s="299" t="str">
        <f t="shared" ref="I176:J176" si="491">IF($A176="","",IFERROR(INDIRECT("'" &amp; $A176 &amp; "'!" &amp; I$7),0))</f>
        <v/>
      </c>
      <c r="J176" s="300" t="str">
        <f t="shared" si="491"/>
        <v/>
      </c>
      <c r="K176" s="301" t="str">
        <f t="shared" si="451"/>
        <v/>
      </c>
      <c r="L176" s="302" t="str">
        <f t="shared" ref="L176:M176" si="492">IF($A176="","",IFERROR(INDIRECT("'" &amp; $A176 &amp; "'!" &amp; L$7),0))</f>
        <v/>
      </c>
      <c r="M176" s="303" t="str">
        <f t="shared" si="492"/>
        <v/>
      </c>
      <c r="N176" s="279"/>
      <c r="O176" s="279"/>
      <c r="P176" s="279"/>
      <c r="Q176" s="279"/>
      <c r="R176" s="279"/>
      <c r="S176" s="279"/>
      <c r="T176" s="279"/>
      <c r="U176" s="279"/>
      <c r="V176" s="279"/>
      <c r="W176" s="279"/>
      <c r="X176" s="279"/>
      <c r="Y176" s="279"/>
      <c r="Z176" s="279"/>
    </row>
    <row r="177" ht="11.25" hidden="1" customHeight="1">
      <c r="A177" s="298"/>
      <c r="B177" s="298" t="str">
        <f t="shared" si="453"/>
        <v/>
      </c>
      <c r="C177" s="166" t="str">
        <f t="shared" ref="C177:G177" si="493">IF($A177="","",IFERROR(INDIRECT("'" &amp; $A177 &amp; "'!" &amp; C$7),0))</f>
        <v/>
      </c>
      <c r="D177" s="166" t="str">
        <f t="shared" si="493"/>
        <v/>
      </c>
      <c r="E177" s="166" t="str">
        <f t="shared" si="493"/>
        <v/>
      </c>
      <c r="F177" s="299" t="str">
        <f t="shared" si="493"/>
        <v/>
      </c>
      <c r="G177" s="300" t="str">
        <f t="shared" si="493"/>
        <v/>
      </c>
      <c r="H177" s="301" t="str">
        <f t="shared" si="449"/>
        <v/>
      </c>
      <c r="I177" s="299" t="str">
        <f t="shared" ref="I177:J177" si="494">IF($A177="","",IFERROR(INDIRECT("'" &amp; $A177 &amp; "'!" &amp; I$7),0))</f>
        <v/>
      </c>
      <c r="J177" s="300" t="str">
        <f t="shared" si="494"/>
        <v/>
      </c>
      <c r="K177" s="301" t="str">
        <f t="shared" si="451"/>
        <v/>
      </c>
      <c r="L177" s="302" t="str">
        <f t="shared" ref="L177:M177" si="495">IF($A177="","",IFERROR(INDIRECT("'" &amp; $A177 &amp; "'!" &amp; L$7),0))</f>
        <v/>
      </c>
      <c r="M177" s="303" t="str">
        <f t="shared" si="495"/>
        <v/>
      </c>
      <c r="N177" s="279"/>
      <c r="O177" s="279"/>
      <c r="P177" s="279"/>
      <c r="Q177" s="279"/>
      <c r="R177" s="279"/>
      <c r="S177" s="279"/>
      <c r="T177" s="279"/>
      <c r="U177" s="279"/>
      <c r="V177" s="279"/>
      <c r="W177" s="279"/>
      <c r="X177" s="279"/>
      <c r="Y177" s="279"/>
      <c r="Z177" s="279"/>
    </row>
    <row r="178" ht="11.25" hidden="1" customHeight="1">
      <c r="A178" s="298"/>
      <c r="B178" s="298" t="str">
        <f t="shared" si="453"/>
        <v/>
      </c>
      <c r="C178" s="166" t="str">
        <f t="shared" ref="C178:G178" si="496">IF($A178="","",IFERROR(INDIRECT("'" &amp; $A178 &amp; "'!" &amp; C$7),0))</f>
        <v/>
      </c>
      <c r="D178" s="166" t="str">
        <f t="shared" si="496"/>
        <v/>
      </c>
      <c r="E178" s="166" t="str">
        <f t="shared" si="496"/>
        <v/>
      </c>
      <c r="F178" s="299" t="str">
        <f t="shared" si="496"/>
        <v/>
      </c>
      <c r="G178" s="300" t="str">
        <f t="shared" si="496"/>
        <v/>
      </c>
      <c r="H178" s="301" t="str">
        <f t="shared" si="449"/>
        <v/>
      </c>
      <c r="I178" s="299" t="str">
        <f t="shared" ref="I178:J178" si="497">IF($A178="","",IFERROR(INDIRECT("'" &amp; $A178 &amp; "'!" &amp; I$7),0))</f>
        <v/>
      </c>
      <c r="J178" s="300" t="str">
        <f t="shared" si="497"/>
        <v/>
      </c>
      <c r="K178" s="301" t="str">
        <f t="shared" si="451"/>
        <v/>
      </c>
      <c r="L178" s="302" t="str">
        <f t="shared" ref="L178:M178" si="498">IF($A178="","",IFERROR(INDIRECT("'" &amp; $A178 &amp; "'!" &amp; L$7),0))</f>
        <v/>
      </c>
      <c r="M178" s="303" t="str">
        <f t="shared" si="498"/>
        <v/>
      </c>
      <c r="N178" s="279"/>
      <c r="O178" s="279"/>
      <c r="P178" s="279"/>
      <c r="Q178" s="279"/>
      <c r="R178" s="279"/>
      <c r="S178" s="279"/>
      <c r="T178" s="279"/>
      <c r="U178" s="279"/>
      <c r="V178" s="279"/>
      <c r="W178" s="279"/>
      <c r="X178" s="279"/>
      <c r="Y178" s="279"/>
      <c r="Z178" s="279"/>
    </row>
    <row r="179" ht="11.25" hidden="1" customHeight="1">
      <c r="A179" s="298"/>
      <c r="B179" s="298" t="str">
        <f t="shared" si="453"/>
        <v/>
      </c>
      <c r="C179" s="166" t="str">
        <f t="shared" ref="C179:G179" si="499">IF($A179="","",IFERROR(INDIRECT("'" &amp; $A179 &amp; "'!" &amp; C$7),0))</f>
        <v/>
      </c>
      <c r="D179" s="166" t="str">
        <f t="shared" si="499"/>
        <v/>
      </c>
      <c r="E179" s="166" t="str">
        <f t="shared" si="499"/>
        <v/>
      </c>
      <c r="F179" s="299" t="str">
        <f t="shared" si="499"/>
        <v/>
      </c>
      <c r="G179" s="300" t="str">
        <f t="shared" si="499"/>
        <v/>
      </c>
      <c r="H179" s="301" t="str">
        <f t="shared" si="449"/>
        <v/>
      </c>
      <c r="I179" s="299" t="str">
        <f t="shared" ref="I179:J179" si="500">IF($A179="","",IFERROR(INDIRECT("'" &amp; $A179 &amp; "'!" &amp; I$7),0))</f>
        <v/>
      </c>
      <c r="J179" s="300" t="str">
        <f t="shared" si="500"/>
        <v/>
      </c>
      <c r="K179" s="301" t="str">
        <f t="shared" si="451"/>
        <v/>
      </c>
      <c r="L179" s="302" t="str">
        <f t="shared" ref="L179:M179" si="501">IF($A179="","",IFERROR(INDIRECT("'" &amp; $A179 &amp; "'!" &amp; L$7),0))</f>
        <v/>
      </c>
      <c r="M179" s="303" t="str">
        <f t="shared" si="501"/>
        <v/>
      </c>
      <c r="N179" s="279"/>
      <c r="O179" s="279"/>
      <c r="P179" s="279"/>
      <c r="Q179" s="279"/>
      <c r="R179" s="279"/>
      <c r="S179" s="279"/>
      <c r="T179" s="279"/>
      <c r="U179" s="279"/>
      <c r="V179" s="279"/>
      <c r="W179" s="279"/>
      <c r="X179" s="279"/>
      <c r="Y179" s="279"/>
      <c r="Z179" s="279"/>
    </row>
    <row r="180" ht="11.25" hidden="1" customHeight="1">
      <c r="A180" s="298"/>
      <c r="B180" s="298" t="str">
        <f t="shared" si="453"/>
        <v/>
      </c>
      <c r="C180" s="166" t="str">
        <f t="shared" ref="C180:G180" si="502">IF($A180="","",IFERROR(INDIRECT("'" &amp; $A180 &amp; "'!" &amp; C$7),0))</f>
        <v/>
      </c>
      <c r="D180" s="166" t="str">
        <f t="shared" si="502"/>
        <v/>
      </c>
      <c r="E180" s="166" t="str">
        <f t="shared" si="502"/>
        <v/>
      </c>
      <c r="F180" s="299" t="str">
        <f t="shared" si="502"/>
        <v/>
      </c>
      <c r="G180" s="300" t="str">
        <f t="shared" si="502"/>
        <v/>
      </c>
      <c r="H180" s="301" t="str">
        <f t="shared" si="449"/>
        <v/>
      </c>
      <c r="I180" s="299" t="str">
        <f t="shared" ref="I180:J180" si="503">IF($A180="","",IFERROR(INDIRECT("'" &amp; $A180 &amp; "'!" &amp; I$7),0))</f>
        <v/>
      </c>
      <c r="J180" s="300" t="str">
        <f t="shared" si="503"/>
        <v/>
      </c>
      <c r="K180" s="301" t="str">
        <f t="shared" si="451"/>
        <v/>
      </c>
      <c r="L180" s="302" t="str">
        <f t="shared" ref="L180:M180" si="504">IF($A180="","",IFERROR(INDIRECT("'" &amp; $A180 &amp; "'!" &amp; L$7),0))</f>
        <v/>
      </c>
      <c r="M180" s="303" t="str">
        <f t="shared" si="504"/>
        <v/>
      </c>
      <c r="N180" s="279"/>
      <c r="O180" s="279"/>
      <c r="P180" s="279"/>
      <c r="Q180" s="279"/>
      <c r="R180" s="279"/>
      <c r="S180" s="279"/>
      <c r="T180" s="279"/>
      <c r="U180" s="279"/>
      <c r="V180" s="279"/>
      <c r="W180" s="279"/>
      <c r="X180" s="279"/>
      <c r="Y180" s="279"/>
      <c r="Z180" s="279"/>
    </row>
    <row r="181" ht="11.25" hidden="1" customHeight="1">
      <c r="A181" s="298"/>
      <c r="B181" s="298" t="str">
        <f t="shared" si="453"/>
        <v/>
      </c>
      <c r="C181" s="166" t="str">
        <f t="shared" ref="C181:G181" si="505">IF($A181="","",IFERROR(INDIRECT("'" &amp; $A181 &amp; "'!" &amp; C$7),0))</f>
        <v/>
      </c>
      <c r="D181" s="166" t="str">
        <f t="shared" si="505"/>
        <v/>
      </c>
      <c r="E181" s="166" t="str">
        <f t="shared" si="505"/>
        <v/>
      </c>
      <c r="F181" s="299" t="str">
        <f t="shared" si="505"/>
        <v/>
      </c>
      <c r="G181" s="300" t="str">
        <f t="shared" si="505"/>
        <v/>
      </c>
      <c r="H181" s="301" t="str">
        <f t="shared" si="449"/>
        <v/>
      </c>
      <c r="I181" s="299" t="str">
        <f t="shared" ref="I181:J181" si="506">IF($A181="","",IFERROR(INDIRECT("'" &amp; $A181 &amp; "'!" &amp; I$7),0))</f>
        <v/>
      </c>
      <c r="J181" s="300" t="str">
        <f t="shared" si="506"/>
        <v/>
      </c>
      <c r="K181" s="301" t="str">
        <f t="shared" si="451"/>
        <v/>
      </c>
      <c r="L181" s="302" t="str">
        <f t="shared" ref="L181:M181" si="507">IF($A181="","",IFERROR(INDIRECT("'" &amp; $A181 &amp; "'!" &amp; L$7),0))</f>
        <v/>
      </c>
      <c r="M181" s="303" t="str">
        <f t="shared" si="507"/>
        <v/>
      </c>
      <c r="N181" s="279"/>
      <c r="O181" s="279"/>
      <c r="P181" s="279"/>
      <c r="Q181" s="279"/>
      <c r="R181" s="279"/>
      <c r="S181" s="279"/>
      <c r="T181" s="279"/>
      <c r="U181" s="279"/>
      <c r="V181" s="279"/>
      <c r="W181" s="279"/>
      <c r="X181" s="279"/>
      <c r="Y181" s="279"/>
      <c r="Z181" s="279"/>
    </row>
    <row r="182" ht="11.25" hidden="1" customHeight="1">
      <c r="A182" s="298"/>
      <c r="B182" s="298" t="str">
        <f t="shared" si="453"/>
        <v/>
      </c>
      <c r="C182" s="166" t="str">
        <f t="shared" ref="C182:G182" si="508">IF($A182="","",IFERROR(INDIRECT("'" &amp; $A182 &amp; "'!" &amp; C$7),0))</f>
        <v/>
      </c>
      <c r="D182" s="166" t="str">
        <f t="shared" si="508"/>
        <v/>
      </c>
      <c r="E182" s="166" t="str">
        <f t="shared" si="508"/>
        <v/>
      </c>
      <c r="F182" s="299" t="str">
        <f t="shared" si="508"/>
        <v/>
      </c>
      <c r="G182" s="300" t="str">
        <f t="shared" si="508"/>
        <v/>
      </c>
      <c r="H182" s="301" t="str">
        <f t="shared" si="449"/>
        <v/>
      </c>
      <c r="I182" s="299" t="str">
        <f t="shared" ref="I182:J182" si="509">IF($A182="","",IFERROR(INDIRECT("'" &amp; $A182 &amp; "'!" &amp; I$7),0))</f>
        <v/>
      </c>
      <c r="J182" s="300" t="str">
        <f t="shared" si="509"/>
        <v/>
      </c>
      <c r="K182" s="301" t="str">
        <f t="shared" si="451"/>
        <v/>
      </c>
      <c r="L182" s="302" t="str">
        <f t="shared" ref="L182:M182" si="510">IF($A182="","",IFERROR(INDIRECT("'" &amp; $A182 &amp; "'!" &amp; L$7),0))</f>
        <v/>
      </c>
      <c r="M182" s="303" t="str">
        <f t="shared" si="510"/>
        <v/>
      </c>
      <c r="N182" s="279"/>
      <c r="O182" s="279"/>
      <c r="P182" s="279"/>
      <c r="Q182" s="279"/>
      <c r="R182" s="279"/>
      <c r="S182" s="279"/>
      <c r="T182" s="279"/>
      <c r="U182" s="279"/>
      <c r="V182" s="279"/>
      <c r="W182" s="279"/>
      <c r="X182" s="279"/>
      <c r="Y182" s="279"/>
      <c r="Z182" s="279"/>
    </row>
    <row r="183" ht="11.25" hidden="1" customHeight="1">
      <c r="A183" s="298"/>
      <c r="B183" s="298" t="str">
        <f t="shared" si="453"/>
        <v/>
      </c>
      <c r="C183" s="166" t="str">
        <f t="shared" ref="C183:G183" si="511">IF($A183="","",IFERROR(INDIRECT("'" &amp; $A183 &amp; "'!" &amp; C$7),0))</f>
        <v/>
      </c>
      <c r="D183" s="166" t="str">
        <f t="shared" si="511"/>
        <v/>
      </c>
      <c r="E183" s="166" t="str">
        <f t="shared" si="511"/>
        <v/>
      </c>
      <c r="F183" s="299" t="str">
        <f t="shared" si="511"/>
        <v/>
      </c>
      <c r="G183" s="300" t="str">
        <f t="shared" si="511"/>
        <v/>
      </c>
      <c r="H183" s="301" t="str">
        <f t="shared" si="449"/>
        <v/>
      </c>
      <c r="I183" s="299" t="str">
        <f t="shared" ref="I183:J183" si="512">IF($A183="","",IFERROR(INDIRECT("'" &amp; $A183 &amp; "'!" &amp; I$7),0))</f>
        <v/>
      </c>
      <c r="J183" s="300" t="str">
        <f t="shared" si="512"/>
        <v/>
      </c>
      <c r="K183" s="301" t="str">
        <f t="shared" si="451"/>
        <v/>
      </c>
      <c r="L183" s="302" t="str">
        <f t="shared" ref="L183:M183" si="513">IF($A183="","",IFERROR(INDIRECT("'" &amp; $A183 &amp; "'!" &amp; L$7),0))</f>
        <v/>
      </c>
      <c r="M183" s="303" t="str">
        <f t="shared" si="513"/>
        <v/>
      </c>
      <c r="N183" s="279"/>
      <c r="O183" s="279"/>
      <c r="P183" s="279"/>
      <c r="Q183" s="279"/>
      <c r="R183" s="279"/>
      <c r="S183" s="279"/>
      <c r="T183" s="279"/>
      <c r="U183" s="279"/>
      <c r="V183" s="279"/>
      <c r="W183" s="279"/>
      <c r="X183" s="279"/>
      <c r="Y183" s="279"/>
      <c r="Z183" s="279"/>
    </row>
    <row r="184" ht="11.25" hidden="1" customHeight="1">
      <c r="A184" s="298"/>
      <c r="B184" s="298" t="str">
        <f t="shared" si="453"/>
        <v/>
      </c>
      <c r="C184" s="166" t="str">
        <f t="shared" ref="C184:G184" si="514">IF($A184="","",IFERROR(INDIRECT("'" &amp; $A184 &amp; "'!" &amp; C$7),0))</f>
        <v/>
      </c>
      <c r="D184" s="166" t="str">
        <f t="shared" si="514"/>
        <v/>
      </c>
      <c r="E184" s="166" t="str">
        <f t="shared" si="514"/>
        <v/>
      </c>
      <c r="F184" s="299" t="str">
        <f t="shared" si="514"/>
        <v/>
      </c>
      <c r="G184" s="300" t="str">
        <f t="shared" si="514"/>
        <v/>
      </c>
      <c r="H184" s="301" t="str">
        <f t="shared" si="449"/>
        <v/>
      </c>
      <c r="I184" s="299" t="str">
        <f t="shared" ref="I184:J184" si="515">IF($A184="","",IFERROR(INDIRECT("'" &amp; $A184 &amp; "'!" &amp; I$7),0))</f>
        <v/>
      </c>
      <c r="J184" s="300" t="str">
        <f t="shared" si="515"/>
        <v/>
      </c>
      <c r="K184" s="301" t="str">
        <f t="shared" si="451"/>
        <v/>
      </c>
      <c r="L184" s="302" t="str">
        <f t="shared" ref="L184:M184" si="516">IF($A184="","",IFERROR(INDIRECT("'" &amp; $A184 &amp; "'!" &amp; L$7),0))</f>
        <v/>
      </c>
      <c r="M184" s="303" t="str">
        <f t="shared" si="516"/>
        <v/>
      </c>
      <c r="N184" s="279"/>
      <c r="O184" s="279"/>
      <c r="P184" s="279"/>
      <c r="Q184" s="279"/>
      <c r="R184" s="279"/>
      <c r="S184" s="279"/>
      <c r="T184" s="279"/>
      <c r="U184" s="279"/>
      <c r="V184" s="279"/>
      <c r="W184" s="279"/>
      <c r="X184" s="279"/>
      <c r="Y184" s="279"/>
      <c r="Z184" s="279"/>
    </row>
    <row r="185" ht="11.25" hidden="1" customHeight="1">
      <c r="A185" s="298"/>
      <c r="B185" s="298" t="str">
        <f t="shared" si="453"/>
        <v/>
      </c>
      <c r="C185" s="166" t="str">
        <f t="shared" ref="C185:G185" si="517">IF($A185="","",IFERROR(INDIRECT("'" &amp; $A185 &amp; "'!" &amp; C$7),0))</f>
        <v/>
      </c>
      <c r="D185" s="166" t="str">
        <f t="shared" si="517"/>
        <v/>
      </c>
      <c r="E185" s="166" t="str">
        <f t="shared" si="517"/>
        <v/>
      </c>
      <c r="F185" s="299" t="str">
        <f t="shared" si="517"/>
        <v/>
      </c>
      <c r="G185" s="300" t="str">
        <f t="shared" si="517"/>
        <v/>
      </c>
      <c r="H185" s="301" t="str">
        <f t="shared" si="449"/>
        <v/>
      </c>
      <c r="I185" s="299" t="str">
        <f t="shared" ref="I185:J185" si="518">IF($A185="","",IFERROR(INDIRECT("'" &amp; $A185 &amp; "'!" &amp; I$7),0))</f>
        <v/>
      </c>
      <c r="J185" s="300" t="str">
        <f t="shared" si="518"/>
        <v/>
      </c>
      <c r="K185" s="301" t="str">
        <f t="shared" si="451"/>
        <v/>
      </c>
      <c r="L185" s="302" t="str">
        <f t="shared" ref="L185:M185" si="519">IF($A185="","",IFERROR(INDIRECT("'" &amp; $A185 &amp; "'!" &amp; L$7),0))</f>
        <v/>
      </c>
      <c r="M185" s="303" t="str">
        <f t="shared" si="519"/>
        <v/>
      </c>
      <c r="N185" s="279"/>
      <c r="O185" s="279"/>
      <c r="P185" s="279"/>
      <c r="Q185" s="279"/>
      <c r="R185" s="279"/>
      <c r="S185" s="279"/>
      <c r="T185" s="279"/>
      <c r="U185" s="279"/>
      <c r="V185" s="279"/>
      <c r="W185" s="279"/>
      <c r="X185" s="279"/>
      <c r="Y185" s="279"/>
      <c r="Z185" s="279"/>
    </row>
    <row r="186" ht="11.25" hidden="1" customHeight="1">
      <c r="A186" s="9"/>
      <c r="B186" s="298" t="str">
        <f t="shared" si="453"/>
        <v/>
      </c>
      <c r="C186" s="166" t="str">
        <f t="shared" ref="C186:G186" si="520">IF($A186="","",IFERROR(INDIRECT("'" &amp; $A186 &amp; "'!" &amp; C$7),0))</f>
        <v/>
      </c>
      <c r="D186" s="166" t="str">
        <f t="shared" si="520"/>
        <v/>
      </c>
      <c r="E186" s="166" t="str">
        <f t="shared" si="520"/>
        <v/>
      </c>
      <c r="F186" s="299" t="str">
        <f t="shared" si="520"/>
        <v/>
      </c>
      <c r="G186" s="300" t="str">
        <f t="shared" si="520"/>
        <v/>
      </c>
      <c r="H186" s="301" t="str">
        <f t="shared" si="449"/>
        <v/>
      </c>
      <c r="I186" s="299" t="str">
        <f t="shared" ref="I186:J186" si="521">IF($A186="","",IFERROR(INDIRECT("'" &amp; $A186 &amp; "'!" &amp; I$7),0))</f>
        <v/>
      </c>
      <c r="J186" s="300" t="str">
        <f t="shared" si="521"/>
        <v/>
      </c>
      <c r="K186" s="301" t="str">
        <f t="shared" si="451"/>
        <v/>
      </c>
      <c r="L186" s="302" t="str">
        <f t="shared" ref="L186:M186" si="522">IF($A186="","",IFERROR(INDIRECT("'" &amp; $A186 &amp; "'!" &amp; L$7),0))</f>
        <v/>
      </c>
      <c r="M186" s="303" t="str">
        <f t="shared" si="522"/>
        <v/>
      </c>
      <c r="N186" s="279"/>
      <c r="O186" s="279"/>
      <c r="P186" s="279"/>
      <c r="Q186" s="279"/>
      <c r="R186" s="279"/>
      <c r="S186" s="279"/>
      <c r="T186" s="279"/>
      <c r="U186" s="279"/>
      <c r="V186" s="279"/>
      <c r="W186" s="279"/>
      <c r="X186" s="279"/>
      <c r="Y186" s="279"/>
      <c r="Z186" s="279"/>
    </row>
    <row r="187" ht="11.25" hidden="1" customHeight="1">
      <c r="A187" s="279"/>
      <c r="B187" s="298" t="str">
        <f t="shared" si="453"/>
        <v/>
      </c>
      <c r="C187" s="166" t="str">
        <f t="shared" ref="C187:G187" si="523">IF($A187="","",IFERROR(INDIRECT("'" &amp; $A187 &amp; "'!" &amp; C$7),0))</f>
        <v/>
      </c>
      <c r="D187" s="166" t="str">
        <f t="shared" si="523"/>
        <v/>
      </c>
      <c r="E187" s="166" t="str">
        <f t="shared" si="523"/>
        <v/>
      </c>
      <c r="F187" s="299" t="str">
        <f t="shared" si="523"/>
        <v/>
      </c>
      <c r="G187" s="300" t="str">
        <f t="shared" si="523"/>
        <v/>
      </c>
      <c r="H187" s="301" t="str">
        <f t="shared" si="449"/>
        <v/>
      </c>
      <c r="I187" s="299" t="str">
        <f t="shared" ref="I187:J187" si="524">IF($A187="","",IFERROR(INDIRECT("'" &amp; $A187 &amp; "'!" &amp; I$7),0))</f>
        <v/>
      </c>
      <c r="J187" s="300" t="str">
        <f t="shared" si="524"/>
        <v/>
      </c>
      <c r="K187" s="301" t="str">
        <f t="shared" si="451"/>
        <v/>
      </c>
      <c r="L187" s="302" t="str">
        <f t="shared" ref="L187:M187" si="525">IF($A187="","",IFERROR(INDIRECT("'" &amp; $A187 &amp; "'!" &amp; L$7),0))</f>
        <v/>
      </c>
      <c r="M187" s="303" t="str">
        <f t="shared" si="525"/>
        <v/>
      </c>
      <c r="N187" s="279"/>
      <c r="O187" s="279"/>
      <c r="P187" s="279"/>
      <c r="Q187" s="279"/>
      <c r="R187" s="279"/>
      <c r="S187" s="279"/>
      <c r="T187" s="279"/>
      <c r="U187" s="279"/>
      <c r="V187" s="279"/>
      <c r="W187" s="279"/>
      <c r="X187" s="279"/>
      <c r="Y187" s="279"/>
      <c r="Z187" s="279"/>
    </row>
    <row r="188" ht="11.25" hidden="1" customHeight="1">
      <c r="A188" s="279"/>
      <c r="B188" s="298" t="str">
        <f t="shared" si="453"/>
        <v/>
      </c>
      <c r="C188" s="166" t="str">
        <f t="shared" ref="C188:G188" si="526">IF($A188="","",IFERROR(INDIRECT("'" &amp; $A188 &amp; "'!" &amp; C$7),0))</f>
        <v/>
      </c>
      <c r="D188" s="166" t="str">
        <f t="shared" si="526"/>
        <v/>
      </c>
      <c r="E188" s="166" t="str">
        <f t="shared" si="526"/>
        <v/>
      </c>
      <c r="F188" s="299" t="str">
        <f t="shared" si="526"/>
        <v/>
      </c>
      <c r="G188" s="300" t="str">
        <f t="shared" si="526"/>
        <v/>
      </c>
      <c r="H188" s="301" t="str">
        <f t="shared" si="449"/>
        <v/>
      </c>
      <c r="I188" s="299" t="str">
        <f t="shared" ref="I188:J188" si="527">IF($A188="","",IFERROR(INDIRECT("'" &amp; $A188 &amp; "'!" &amp; I$7),0))</f>
        <v/>
      </c>
      <c r="J188" s="300" t="str">
        <f t="shared" si="527"/>
        <v/>
      </c>
      <c r="K188" s="301" t="str">
        <f t="shared" si="451"/>
        <v/>
      </c>
      <c r="L188" s="302" t="str">
        <f t="shared" ref="L188:M188" si="528">IF($A188="","",IFERROR(INDIRECT("'" &amp; $A188 &amp; "'!" &amp; L$7),0))</f>
        <v/>
      </c>
      <c r="M188" s="303" t="str">
        <f t="shared" si="528"/>
        <v/>
      </c>
      <c r="N188" s="279"/>
      <c r="O188" s="279"/>
      <c r="P188" s="279"/>
      <c r="Q188" s="279"/>
      <c r="R188" s="279"/>
      <c r="S188" s="279"/>
      <c r="T188" s="279"/>
      <c r="U188" s="279"/>
      <c r="V188" s="279"/>
      <c r="W188" s="279"/>
      <c r="X188" s="279"/>
      <c r="Y188" s="279"/>
      <c r="Z188" s="279"/>
    </row>
    <row r="189" ht="11.25" hidden="1" customHeight="1">
      <c r="A189" s="9"/>
      <c r="B189" s="298" t="str">
        <f t="shared" si="453"/>
        <v/>
      </c>
      <c r="C189" s="166" t="str">
        <f t="shared" ref="C189:G189" si="529">IF($A189="","",IFERROR(INDIRECT("'" &amp; $A189 &amp; "'!" &amp; C$7),0))</f>
        <v/>
      </c>
      <c r="D189" s="166" t="str">
        <f t="shared" si="529"/>
        <v/>
      </c>
      <c r="E189" s="166" t="str">
        <f t="shared" si="529"/>
        <v/>
      </c>
      <c r="F189" s="299" t="str">
        <f t="shared" si="529"/>
        <v/>
      </c>
      <c r="G189" s="300" t="str">
        <f t="shared" si="529"/>
        <v/>
      </c>
      <c r="H189" s="301" t="str">
        <f t="shared" si="449"/>
        <v/>
      </c>
      <c r="I189" s="299" t="str">
        <f t="shared" ref="I189:J189" si="530">IF($A189="","",IFERROR(INDIRECT("'" &amp; $A189 &amp; "'!" &amp; I$7),0))</f>
        <v/>
      </c>
      <c r="J189" s="300" t="str">
        <f t="shared" si="530"/>
        <v/>
      </c>
      <c r="K189" s="301" t="str">
        <f t="shared" si="451"/>
        <v/>
      </c>
      <c r="L189" s="302" t="str">
        <f t="shared" ref="L189:M189" si="531">IF($A189="","",IFERROR(INDIRECT("'" &amp; $A189 &amp; "'!" &amp; L$7),0))</f>
        <v/>
      </c>
      <c r="M189" s="303" t="str">
        <f t="shared" si="531"/>
        <v/>
      </c>
      <c r="N189" s="279"/>
      <c r="O189" s="279"/>
      <c r="P189" s="279"/>
      <c r="Q189" s="279"/>
      <c r="R189" s="279"/>
      <c r="S189" s="279"/>
      <c r="T189" s="279"/>
      <c r="U189" s="279"/>
      <c r="V189" s="279"/>
      <c r="W189" s="279"/>
      <c r="X189" s="279"/>
      <c r="Y189" s="279"/>
      <c r="Z189" s="279"/>
    </row>
    <row r="190" ht="11.25" hidden="1" customHeight="1">
      <c r="A190" s="279"/>
      <c r="B190" s="298" t="str">
        <f t="shared" si="453"/>
        <v/>
      </c>
      <c r="C190" s="166" t="str">
        <f t="shared" ref="C190:G190" si="532">IF($A190="","",IFERROR(INDIRECT("'" &amp; $A190 &amp; "'!" &amp; C$7),0))</f>
        <v/>
      </c>
      <c r="D190" s="166" t="str">
        <f t="shared" si="532"/>
        <v/>
      </c>
      <c r="E190" s="166" t="str">
        <f t="shared" si="532"/>
        <v/>
      </c>
      <c r="F190" s="299" t="str">
        <f t="shared" si="532"/>
        <v/>
      </c>
      <c r="G190" s="300" t="str">
        <f t="shared" si="532"/>
        <v/>
      </c>
      <c r="H190" s="301" t="str">
        <f t="shared" si="449"/>
        <v/>
      </c>
      <c r="I190" s="299" t="str">
        <f t="shared" ref="I190:J190" si="533">IF($A190="","",IFERROR(INDIRECT("'" &amp; $A190 &amp; "'!" &amp; I$7),0))</f>
        <v/>
      </c>
      <c r="J190" s="300" t="str">
        <f t="shared" si="533"/>
        <v/>
      </c>
      <c r="K190" s="301" t="str">
        <f t="shared" si="451"/>
        <v/>
      </c>
      <c r="L190" s="302" t="str">
        <f t="shared" ref="L190:M190" si="534">IF($A190="","",IFERROR(INDIRECT("'" &amp; $A190 &amp; "'!" &amp; L$7),0))</f>
        <v/>
      </c>
      <c r="M190" s="303" t="str">
        <f t="shared" si="534"/>
        <v/>
      </c>
      <c r="N190" s="279"/>
      <c r="O190" s="279"/>
      <c r="P190" s="279"/>
      <c r="Q190" s="279"/>
      <c r="R190" s="279"/>
      <c r="S190" s="279"/>
      <c r="T190" s="279"/>
      <c r="U190" s="279"/>
      <c r="V190" s="279"/>
      <c r="W190" s="279"/>
      <c r="X190" s="279"/>
      <c r="Y190" s="279"/>
      <c r="Z190" s="279"/>
    </row>
    <row r="191" ht="11.25" hidden="1" customHeight="1">
      <c r="A191" s="9"/>
      <c r="B191" s="298" t="str">
        <f t="shared" si="453"/>
        <v/>
      </c>
      <c r="C191" s="166" t="str">
        <f t="shared" ref="C191:G191" si="535">IF($A191="","",IFERROR(INDIRECT("'" &amp; $A191 &amp; "'!" &amp; C$7),0))</f>
        <v/>
      </c>
      <c r="D191" s="166" t="str">
        <f t="shared" si="535"/>
        <v/>
      </c>
      <c r="E191" s="166" t="str">
        <f t="shared" si="535"/>
        <v/>
      </c>
      <c r="F191" s="299" t="str">
        <f t="shared" si="535"/>
        <v/>
      </c>
      <c r="G191" s="300" t="str">
        <f t="shared" si="535"/>
        <v/>
      </c>
      <c r="H191" s="301" t="str">
        <f t="shared" si="449"/>
        <v/>
      </c>
      <c r="I191" s="299" t="str">
        <f t="shared" ref="I191:J191" si="536">IF($A191="","",IFERROR(INDIRECT("'" &amp; $A191 &amp; "'!" &amp; I$7),0))</f>
        <v/>
      </c>
      <c r="J191" s="300" t="str">
        <f t="shared" si="536"/>
        <v/>
      </c>
      <c r="K191" s="301" t="str">
        <f t="shared" si="451"/>
        <v/>
      </c>
      <c r="L191" s="302" t="str">
        <f t="shared" ref="L191:M191" si="537">IF($A191="","",IFERROR(INDIRECT("'" &amp; $A191 &amp; "'!" &amp; L$7),0))</f>
        <v/>
      </c>
      <c r="M191" s="303" t="str">
        <f t="shared" si="537"/>
        <v/>
      </c>
      <c r="N191" s="279"/>
      <c r="O191" s="279"/>
      <c r="P191" s="279"/>
      <c r="Q191" s="279"/>
      <c r="R191" s="279"/>
      <c r="S191" s="279"/>
      <c r="T191" s="279"/>
      <c r="U191" s="279"/>
      <c r="V191" s="279"/>
      <c r="W191" s="279"/>
      <c r="X191" s="279"/>
      <c r="Y191" s="279"/>
      <c r="Z191" s="279"/>
    </row>
    <row r="192" ht="11.25" hidden="1" customHeight="1">
      <c r="A192" s="279"/>
      <c r="B192" s="298" t="str">
        <f t="shared" si="453"/>
        <v/>
      </c>
      <c r="C192" s="166" t="str">
        <f t="shared" ref="C192:G192" si="538">IF($A192="","",IFERROR(INDIRECT("'" &amp; $A192 &amp; "'!" &amp; C$7),0))</f>
        <v/>
      </c>
      <c r="D192" s="166" t="str">
        <f t="shared" si="538"/>
        <v/>
      </c>
      <c r="E192" s="166" t="str">
        <f t="shared" si="538"/>
        <v/>
      </c>
      <c r="F192" s="299" t="str">
        <f t="shared" si="538"/>
        <v/>
      </c>
      <c r="G192" s="300" t="str">
        <f t="shared" si="538"/>
        <v/>
      </c>
      <c r="H192" s="301" t="str">
        <f t="shared" si="449"/>
        <v/>
      </c>
      <c r="I192" s="299" t="str">
        <f t="shared" ref="I192:J192" si="539">IF($A192="","",IFERROR(INDIRECT("'" &amp; $A192 &amp; "'!" &amp; I$7),0))</f>
        <v/>
      </c>
      <c r="J192" s="300" t="str">
        <f t="shared" si="539"/>
        <v/>
      </c>
      <c r="K192" s="301" t="str">
        <f t="shared" si="451"/>
        <v/>
      </c>
      <c r="L192" s="302" t="str">
        <f t="shared" ref="L192:M192" si="540">IF($A192="","",IFERROR(INDIRECT("'" &amp; $A192 &amp; "'!" &amp; L$7),0))</f>
        <v/>
      </c>
      <c r="M192" s="303" t="str">
        <f t="shared" si="540"/>
        <v/>
      </c>
      <c r="N192" s="279"/>
      <c r="O192" s="279"/>
      <c r="P192" s="279"/>
      <c r="Q192" s="279"/>
      <c r="R192" s="279"/>
      <c r="S192" s="279"/>
      <c r="T192" s="279"/>
      <c r="U192" s="279"/>
      <c r="V192" s="279"/>
      <c r="W192" s="279"/>
      <c r="X192" s="279"/>
      <c r="Y192" s="279"/>
      <c r="Z192" s="279"/>
    </row>
    <row r="193" ht="11.25" hidden="1" customHeight="1">
      <c r="A193" s="279"/>
      <c r="B193" s="298" t="str">
        <f t="shared" si="453"/>
        <v/>
      </c>
      <c r="C193" s="166" t="str">
        <f t="shared" ref="C193:G193" si="541">IF($A193="","",IFERROR(INDIRECT("'" &amp; $A193 &amp; "'!" &amp; C$7),0))</f>
        <v/>
      </c>
      <c r="D193" s="166" t="str">
        <f t="shared" si="541"/>
        <v/>
      </c>
      <c r="E193" s="166" t="str">
        <f t="shared" si="541"/>
        <v/>
      </c>
      <c r="F193" s="299" t="str">
        <f t="shared" si="541"/>
        <v/>
      </c>
      <c r="G193" s="300" t="str">
        <f t="shared" si="541"/>
        <v/>
      </c>
      <c r="H193" s="301" t="str">
        <f t="shared" si="449"/>
        <v/>
      </c>
      <c r="I193" s="299" t="str">
        <f t="shared" ref="I193:J193" si="542">IF($A193="","",IFERROR(INDIRECT("'" &amp; $A193 &amp; "'!" &amp; I$7),0))</f>
        <v/>
      </c>
      <c r="J193" s="300" t="str">
        <f t="shared" si="542"/>
        <v/>
      </c>
      <c r="K193" s="301" t="str">
        <f t="shared" si="451"/>
        <v/>
      </c>
      <c r="L193" s="302" t="str">
        <f t="shared" ref="L193:M193" si="543">IF($A193="","",IFERROR(INDIRECT("'" &amp; $A193 &amp; "'!" &amp; L$7),0))</f>
        <v/>
      </c>
      <c r="M193" s="303" t="str">
        <f t="shared" si="543"/>
        <v/>
      </c>
      <c r="N193" s="279"/>
      <c r="O193" s="279"/>
      <c r="P193" s="279"/>
      <c r="Q193" s="279"/>
      <c r="R193" s="279"/>
      <c r="S193" s="279"/>
      <c r="T193" s="279"/>
      <c r="U193" s="279"/>
      <c r="V193" s="279"/>
      <c r="W193" s="279"/>
      <c r="X193" s="279"/>
      <c r="Y193" s="279"/>
      <c r="Z193" s="279"/>
    </row>
    <row r="194" ht="11.25" hidden="1" customHeight="1">
      <c r="A194" s="298"/>
      <c r="B194" s="298" t="str">
        <f t="shared" si="453"/>
        <v/>
      </c>
      <c r="C194" s="166" t="str">
        <f t="shared" ref="C194:G194" si="544">IF($A194="","",IFERROR(INDIRECT("'" &amp; $A194 &amp; "'!" &amp; C$7),0))</f>
        <v/>
      </c>
      <c r="D194" s="166" t="str">
        <f t="shared" si="544"/>
        <v/>
      </c>
      <c r="E194" s="166" t="str">
        <f t="shared" si="544"/>
        <v/>
      </c>
      <c r="F194" s="299" t="str">
        <f t="shared" si="544"/>
        <v/>
      </c>
      <c r="G194" s="300" t="str">
        <f t="shared" si="544"/>
        <v/>
      </c>
      <c r="H194" s="301" t="str">
        <f t="shared" si="449"/>
        <v/>
      </c>
      <c r="I194" s="299" t="str">
        <f t="shared" ref="I194:J194" si="545">IF($A194="","",IFERROR(INDIRECT("'" &amp; $A194 &amp; "'!" &amp; I$7),0))</f>
        <v/>
      </c>
      <c r="J194" s="300" t="str">
        <f t="shared" si="545"/>
        <v/>
      </c>
      <c r="K194" s="301" t="str">
        <f t="shared" si="451"/>
        <v/>
      </c>
      <c r="L194" s="302" t="str">
        <f t="shared" ref="L194:M194" si="546">IF($A194="","",IFERROR(INDIRECT("'" &amp; $A194 &amp; "'!" &amp; L$7),0))</f>
        <v/>
      </c>
      <c r="M194" s="303" t="str">
        <f t="shared" si="546"/>
        <v/>
      </c>
      <c r="N194" s="279"/>
      <c r="O194" s="279"/>
      <c r="P194" s="279"/>
      <c r="Q194" s="279"/>
      <c r="R194" s="279"/>
      <c r="S194" s="279"/>
      <c r="T194" s="279"/>
      <c r="U194" s="279"/>
      <c r="V194" s="279"/>
      <c r="W194" s="279"/>
      <c r="X194" s="279"/>
      <c r="Y194" s="279"/>
      <c r="Z194" s="279"/>
    </row>
    <row r="195" ht="11.25" hidden="1" customHeight="1">
      <c r="A195" s="279"/>
      <c r="B195" s="298" t="str">
        <f t="shared" si="453"/>
        <v/>
      </c>
      <c r="C195" s="166" t="str">
        <f t="shared" ref="C195:G195" si="547">IF($A195="","",IFERROR(INDIRECT("'" &amp; $A195 &amp; "'!" &amp; C$7),0))</f>
        <v/>
      </c>
      <c r="D195" s="166" t="str">
        <f t="shared" si="547"/>
        <v/>
      </c>
      <c r="E195" s="166" t="str">
        <f t="shared" si="547"/>
        <v/>
      </c>
      <c r="F195" s="299" t="str">
        <f t="shared" si="547"/>
        <v/>
      </c>
      <c r="G195" s="300" t="str">
        <f t="shared" si="547"/>
        <v/>
      </c>
      <c r="H195" s="301" t="str">
        <f t="shared" si="449"/>
        <v/>
      </c>
      <c r="I195" s="299" t="str">
        <f t="shared" ref="I195:J195" si="548">IF($A195="","",IFERROR(INDIRECT("'" &amp; $A195 &amp; "'!" &amp; I$7),0))</f>
        <v/>
      </c>
      <c r="J195" s="300" t="str">
        <f t="shared" si="548"/>
        <v/>
      </c>
      <c r="K195" s="301" t="str">
        <f t="shared" si="451"/>
        <v/>
      </c>
      <c r="L195" s="302" t="str">
        <f t="shared" ref="L195:M195" si="549">IF($A195="","",IFERROR(INDIRECT("'" &amp; $A195 &amp; "'!" &amp; L$7),0))</f>
        <v/>
      </c>
      <c r="M195" s="303" t="str">
        <f t="shared" si="549"/>
        <v/>
      </c>
      <c r="N195" s="279"/>
      <c r="O195" s="279"/>
      <c r="P195" s="279"/>
      <c r="Q195" s="279"/>
      <c r="R195" s="279"/>
      <c r="S195" s="279"/>
      <c r="T195" s="279"/>
      <c r="U195" s="279"/>
      <c r="V195" s="279"/>
      <c r="W195" s="279"/>
      <c r="X195" s="279"/>
      <c r="Y195" s="279"/>
      <c r="Z195" s="279"/>
    </row>
    <row r="196" ht="11.25" hidden="1" customHeight="1">
      <c r="A196" s="279"/>
      <c r="B196" s="298" t="str">
        <f t="shared" si="453"/>
        <v/>
      </c>
      <c r="C196" s="166" t="str">
        <f t="shared" ref="C196:G196" si="550">IF($A196="","",IFERROR(INDIRECT("'" &amp; $A196 &amp; "'!" &amp; C$7),0))</f>
        <v/>
      </c>
      <c r="D196" s="166" t="str">
        <f t="shared" si="550"/>
        <v/>
      </c>
      <c r="E196" s="166" t="str">
        <f t="shared" si="550"/>
        <v/>
      </c>
      <c r="F196" s="299" t="str">
        <f t="shared" si="550"/>
        <v/>
      </c>
      <c r="G196" s="300" t="str">
        <f t="shared" si="550"/>
        <v/>
      </c>
      <c r="H196" s="301" t="str">
        <f t="shared" si="449"/>
        <v/>
      </c>
      <c r="I196" s="299" t="str">
        <f t="shared" ref="I196:J196" si="551">IF($A196="","",IFERROR(INDIRECT("'" &amp; $A196 &amp; "'!" &amp; I$7),0))</f>
        <v/>
      </c>
      <c r="J196" s="300" t="str">
        <f t="shared" si="551"/>
        <v/>
      </c>
      <c r="K196" s="301" t="str">
        <f t="shared" si="451"/>
        <v/>
      </c>
      <c r="L196" s="302" t="str">
        <f t="shared" ref="L196:M196" si="552">IF($A196="","",IFERROR(INDIRECT("'" &amp; $A196 &amp; "'!" &amp; L$7),0))</f>
        <v/>
      </c>
      <c r="M196" s="303" t="str">
        <f t="shared" si="552"/>
        <v/>
      </c>
      <c r="N196" s="279"/>
      <c r="O196" s="279"/>
      <c r="P196" s="279"/>
      <c r="Q196" s="279"/>
      <c r="R196" s="279"/>
      <c r="S196" s="279"/>
      <c r="T196" s="279"/>
      <c r="U196" s="279"/>
      <c r="V196" s="279"/>
      <c r="W196" s="279"/>
      <c r="X196" s="279"/>
      <c r="Y196" s="279"/>
      <c r="Z196" s="279"/>
    </row>
    <row r="197" ht="11.25" hidden="1" customHeight="1">
      <c r="A197" s="279"/>
      <c r="B197" s="298" t="str">
        <f t="shared" si="453"/>
        <v/>
      </c>
      <c r="C197" s="166" t="str">
        <f t="shared" ref="C197:G197" si="553">IF($A197="","",IFERROR(INDIRECT("'" &amp; $A197 &amp; "'!" &amp; C$7),0))</f>
        <v/>
      </c>
      <c r="D197" s="166" t="str">
        <f t="shared" si="553"/>
        <v/>
      </c>
      <c r="E197" s="166" t="str">
        <f t="shared" si="553"/>
        <v/>
      </c>
      <c r="F197" s="299" t="str">
        <f t="shared" si="553"/>
        <v/>
      </c>
      <c r="G197" s="300" t="str">
        <f t="shared" si="553"/>
        <v/>
      </c>
      <c r="H197" s="301" t="str">
        <f t="shared" si="449"/>
        <v/>
      </c>
      <c r="I197" s="299" t="str">
        <f t="shared" ref="I197:J197" si="554">IF($A197="","",IFERROR(INDIRECT("'" &amp; $A197 &amp; "'!" &amp; I$7),0))</f>
        <v/>
      </c>
      <c r="J197" s="300" t="str">
        <f t="shared" si="554"/>
        <v/>
      </c>
      <c r="K197" s="301" t="str">
        <f t="shared" si="451"/>
        <v/>
      </c>
      <c r="L197" s="302" t="str">
        <f t="shared" ref="L197:M197" si="555">IF($A197="","",IFERROR(INDIRECT("'" &amp; $A197 &amp; "'!" &amp; L$7),0))</f>
        <v/>
      </c>
      <c r="M197" s="303" t="str">
        <f t="shared" si="555"/>
        <v/>
      </c>
      <c r="N197" s="279"/>
      <c r="O197" s="279"/>
      <c r="P197" s="279"/>
      <c r="Q197" s="279"/>
      <c r="R197" s="279"/>
      <c r="S197" s="279"/>
      <c r="T197" s="279"/>
      <c r="U197" s="279"/>
      <c r="V197" s="279"/>
      <c r="W197" s="279"/>
      <c r="X197" s="279"/>
      <c r="Y197" s="279"/>
      <c r="Z197" s="279"/>
    </row>
    <row r="198" ht="11.25" hidden="1" customHeight="1">
      <c r="A198" s="279"/>
      <c r="B198" s="298" t="str">
        <f t="shared" si="453"/>
        <v/>
      </c>
      <c r="C198" s="166" t="str">
        <f t="shared" ref="C198:G198" si="556">IF($A198="","",IFERROR(INDIRECT("'" &amp; $A198 &amp; "'!" &amp; C$7),0))</f>
        <v/>
      </c>
      <c r="D198" s="166" t="str">
        <f t="shared" si="556"/>
        <v/>
      </c>
      <c r="E198" s="166" t="str">
        <f t="shared" si="556"/>
        <v/>
      </c>
      <c r="F198" s="299" t="str">
        <f t="shared" si="556"/>
        <v/>
      </c>
      <c r="G198" s="300" t="str">
        <f t="shared" si="556"/>
        <v/>
      </c>
      <c r="H198" s="301" t="str">
        <f t="shared" si="449"/>
        <v/>
      </c>
      <c r="I198" s="299" t="str">
        <f t="shared" ref="I198:J198" si="557">IF($A198="","",IFERROR(INDIRECT("'" &amp; $A198 &amp; "'!" &amp; I$7),0))</f>
        <v/>
      </c>
      <c r="J198" s="300" t="str">
        <f t="shared" si="557"/>
        <v/>
      </c>
      <c r="K198" s="301" t="str">
        <f t="shared" si="451"/>
        <v/>
      </c>
      <c r="L198" s="302" t="str">
        <f t="shared" ref="L198:M198" si="558">IF($A198="","",IFERROR(INDIRECT("'" &amp; $A198 &amp; "'!" &amp; L$7),0))</f>
        <v/>
      </c>
      <c r="M198" s="303" t="str">
        <f t="shared" si="558"/>
        <v/>
      </c>
      <c r="N198" s="279"/>
      <c r="O198" s="279"/>
      <c r="P198" s="279"/>
      <c r="Q198" s="279"/>
      <c r="R198" s="279"/>
      <c r="S198" s="279"/>
      <c r="T198" s="279"/>
      <c r="U198" s="279"/>
      <c r="V198" s="279"/>
      <c r="W198" s="279"/>
      <c r="X198" s="279"/>
      <c r="Y198" s="279"/>
      <c r="Z198" s="279"/>
    </row>
    <row r="199" ht="11.25" hidden="1" customHeight="1">
      <c r="A199" s="279"/>
      <c r="B199" s="298" t="str">
        <f t="shared" si="453"/>
        <v/>
      </c>
      <c r="C199" s="166" t="str">
        <f t="shared" ref="C199:G199" si="559">IF($A199="","",IFERROR(INDIRECT("'" &amp; $A199 &amp; "'!" &amp; C$7),0))</f>
        <v/>
      </c>
      <c r="D199" s="166" t="str">
        <f t="shared" si="559"/>
        <v/>
      </c>
      <c r="E199" s="166" t="str">
        <f t="shared" si="559"/>
        <v/>
      </c>
      <c r="F199" s="299" t="str">
        <f t="shared" si="559"/>
        <v/>
      </c>
      <c r="G199" s="300" t="str">
        <f t="shared" si="559"/>
        <v/>
      </c>
      <c r="H199" s="301" t="str">
        <f t="shared" si="449"/>
        <v/>
      </c>
      <c r="I199" s="299" t="str">
        <f t="shared" ref="I199:J199" si="560">IF($A199="","",IFERROR(INDIRECT("'" &amp; $A199 &amp; "'!" &amp; I$7),0))</f>
        <v/>
      </c>
      <c r="J199" s="300" t="str">
        <f t="shared" si="560"/>
        <v/>
      </c>
      <c r="K199" s="301" t="str">
        <f t="shared" si="451"/>
        <v/>
      </c>
      <c r="L199" s="302" t="str">
        <f t="shared" ref="L199:M199" si="561">IF($A199="","",IFERROR(INDIRECT("'" &amp; $A199 &amp; "'!" &amp; L$7),0))</f>
        <v/>
      </c>
      <c r="M199" s="303" t="str">
        <f t="shared" si="561"/>
        <v/>
      </c>
      <c r="N199" s="279"/>
      <c r="O199" s="279"/>
      <c r="P199" s="279"/>
      <c r="Q199" s="279"/>
      <c r="R199" s="279"/>
      <c r="S199" s="279"/>
      <c r="T199" s="279"/>
      <c r="U199" s="279"/>
      <c r="V199" s="279"/>
      <c r="W199" s="279"/>
      <c r="X199" s="279"/>
      <c r="Y199" s="279"/>
      <c r="Z199" s="279"/>
    </row>
    <row r="200" ht="11.25" hidden="1" customHeight="1">
      <c r="A200" s="279"/>
      <c r="B200" s="298" t="str">
        <f t="shared" si="453"/>
        <v/>
      </c>
      <c r="C200" s="166" t="str">
        <f t="shared" ref="C200:G200" si="562">IF($A200="","",IFERROR(INDIRECT("'" &amp; $A200 &amp; "'!" &amp; C$7),0))</f>
        <v/>
      </c>
      <c r="D200" s="166" t="str">
        <f t="shared" si="562"/>
        <v/>
      </c>
      <c r="E200" s="166" t="str">
        <f t="shared" si="562"/>
        <v/>
      </c>
      <c r="F200" s="299" t="str">
        <f t="shared" si="562"/>
        <v/>
      </c>
      <c r="G200" s="300" t="str">
        <f t="shared" si="562"/>
        <v/>
      </c>
      <c r="H200" s="301" t="str">
        <f t="shared" si="449"/>
        <v/>
      </c>
      <c r="I200" s="299" t="str">
        <f t="shared" ref="I200:J200" si="563">IF($A200="","",IFERROR(INDIRECT("'" &amp; $A200 &amp; "'!" &amp; I$7),0))</f>
        <v/>
      </c>
      <c r="J200" s="300" t="str">
        <f t="shared" si="563"/>
        <v/>
      </c>
      <c r="K200" s="301" t="str">
        <f t="shared" si="451"/>
        <v/>
      </c>
      <c r="L200" s="302" t="str">
        <f t="shared" ref="L200:M200" si="564">IF($A200="","",IFERROR(INDIRECT("'" &amp; $A200 &amp; "'!" &amp; L$7),0))</f>
        <v/>
      </c>
      <c r="M200" s="303" t="str">
        <f t="shared" si="564"/>
        <v/>
      </c>
      <c r="N200" s="279"/>
      <c r="O200" s="279"/>
      <c r="P200" s="279"/>
      <c r="Q200" s="279"/>
      <c r="R200" s="279"/>
      <c r="S200" s="279"/>
      <c r="T200" s="279"/>
      <c r="U200" s="279"/>
      <c r="V200" s="279"/>
      <c r="W200" s="279"/>
      <c r="X200" s="279"/>
      <c r="Y200" s="279"/>
      <c r="Z200" s="279"/>
    </row>
    <row r="201" ht="11.25" hidden="1" customHeight="1">
      <c r="A201" s="279"/>
      <c r="B201" s="298" t="str">
        <f t="shared" si="453"/>
        <v/>
      </c>
      <c r="C201" s="166" t="str">
        <f t="shared" ref="C201:G201" si="565">IF($A201="","",IFERROR(INDIRECT("'" &amp; $A201 &amp; "'!" &amp; C$7),0))</f>
        <v/>
      </c>
      <c r="D201" s="166" t="str">
        <f t="shared" si="565"/>
        <v/>
      </c>
      <c r="E201" s="166" t="str">
        <f t="shared" si="565"/>
        <v/>
      </c>
      <c r="F201" s="299" t="str">
        <f t="shared" si="565"/>
        <v/>
      </c>
      <c r="G201" s="300" t="str">
        <f t="shared" si="565"/>
        <v/>
      </c>
      <c r="H201" s="301" t="str">
        <f t="shared" si="449"/>
        <v/>
      </c>
      <c r="I201" s="299" t="str">
        <f t="shared" ref="I201:J201" si="566">IF($A201="","",IFERROR(INDIRECT("'" &amp; $A201 &amp; "'!" &amp; I$7),0))</f>
        <v/>
      </c>
      <c r="J201" s="300" t="str">
        <f t="shared" si="566"/>
        <v/>
      </c>
      <c r="K201" s="301" t="str">
        <f t="shared" si="451"/>
        <v/>
      </c>
      <c r="L201" s="302" t="str">
        <f t="shared" ref="L201:M201" si="567">IF($A201="","",IFERROR(INDIRECT("'" &amp; $A201 &amp; "'!" &amp; L$7),0))</f>
        <v/>
      </c>
      <c r="M201" s="303" t="str">
        <f t="shared" si="567"/>
        <v/>
      </c>
      <c r="N201" s="279"/>
      <c r="O201" s="279"/>
      <c r="P201" s="279"/>
      <c r="Q201" s="279"/>
      <c r="R201" s="279"/>
      <c r="S201" s="279"/>
      <c r="T201" s="279"/>
      <c r="U201" s="279"/>
      <c r="V201" s="279"/>
      <c r="W201" s="279"/>
      <c r="X201" s="279"/>
      <c r="Y201" s="279"/>
      <c r="Z201" s="279"/>
    </row>
    <row r="202" ht="11.25" hidden="1" customHeight="1">
      <c r="A202" s="279"/>
      <c r="B202" s="298" t="str">
        <f t="shared" si="453"/>
        <v/>
      </c>
      <c r="C202" s="166" t="str">
        <f t="shared" ref="C202:G202" si="568">IF($A202="","",IFERROR(INDIRECT("'" &amp; $A202 &amp; "'!" &amp; C$7),0))</f>
        <v/>
      </c>
      <c r="D202" s="166" t="str">
        <f t="shared" si="568"/>
        <v/>
      </c>
      <c r="E202" s="166" t="str">
        <f t="shared" si="568"/>
        <v/>
      </c>
      <c r="F202" s="299" t="str">
        <f t="shared" si="568"/>
        <v/>
      </c>
      <c r="G202" s="300" t="str">
        <f t="shared" si="568"/>
        <v/>
      </c>
      <c r="H202" s="301" t="str">
        <f t="shared" si="449"/>
        <v/>
      </c>
      <c r="I202" s="299" t="str">
        <f t="shared" ref="I202:J202" si="569">IF($A202="","",IFERROR(INDIRECT("'" &amp; $A202 &amp; "'!" &amp; I$7),0))</f>
        <v/>
      </c>
      <c r="J202" s="300" t="str">
        <f t="shared" si="569"/>
        <v/>
      </c>
      <c r="K202" s="301" t="str">
        <f t="shared" si="451"/>
        <v/>
      </c>
      <c r="L202" s="302" t="str">
        <f t="shared" ref="L202:M202" si="570">IF($A202="","",IFERROR(INDIRECT("'" &amp; $A202 &amp; "'!" &amp; L$7),0))</f>
        <v/>
      </c>
      <c r="M202" s="303" t="str">
        <f t="shared" si="570"/>
        <v/>
      </c>
      <c r="N202" s="279"/>
      <c r="O202" s="279"/>
      <c r="P202" s="279"/>
      <c r="Q202" s="279"/>
      <c r="R202" s="279"/>
      <c r="S202" s="279"/>
      <c r="T202" s="279"/>
      <c r="U202" s="279"/>
      <c r="V202" s="279"/>
      <c r="W202" s="279"/>
      <c r="X202" s="279"/>
      <c r="Y202" s="279"/>
      <c r="Z202" s="279"/>
    </row>
    <row r="203" ht="11.25" hidden="1" customHeight="1">
      <c r="A203" s="279"/>
      <c r="B203" s="298" t="str">
        <f t="shared" si="453"/>
        <v/>
      </c>
      <c r="C203" s="166" t="str">
        <f t="shared" ref="C203:G203" si="571">IF($A203="","",IFERROR(INDIRECT("'" &amp; $A203 &amp; "'!" &amp; C$7),0))</f>
        <v/>
      </c>
      <c r="D203" s="166" t="str">
        <f t="shared" si="571"/>
        <v/>
      </c>
      <c r="E203" s="166" t="str">
        <f t="shared" si="571"/>
        <v/>
      </c>
      <c r="F203" s="299" t="str">
        <f t="shared" si="571"/>
        <v/>
      </c>
      <c r="G203" s="300" t="str">
        <f t="shared" si="571"/>
        <v/>
      </c>
      <c r="H203" s="301" t="str">
        <f t="shared" si="449"/>
        <v/>
      </c>
      <c r="I203" s="299" t="str">
        <f t="shared" ref="I203:J203" si="572">IF($A203="","",IFERROR(INDIRECT("'" &amp; $A203 &amp; "'!" &amp; I$7),0))</f>
        <v/>
      </c>
      <c r="J203" s="300" t="str">
        <f t="shared" si="572"/>
        <v/>
      </c>
      <c r="K203" s="301" t="str">
        <f t="shared" si="451"/>
        <v/>
      </c>
      <c r="L203" s="302" t="str">
        <f t="shared" ref="L203:M203" si="573">IF($A203="","",IFERROR(INDIRECT("'" &amp; $A203 &amp; "'!" &amp; L$7),0))</f>
        <v/>
      </c>
      <c r="M203" s="303" t="str">
        <f t="shared" si="573"/>
        <v/>
      </c>
      <c r="N203" s="279"/>
      <c r="O203" s="279"/>
      <c r="P203" s="279"/>
      <c r="Q203" s="279"/>
      <c r="R203" s="279"/>
      <c r="S203" s="279"/>
      <c r="T203" s="279"/>
      <c r="U203" s="279"/>
      <c r="V203" s="279"/>
      <c r="W203" s="279"/>
      <c r="X203" s="279"/>
      <c r="Y203" s="279"/>
      <c r="Z203" s="279"/>
    </row>
    <row r="204" ht="11.25" hidden="1" customHeight="1">
      <c r="A204" s="279"/>
      <c r="B204" s="298" t="str">
        <f t="shared" si="453"/>
        <v/>
      </c>
      <c r="C204" s="166" t="str">
        <f t="shared" ref="C204:G204" si="574">IF($A204="","",IFERROR(INDIRECT("'" &amp; $A204 &amp; "'!" &amp; C$7),0))</f>
        <v/>
      </c>
      <c r="D204" s="166" t="str">
        <f t="shared" si="574"/>
        <v/>
      </c>
      <c r="E204" s="166" t="str">
        <f t="shared" si="574"/>
        <v/>
      </c>
      <c r="F204" s="299" t="str">
        <f t="shared" si="574"/>
        <v/>
      </c>
      <c r="G204" s="300" t="str">
        <f t="shared" si="574"/>
        <v/>
      </c>
      <c r="H204" s="301" t="str">
        <f t="shared" si="449"/>
        <v/>
      </c>
      <c r="I204" s="299" t="str">
        <f t="shared" ref="I204:J204" si="575">IF($A204="","",IFERROR(INDIRECT("'" &amp; $A204 &amp; "'!" &amp; I$7),0))</f>
        <v/>
      </c>
      <c r="J204" s="300" t="str">
        <f t="shared" si="575"/>
        <v/>
      </c>
      <c r="K204" s="301" t="str">
        <f t="shared" si="451"/>
        <v/>
      </c>
      <c r="L204" s="302" t="str">
        <f t="shared" ref="L204:M204" si="576">IF($A204="","",IFERROR(INDIRECT("'" &amp; $A204 &amp; "'!" &amp; L$7),0))</f>
        <v/>
      </c>
      <c r="M204" s="303" t="str">
        <f t="shared" si="576"/>
        <v/>
      </c>
      <c r="N204" s="279"/>
      <c r="O204" s="279"/>
      <c r="P204" s="279"/>
      <c r="Q204" s="279"/>
      <c r="R204" s="279"/>
      <c r="S204" s="279"/>
      <c r="T204" s="279"/>
      <c r="U204" s="279"/>
      <c r="V204" s="279"/>
      <c r="W204" s="279"/>
      <c r="X204" s="279"/>
      <c r="Y204" s="279"/>
      <c r="Z204" s="279"/>
    </row>
    <row r="205" ht="11.25" hidden="1" customHeight="1">
      <c r="A205" s="279"/>
      <c r="B205" s="298"/>
      <c r="C205" s="166" t="str">
        <f t="shared" ref="C205:G205" si="577">IF($A205="","",IFERROR(INDIRECT("'" &amp; $A205 &amp; "'!" &amp; C$7),0))</f>
        <v/>
      </c>
      <c r="D205" s="166" t="str">
        <f t="shared" si="577"/>
        <v/>
      </c>
      <c r="E205" s="166" t="str">
        <f t="shared" si="577"/>
        <v/>
      </c>
      <c r="F205" s="299" t="str">
        <f t="shared" si="577"/>
        <v/>
      </c>
      <c r="G205" s="300" t="str">
        <f t="shared" si="577"/>
        <v/>
      </c>
      <c r="H205" s="301" t="str">
        <f t="shared" si="449"/>
        <v/>
      </c>
      <c r="I205" s="299" t="str">
        <f t="shared" ref="I205:J205" si="578">IF($A205="","",IFERROR(INDIRECT("'" &amp; $A205 &amp; "'!" &amp; I$7),0))</f>
        <v/>
      </c>
      <c r="J205" s="300" t="str">
        <f t="shared" si="578"/>
        <v/>
      </c>
      <c r="K205" s="301" t="str">
        <f t="shared" si="451"/>
        <v/>
      </c>
      <c r="L205" s="302" t="str">
        <f t="shared" ref="L205:M205" si="579">IF($A205="","",IFERROR(INDIRECT("'" &amp; $A205 &amp; "'!" &amp; L$7),0))</f>
        <v/>
      </c>
      <c r="M205" s="303" t="str">
        <f t="shared" si="579"/>
        <v/>
      </c>
      <c r="N205" s="279"/>
      <c r="O205" s="279"/>
      <c r="P205" s="279"/>
      <c r="Q205" s="279"/>
      <c r="R205" s="279"/>
      <c r="S205" s="279"/>
      <c r="T205" s="279"/>
      <c r="U205" s="279"/>
      <c r="V205" s="279"/>
      <c r="W205" s="279"/>
      <c r="X205" s="279"/>
      <c r="Y205" s="279"/>
      <c r="Z205" s="279"/>
    </row>
    <row r="206" ht="11.25" hidden="1" customHeight="1">
      <c r="A206" s="279"/>
      <c r="B206" s="298"/>
      <c r="C206" s="166" t="str">
        <f t="shared" ref="C206:G206" si="580">IF($A206="","",IFERROR(INDIRECT("'" &amp; $A206 &amp; "'!" &amp; C$7),0))</f>
        <v/>
      </c>
      <c r="D206" s="166" t="str">
        <f t="shared" si="580"/>
        <v/>
      </c>
      <c r="E206" s="166" t="str">
        <f t="shared" si="580"/>
        <v/>
      </c>
      <c r="F206" s="299" t="str">
        <f t="shared" si="580"/>
        <v/>
      </c>
      <c r="G206" s="300" t="str">
        <f t="shared" si="580"/>
        <v/>
      </c>
      <c r="H206" s="301" t="str">
        <f t="shared" si="449"/>
        <v/>
      </c>
      <c r="I206" s="299" t="str">
        <f t="shared" ref="I206:J206" si="581">IF($A206="","",IFERROR(INDIRECT("'" &amp; $A206 &amp; "'!" &amp; I$7),0))</f>
        <v/>
      </c>
      <c r="J206" s="300" t="str">
        <f t="shared" si="581"/>
        <v/>
      </c>
      <c r="K206" s="301" t="str">
        <f t="shared" si="451"/>
        <v/>
      </c>
      <c r="L206" s="302" t="str">
        <f t="shared" ref="L206:M206" si="582">IF($A206="","",IFERROR(INDIRECT("'" &amp; $A206 &amp; "'!" &amp; L$7),0))</f>
        <v/>
      </c>
      <c r="M206" s="303" t="str">
        <f t="shared" si="582"/>
        <v/>
      </c>
      <c r="N206" s="279"/>
      <c r="O206" s="279"/>
      <c r="P206" s="279"/>
      <c r="Q206" s="279"/>
      <c r="R206" s="279"/>
      <c r="S206" s="279"/>
      <c r="T206" s="279"/>
      <c r="U206" s="279"/>
      <c r="V206" s="279"/>
      <c r="W206" s="279"/>
      <c r="X206" s="279"/>
      <c r="Y206" s="279"/>
      <c r="Z206" s="279"/>
    </row>
    <row r="207" ht="11.25" hidden="1" customHeight="1">
      <c r="A207" s="279"/>
      <c r="B207" s="298"/>
      <c r="C207" s="166" t="str">
        <f t="shared" ref="C207:G207" si="583">IF($A207="","",IFERROR(INDIRECT("'" &amp; $A207 &amp; "'!" &amp; C$7),0))</f>
        <v/>
      </c>
      <c r="D207" s="166" t="str">
        <f t="shared" si="583"/>
        <v/>
      </c>
      <c r="E207" s="166" t="str">
        <f t="shared" si="583"/>
        <v/>
      </c>
      <c r="F207" s="299" t="str">
        <f t="shared" si="583"/>
        <v/>
      </c>
      <c r="G207" s="300" t="str">
        <f t="shared" si="583"/>
        <v/>
      </c>
      <c r="H207" s="301" t="str">
        <f t="shared" si="449"/>
        <v/>
      </c>
      <c r="I207" s="299" t="str">
        <f t="shared" ref="I207:J207" si="584">IF($A207="","",IFERROR(INDIRECT("'" &amp; $A207 &amp; "'!" &amp; I$7),0))</f>
        <v/>
      </c>
      <c r="J207" s="300" t="str">
        <f t="shared" si="584"/>
        <v/>
      </c>
      <c r="K207" s="301" t="str">
        <f t="shared" si="451"/>
        <v/>
      </c>
      <c r="L207" s="302" t="str">
        <f t="shared" ref="L207:M207" si="585">IF($A207="","",IFERROR(INDIRECT("'" &amp; $A207 &amp; "'!" &amp; L$7),0))</f>
        <v/>
      </c>
      <c r="M207" s="303" t="str">
        <f t="shared" si="585"/>
        <v/>
      </c>
      <c r="N207" s="279"/>
      <c r="O207" s="279"/>
      <c r="P207" s="279"/>
      <c r="Q207" s="279"/>
      <c r="R207" s="279"/>
      <c r="S207" s="279"/>
      <c r="T207" s="279"/>
      <c r="U207" s="279"/>
      <c r="V207" s="279"/>
      <c r="W207" s="279"/>
      <c r="X207" s="279"/>
      <c r="Y207" s="279"/>
      <c r="Z207" s="279"/>
    </row>
    <row r="208" ht="12.75" hidden="1" customHeight="1">
      <c r="A208" s="298"/>
      <c r="B208" s="298" t="str">
        <f t="shared" ref="B208:B209" si="589">IF(A208="","","2 Bedroom")</f>
        <v/>
      </c>
      <c r="C208" s="166" t="str">
        <f t="shared" ref="C208:G208" si="586">IF($A208="","",IFERROR(INDIRECT("'" &amp; $A208 &amp; "'!" &amp; C$7),0))</f>
        <v/>
      </c>
      <c r="D208" s="166" t="str">
        <f t="shared" si="586"/>
        <v/>
      </c>
      <c r="E208" s="166" t="str">
        <f t="shared" si="586"/>
        <v/>
      </c>
      <c r="F208" s="299" t="str">
        <f t="shared" si="586"/>
        <v/>
      </c>
      <c r="G208" s="300" t="str">
        <f t="shared" si="586"/>
        <v/>
      </c>
      <c r="H208" s="301" t="str">
        <f t="shared" si="449"/>
        <v/>
      </c>
      <c r="I208" s="299" t="str">
        <f t="shared" ref="I208:J208" si="587">IF($A208="","",IFERROR(INDIRECT("'" &amp; $A208 &amp; "'!" &amp; I$7),0))</f>
        <v/>
      </c>
      <c r="J208" s="300" t="str">
        <f t="shared" si="587"/>
        <v/>
      </c>
      <c r="K208" s="301" t="str">
        <f t="shared" si="451"/>
        <v/>
      </c>
      <c r="L208" s="302" t="str">
        <f t="shared" ref="L208:M208" si="588">IF($A208="","",IFERROR(INDIRECT("'" &amp; $A208 &amp; "'!" &amp; L$7),0))</f>
        <v/>
      </c>
      <c r="M208" s="303" t="str">
        <f t="shared" si="588"/>
        <v/>
      </c>
      <c r="N208" s="279"/>
      <c r="O208" s="279"/>
      <c r="P208" s="279"/>
      <c r="Q208" s="279"/>
      <c r="R208" s="279"/>
      <c r="S208" s="279"/>
      <c r="T208" s="279"/>
      <c r="U208" s="279"/>
      <c r="V208" s="279"/>
      <c r="W208" s="279"/>
      <c r="X208" s="279"/>
      <c r="Y208" s="279"/>
      <c r="Z208" s="279"/>
    </row>
    <row r="209" ht="12.75" hidden="1" customHeight="1">
      <c r="A209" s="298"/>
      <c r="B209" s="298" t="str">
        <f t="shared" si="589"/>
        <v/>
      </c>
      <c r="C209" s="166" t="str">
        <f t="shared" ref="C209:G209" si="590">IF($A209="","",IFERROR(INDIRECT("'" &amp; $A209 &amp; "'!" &amp; C$7),0))</f>
        <v/>
      </c>
      <c r="D209" s="166" t="str">
        <f t="shared" si="590"/>
        <v/>
      </c>
      <c r="E209" s="166" t="str">
        <f t="shared" si="590"/>
        <v/>
      </c>
      <c r="F209" s="299" t="str">
        <f t="shared" si="590"/>
        <v/>
      </c>
      <c r="G209" s="300" t="str">
        <f t="shared" si="590"/>
        <v/>
      </c>
      <c r="H209" s="301" t="str">
        <f t="shared" si="449"/>
        <v/>
      </c>
      <c r="I209" s="299" t="str">
        <f t="shared" ref="I209:J209" si="591">IF($A209="","",IFERROR(INDIRECT("'" &amp; $A209 &amp; "'!" &amp; I$7),0))</f>
        <v/>
      </c>
      <c r="J209" s="300" t="str">
        <f t="shared" si="591"/>
        <v/>
      </c>
      <c r="K209" s="301" t="str">
        <f t="shared" si="451"/>
        <v/>
      </c>
      <c r="L209" s="302" t="str">
        <f t="shared" ref="L209:M209" si="592">IF($A209="","",IFERROR(INDIRECT("'" &amp; $A209 &amp; "'!" &amp; L$7),0))</f>
        <v/>
      </c>
      <c r="M209" s="303" t="str">
        <f t="shared" si="592"/>
        <v/>
      </c>
      <c r="N209" s="279"/>
      <c r="O209" s="279"/>
      <c r="P209" s="279"/>
      <c r="Q209" s="279"/>
      <c r="R209" s="279"/>
      <c r="S209" s="279"/>
      <c r="T209" s="279"/>
      <c r="U209" s="279"/>
      <c r="V209" s="279"/>
      <c r="W209" s="279"/>
      <c r="X209" s="279"/>
      <c r="Y209" s="279"/>
      <c r="Z209" s="279"/>
    </row>
    <row r="210" ht="27.0" customHeight="1">
      <c r="A210" s="306" t="s">
        <v>347</v>
      </c>
      <c r="B210" s="306"/>
      <c r="C210" s="306"/>
      <c r="D210" s="307">
        <f>SUM(D162:D209)</f>
        <v>0</v>
      </c>
      <c r="E210" s="307">
        <f>IFERROR(SUMPRODUCT(D162:D209,$E162:$E209)/$D210,0)</f>
        <v>0</v>
      </c>
      <c r="F210" s="308">
        <f>IFERROR(SUMPRODUCT(F162:F209,$D162:$D209)/$D210,0)</f>
        <v>0</v>
      </c>
      <c r="G210" s="309">
        <f>IFERROR(SUMPRODUCT(G162:G209,$E162:$E209)/SUM($E162:$E209),0)</f>
        <v>0</v>
      </c>
      <c r="H210" s="310">
        <f>IFERROR(SUMPRODUCT(H162:H209,$D162:$D209)/$D210,0)</f>
        <v>0</v>
      </c>
      <c r="I210" s="308">
        <f>IFERROR(SUMPRODUCT(I162:I209,$D162:$D209)/$D209,0)</f>
        <v>0</v>
      </c>
      <c r="J210" s="309">
        <f>IFERROR(SUMPRODUCT(J162:J209,$E162:$E209)/SUM($E162:$E209),0)</f>
        <v>0</v>
      </c>
      <c r="K210" s="310">
        <f t="shared" ref="K210:L210" si="593">IFERROR(SUMPRODUCT(K162:K209,$D162:$D209)/$D210,0)</f>
        <v>0</v>
      </c>
      <c r="L210" s="308">
        <f t="shared" si="593"/>
        <v>0</v>
      </c>
      <c r="M210" s="309">
        <f>IFERROR(SUMPRODUCT(M162:M209,$E162:$E209)/SUM($E162:$E209),0)</f>
        <v>0</v>
      </c>
      <c r="N210" s="279"/>
      <c r="O210" s="279"/>
      <c r="P210" s="279"/>
      <c r="Q210" s="279"/>
      <c r="R210" s="279"/>
      <c r="S210" s="279"/>
      <c r="T210" s="279"/>
      <c r="U210" s="279"/>
      <c r="V210" s="279"/>
      <c r="W210" s="279"/>
      <c r="X210" s="279"/>
      <c r="Y210" s="279"/>
      <c r="Z210" s="279"/>
    </row>
    <row r="211" ht="12.0" customHeight="1">
      <c r="A211" s="291" t="s">
        <v>119</v>
      </c>
      <c r="B211" s="291"/>
      <c r="C211" s="291"/>
      <c r="D211" s="292"/>
      <c r="E211" s="292"/>
      <c r="F211" s="293"/>
      <c r="G211" s="294"/>
      <c r="H211" s="295"/>
      <c r="I211" s="293"/>
      <c r="J211" s="294"/>
      <c r="K211" s="295"/>
      <c r="L211" s="296"/>
      <c r="M211" s="297"/>
      <c r="N211" s="279"/>
      <c r="O211" s="279"/>
      <c r="P211" s="279"/>
      <c r="Q211" s="279"/>
      <c r="R211" s="279"/>
      <c r="S211" s="279"/>
      <c r="T211" s="279"/>
      <c r="U211" s="279"/>
      <c r="V211" s="279"/>
      <c r="W211" s="279"/>
      <c r="X211" s="279"/>
      <c r="Y211" s="279"/>
      <c r="Z211" s="279"/>
    </row>
    <row r="212" ht="12.0" customHeight="1">
      <c r="A212" s="298" t="s">
        <v>23</v>
      </c>
      <c r="B212" s="298" t="str">
        <f>IF(A212="","",$A$211)</f>
        <v>4 Bedroom</v>
      </c>
      <c r="C212" s="166">
        <f t="shared" ref="C212:G212" si="594">IF($A212="","",IFERROR(INDIRECT("'" &amp; $A212 &amp; "'!" &amp; C$8),0))</f>
        <v>2</v>
      </c>
      <c r="D212" s="166">
        <f t="shared" si="594"/>
        <v>0</v>
      </c>
      <c r="E212" s="166">
        <f t="shared" si="594"/>
        <v>0</v>
      </c>
      <c r="F212" s="299">
        <f t="shared" si="594"/>
        <v>0</v>
      </c>
      <c r="G212" s="300">
        <f t="shared" si="594"/>
        <v>0</v>
      </c>
      <c r="H212" s="301">
        <f t="shared" ref="H212:H259" si="598">IF($A212="","",I212-F212)</f>
        <v>0</v>
      </c>
      <c r="I212" s="299">
        <f t="shared" ref="I212:J212" si="595">IF($A212="","",IFERROR(INDIRECT("'" &amp; $A212 &amp; "'!" &amp; I$8),0))</f>
        <v>0</v>
      </c>
      <c r="J212" s="300">
        <f t="shared" si="595"/>
        <v>0</v>
      </c>
      <c r="K212" s="301">
        <f t="shared" ref="K212:K259" si="600">IF($A212="","",L212-I212)</f>
        <v>0</v>
      </c>
      <c r="L212" s="302">
        <f t="shared" ref="L212:M212" si="596">IF($A212="","",IFERROR(INDIRECT("'" &amp; $A212 &amp; "'!" &amp; L$8),0))</f>
        <v>0</v>
      </c>
      <c r="M212" s="303">
        <f t="shared" si="596"/>
        <v>0</v>
      </c>
      <c r="N212" s="279"/>
      <c r="O212" s="279"/>
      <c r="P212" s="279"/>
      <c r="Q212" s="279"/>
      <c r="R212" s="279"/>
      <c r="S212" s="279"/>
      <c r="T212" s="279"/>
      <c r="U212" s="279"/>
      <c r="V212" s="279"/>
      <c r="W212" s="279"/>
      <c r="X212" s="279"/>
      <c r="Y212" s="279"/>
      <c r="Z212" s="279"/>
    </row>
    <row r="213" ht="12.75" customHeight="1">
      <c r="A213" s="298" t="s">
        <v>24</v>
      </c>
      <c r="B213" s="298" t="str">
        <f t="shared" ref="B213:B259" si="602">IF(A213="","","2 Bedroom")</f>
        <v>2 Bedroom</v>
      </c>
      <c r="C213" s="166">
        <f t="shared" ref="C213:G213" si="597">IF($A213="","",IFERROR(INDIRECT("'" &amp; $A213 &amp; "'!" &amp; C$8),0))</f>
        <v>5</v>
      </c>
      <c r="D213" s="166">
        <f t="shared" si="597"/>
        <v>0</v>
      </c>
      <c r="E213" s="166">
        <f t="shared" si="597"/>
        <v>0</v>
      </c>
      <c r="F213" s="299">
        <f t="shared" si="597"/>
        <v>0</v>
      </c>
      <c r="G213" s="300">
        <f t="shared" si="597"/>
        <v>0</v>
      </c>
      <c r="H213" s="301">
        <f t="shared" si="598"/>
        <v>0</v>
      </c>
      <c r="I213" s="299">
        <f t="shared" ref="I213:J213" si="599">IF($A213="","",IFERROR(INDIRECT("'" &amp; $A213 &amp; "'!" &amp; I$8),0))</f>
        <v>0</v>
      </c>
      <c r="J213" s="300">
        <f t="shared" si="599"/>
        <v>0</v>
      </c>
      <c r="K213" s="301">
        <f t="shared" si="600"/>
        <v>0</v>
      </c>
      <c r="L213" s="302">
        <f t="shared" ref="L213:M213" si="601">IF($A213="","",IFERROR(INDIRECT("'" &amp; $A213 &amp; "'!" &amp; L$8),0))</f>
        <v>0</v>
      </c>
      <c r="M213" s="303">
        <f t="shared" si="601"/>
        <v>0</v>
      </c>
      <c r="N213" s="279"/>
      <c r="O213" s="279"/>
      <c r="P213" s="279"/>
      <c r="Q213" s="279"/>
      <c r="R213" s="279"/>
      <c r="S213" s="279"/>
      <c r="T213" s="279"/>
      <c r="U213" s="279"/>
      <c r="V213" s="279"/>
      <c r="W213" s="279"/>
      <c r="X213" s="279"/>
      <c r="Y213" s="279"/>
      <c r="Z213" s="279"/>
    </row>
    <row r="214" ht="12.75" customHeight="1">
      <c r="A214" s="298" t="s">
        <v>25</v>
      </c>
      <c r="B214" s="298" t="str">
        <f t="shared" si="602"/>
        <v>2 Bedroom</v>
      </c>
      <c r="C214" s="166">
        <f t="shared" ref="C214:G214" si="603">IF($A214="","",IFERROR(INDIRECT("'" &amp; $A214 &amp; "'!" &amp; C$8),0))</f>
        <v>4</v>
      </c>
      <c r="D214" s="166">
        <f t="shared" si="603"/>
        <v>0</v>
      </c>
      <c r="E214" s="166">
        <f t="shared" si="603"/>
        <v>0</v>
      </c>
      <c r="F214" s="299">
        <f t="shared" si="603"/>
        <v>0</v>
      </c>
      <c r="G214" s="300">
        <f t="shared" si="603"/>
        <v>0</v>
      </c>
      <c r="H214" s="301">
        <f t="shared" si="598"/>
        <v>0</v>
      </c>
      <c r="I214" s="299">
        <f t="shared" ref="I214:J214" si="604">IF($A214="","",IFERROR(INDIRECT("'" &amp; $A214 &amp; "'!" &amp; I$8),0))</f>
        <v>0</v>
      </c>
      <c r="J214" s="300">
        <f t="shared" si="604"/>
        <v>0</v>
      </c>
      <c r="K214" s="301">
        <f t="shared" si="600"/>
        <v>0</v>
      </c>
      <c r="L214" s="302">
        <f t="shared" ref="L214:M214" si="605">IF($A214="","",IFERROR(INDIRECT("'" &amp; $A214 &amp; "'!" &amp; L$8),0))</f>
        <v>0</v>
      </c>
      <c r="M214" s="303">
        <f t="shared" si="605"/>
        <v>0</v>
      </c>
      <c r="N214" s="279"/>
      <c r="O214" s="279"/>
      <c r="P214" s="279"/>
      <c r="Q214" s="279"/>
      <c r="R214" s="279"/>
      <c r="S214" s="279"/>
      <c r="T214" s="279"/>
      <c r="U214" s="279"/>
      <c r="V214" s="279"/>
      <c r="W214" s="279"/>
      <c r="X214" s="279"/>
      <c r="Y214" s="279"/>
      <c r="Z214" s="279"/>
    </row>
    <row r="215" ht="12.75" customHeight="1">
      <c r="A215" s="298" t="s">
        <v>26</v>
      </c>
      <c r="B215" s="298" t="str">
        <f t="shared" si="602"/>
        <v>2 Bedroom</v>
      </c>
      <c r="C215" s="166">
        <f t="shared" ref="C215:G215" si="606">IF($A215="","",IFERROR(INDIRECT("'" &amp; $A215 &amp; "'!" &amp; C$8),0))</f>
        <v>5</v>
      </c>
      <c r="D215" s="166">
        <f t="shared" si="606"/>
        <v>0</v>
      </c>
      <c r="E215" s="166">
        <f t="shared" si="606"/>
        <v>0</v>
      </c>
      <c r="F215" s="299">
        <f t="shared" si="606"/>
        <v>0</v>
      </c>
      <c r="G215" s="300">
        <f t="shared" si="606"/>
        <v>0</v>
      </c>
      <c r="H215" s="301">
        <f t="shared" si="598"/>
        <v>0</v>
      </c>
      <c r="I215" s="299">
        <f t="shared" ref="I215:J215" si="607">IF($A215="","",IFERROR(INDIRECT("'" &amp; $A215 &amp; "'!" &amp; I$8),0))</f>
        <v>0</v>
      </c>
      <c r="J215" s="300">
        <f t="shared" si="607"/>
        <v>0</v>
      </c>
      <c r="K215" s="301">
        <f t="shared" si="600"/>
        <v>0</v>
      </c>
      <c r="L215" s="302">
        <f t="shared" ref="L215:M215" si="608">IF($A215="","",IFERROR(INDIRECT("'" &amp; $A215 &amp; "'!" &amp; L$8),0))</f>
        <v>0</v>
      </c>
      <c r="M215" s="303">
        <f t="shared" si="608"/>
        <v>0</v>
      </c>
      <c r="N215" s="279"/>
      <c r="O215" s="279"/>
      <c r="P215" s="279"/>
      <c r="Q215" s="279"/>
      <c r="R215" s="279"/>
      <c r="S215" s="279"/>
      <c r="T215" s="279"/>
      <c r="U215" s="279"/>
      <c r="V215" s="279"/>
      <c r="W215" s="279"/>
      <c r="X215" s="279"/>
      <c r="Y215" s="279"/>
      <c r="Z215" s="279"/>
    </row>
    <row r="216" ht="12.75" hidden="1" customHeight="1">
      <c r="A216" s="298"/>
      <c r="B216" s="298" t="str">
        <f t="shared" si="602"/>
        <v/>
      </c>
      <c r="C216" s="166" t="str">
        <f t="shared" ref="C216:G216" si="609">IF($A216="","",IFERROR(INDIRECT("'" &amp; $A216 &amp; "'!" &amp; C$8),0))</f>
        <v/>
      </c>
      <c r="D216" s="166" t="str">
        <f t="shared" si="609"/>
        <v/>
      </c>
      <c r="E216" s="166" t="str">
        <f t="shared" si="609"/>
        <v/>
      </c>
      <c r="F216" s="299" t="str">
        <f t="shared" si="609"/>
        <v/>
      </c>
      <c r="G216" s="300" t="str">
        <f t="shared" si="609"/>
        <v/>
      </c>
      <c r="H216" s="301" t="str">
        <f t="shared" si="598"/>
        <v/>
      </c>
      <c r="I216" s="299" t="str">
        <f t="shared" ref="I216:J216" si="610">IF($A216="","",IFERROR(INDIRECT("'" &amp; $A216 &amp; "'!" &amp; I$8),0))</f>
        <v/>
      </c>
      <c r="J216" s="300" t="str">
        <f t="shared" si="610"/>
        <v/>
      </c>
      <c r="K216" s="301" t="str">
        <f t="shared" si="600"/>
        <v/>
      </c>
      <c r="L216" s="302" t="str">
        <f t="shared" ref="L216:M216" si="611">IF($A216="","",IFERROR(INDIRECT("'" &amp; $A216 &amp; "'!" &amp; L$8),0))</f>
        <v/>
      </c>
      <c r="M216" s="303" t="str">
        <f t="shared" si="611"/>
        <v/>
      </c>
      <c r="N216" s="279"/>
      <c r="O216" s="279"/>
      <c r="P216" s="279"/>
      <c r="Q216" s="279"/>
      <c r="R216" s="279"/>
      <c r="S216" s="279"/>
      <c r="T216" s="279"/>
      <c r="U216" s="279"/>
      <c r="V216" s="279"/>
      <c r="W216" s="279"/>
      <c r="X216" s="279"/>
      <c r="Y216" s="279"/>
      <c r="Z216" s="279"/>
    </row>
    <row r="217" ht="12.75" hidden="1" customHeight="1">
      <c r="A217" s="298"/>
      <c r="B217" s="298" t="str">
        <f t="shared" si="602"/>
        <v/>
      </c>
      <c r="C217" s="166" t="str">
        <f t="shared" ref="C217:G217" si="612">IF($A217="","",IFERROR(INDIRECT("'" &amp; $A217 &amp; "'!" &amp; C$8),0))</f>
        <v/>
      </c>
      <c r="D217" s="166" t="str">
        <f t="shared" si="612"/>
        <v/>
      </c>
      <c r="E217" s="166" t="str">
        <f t="shared" si="612"/>
        <v/>
      </c>
      <c r="F217" s="299" t="str">
        <f t="shared" si="612"/>
        <v/>
      </c>
      <c r="G217" s="300" t="str">
        <f t="shared" si="612"/>
        <v/>
      </c>
      <c r="H217" s="301" t="str">
        <f t="shared" si="598"/>
        <v/>
      </c>
      <c r="I217" s="299" t="str">
        <f t="shared" ref="I217:J217" si="613">IF($A217="","",IFERROR(INDIRECT("'" &amp; $A217 &amp; "'!" &amp; I$8),0))</f>
        <v/>
      </c>
      <c r="J217" s="300" t="str">
        <f t="shared" si="613"/>
        <v/>
      </c>
      <c r="K217" s="301" t="str">
        <f t="shared" si="600"/>
        <v/>
      </c>
      <c r="L217" s="302" t="str">
        <f t="shared" ref="L217:M217" si="614">IF($A217="","",IFERROR(INDIRECT("'" &amp; $A217 &amp; "'!" &amp; L$8),0))</f>
        <v/>
      </c>
      <c r="M217" s="303" t="str">
        <f t="shared" si="614"/>
        <v/>
      </c>
      <c r="N217" s="279"/>
      <c r="O217" s="279"/>
      <c r="P217" s="279"/>
      <c r="Q217" s="279"/>
      <c r="R217" s="279"/>
      <c r="S217" s="279"/>
      <c r="T217" s="279"/>
      <c r="U217" s="279"/>
      <c r="V217" s="279"/>
      <c r="W217" s="279"/>
      <c r="X217" s="279"/>
      <c r="Y217" s="279"/>
      <c r="Z217" s="279"/>
    </row>
    <row r="218" ht="12.75" hidden="1" customHeight="1">
      <c r="A218" s="298"/>
      <c r="B218" s="298" t="str">
        <f t="shared" si="602"/>
        <v/>
      </c>
      <c r="C218" s="166" t="str">
        <f t="shared" ref="C218:G218" si="615">IF($A218="","",IFERROR(INDIRECT("'" &amp; $A218 &amp; "'!" &amp; C$8),0))</f>
        <v/>
      </c>
      <c r="D218" s="166" t="str">
        <f t="shared" si="615"/>
        <v/>
      </c>
      <c r="E218" s="166" t="str">
        <f t="shared" si="615"/>
        <v/>
      </c>
      <c r="F218" s="299" t="str">
        <f t="shared" si="615"/>
        <v/>
      </c>
      <c r="G218" s="300" t="str">
        <f t="shared" si="615"/>
        <v/>
      </c>
      <c r="H218" s="301" t="str">
        <f t="shared" si="598"/>
        <v/>
      </c>
      <c r="I218" s="299" t="str">
        <f t="shared" ref="I218:J218" si="616">IF($A218="","",IFERROR(INDIRECT("'" &amp; $A218 &amp; "'!" &amp; I$8),0))</f>
        <v/>
      </c>
      <c r="J218" s="300" t="str">
        <f t="shared" si="616"/>
        <v/>
      </c>
      <c r="K218" s="301" t="str">
        <f t="shared" si="600"/>
        <v/>
      </c>
      <c r="L218" s="302" t="str">
        <f t="shared" ref="L218:M218" si="617">IF($A218="","",IFERROR(INDIRECT("'" &amp; $A218 &amp; "'!" &amp; L$8),0))</f>
        <v/>
      </c>
      <c r="M218" s="303" t="str">
        <f t="shared" si="617"/>
        <v/>
      </c>
      <c r="N218" s="279"/>
      <c r="O218" s="279"/>
      <c r="P218" s="279"/>
      <c r="Q218" s="279"/>
      <c r="R218" s="279"/>
      <c r="S218" s="279"/>
      <c r="T218" s="279"/>
      <c r="U218" s="279"/>
      <c r="V218" s="279"/>
      <c r="W218" s="279"/>
      <c r="X218" s="279"/>
      <c r="Y218" s="279"/>
      <c r="Z218" s="279"/>
    </row>
    <row r="219" ht="12.75" hidden="1" customHeight="1">
      <c r="A219" s="298"/>
      <c r="B219" s="298" t="str">
        <f t="shared" si="602"/>
        <v/>
      </c>
      <c r="C219" s="166" t="str">
        <f t="shared" ref="C219:G219" si="618">IF($A219="","",IFERROR(INDIRECT("'" &amp; $A219 &amp; "'!" &amp; C$8),0))</f>
        <v/>
      </c>
      <c r="D219" s="166" t="str">
        <f t="shared" si="618"/>
        <v/>
      </c>
      <c r="E219" s="166" t="str">
        <f t="shared" si="618"/>
        <v/>
      </c>
      <c r="F219" s="299" t="str">
        <f t="shared" si="618"/>
        <v/>
      </c>
      <c r="G219" s="300" t="str">
        <f t="shared" si="618"/>
        <v/>
      </c>
      <c r="H219" s="301" t="str">
        <f t="shared" si="598"/>
        <v/>
      </c>
      <c r="I219" s="299" t="str">
        <f t="shared" ref="I219:J219" si="619">IF($A219="","",IFERROR(INDIRECT("'" &amp; $A219 &amp; "'!" &amp; I$8),0))</f>
        <v/>
      </c>
      <c r="J219" s="300" t="str">
        <f t="shared" si="619"/>
        <v/>
      </c>
      <c r="K219" s="301" t="str">
        <f t="shared" si="600"/>
        <v/>
      </c>
      <c r="L219" s="302" t="str">
        <f t="shared" ref="L219:M219" si="620">IF($A219="","",IFERROR(INDIRECT("'" &amp; $A219 &amp; "'!" &amp; L$8),0))</f>
        <v/>
      </c>
      <c r="M219" s="303" t="str">
        <f t="shared" si="620"/>
        <v/>
      </c>
      <c r="N219" s="279"/>
      <c r="O219" s="279"/>
      <c r="P219" s="279"/>
      <c r="Q219" s="279"/>
      <c r="R219" s="279"/>
      <c r="S219" s="279"/>
      <c r="T219" s="279"/>
      <c r="U219" s="279"/>
      <c r="V219" s="279"/>
      <c r="W219" s="279"/>
      <c r="X219" s="279"/>
      <c r="Y219" s="279"/>
      <c r="Z219" s="279"/>
    </row>
    <row r="220" ht="12.75" hidden="1" customHeight="1">
      <c r="A220" s="298"/>
      <c r="B220" s="298" t="str">
        <f t="shared" si="602"/>
        <v/>
      </c>
      <c r="C220" s="166" t="str">
        <f t="shared" ref="C220:G220" si="621">IF($A220="","",IFERROR(INDIRECT("'" &amp; $A220 &amp; "'!" &amp; C$8),0))</f>
        <v/>
      </c>
      <c r="D220" s="166" t="str">
        <f t="shared" si="621"/>
        <v/>
      </c>
      <c r="E220" s="166" t="str">
        <f t="shared" si="621"/>
        <v/>
      </c>
      <c r="F220" s="299" t="str">
        <f t="shared" si="621"/>
        <v/>
      </c>
      <c r="G220" s="300" t="str">
        <f t="shared" si="621"/>
        <v/>
      </c>
      <c r="H220" s="301" t="str">
        <f t="shared" si="598"/>
        <v/>
      </c>
      <c r="I220" s="299" t="str">
        <f t="shared" ref="I220:J220" si="622">IF($A220="","",IFERROR(INDIRECT("'" &amp; $A220 &amp; "'!" &amp; I$8),0))</f>
        <v/>
      </c>
      <c r="J220" s="300" t="str">
        <f t="shared" si="622"/>
        <v/>
      </c>
      <c r="K220" s="301" t="str">
        <f t="shared" si="600"/>
        <v/>
      </c>
      <c r="L220" s="302" t="str">
        <f t="shared" ref="L220:M220" si="623">IF($A220="","",IFERROR(INDIRECT("'" &amp; $A220 &amp; "'!" &amp; L$8),0))</f>
        <v/>
      </c>
      <c r="M220" s="303" t="str">
        <f t="shared" si="623"/>
        <v/>
      </c>
      <c r="N220" s="279"/>
      <c r="O220" s="279"/>
      <c r="P220" s="279"/>
      <c r="Q220" s="279"/>
      <c r="R220" s="279"/>
      <c r="S220" s="279"/>
      <c r="T220" s="279"/>
      <c r="U220" s="279"/>
      <c r="V220" s="279"/>
      <c r="W220" s="279"/>
      <c r="X220" s="279"/>
      <c r="Y220" s="279"/>
      <c r="Z220" s="279"/>
    </row>
    <row r="221" ht="12.75" hidden="1" customHeight="1">
      <c r="A221" s="298"/>
      <c r="B221" s="298" t="str">
        <f t="shared" si="602"/>
        <v/>
      </c>
      <c r="C221" s="166" t="str">
        <f t="shared" ref="C221:G221" si="624">IF($A221="","",IFERROR(INDIRECT("'" &amp; $A221 &amp; "'!" &amp; C$8),0))</f>
        <v/>
      </c>
      <c r="D221" s="166" t="str">
        <f t="shared" si="624"/>
        <v/>
      </c>
      <c r="E221" s="166" t="str">
        <f t="shared" si="624"/>
        <v/>
      </c>
      <c r="F221" s="299" t="str">
        <f t="shared" si="624"/>
        <v/>
      </c>
      <c r="G221" s="300" t="str">
        <f t="shared" si="624"/>
        <v/>
      </c>
      <c r="H221" s="301" t="str">
        <f t="shared" si="598"/>
        <v/>
      </c>
      <c r="I221" s="299" t="str">
        <f t="shared" ref="I221:J221" si="625">IF($A221="","",IFERROR(INDIRECT("'" &amp; $A221 &amp; "'!" &amp; I$8),0))</f>
        <v/>
      </c>
      <c r="J221" s="300" t="str">
        <f t="shared" si="625"/>
        <v/>
      </c>
      <c r="K221" s="301" t="str">
        <f t="shared" si="600"/>
        <v/>
      </c>
      <c r="L221" s="302" t="str">
        <f t="shared" ref="L221:M221" si="626">IF($A221="","",IFERROR(INDIRECT("'" &amp; $A221 &amp; "'!" &amp; L$8),0))</f>
        <v/>
      </c>
      <c r="M221" s="303" t="str">
        <f t="shared" si="626"/>
        <v/>
      </c>
      <c r="N221" s="279"/>
      <c r="O221" s="279"/>
      <c r="P221" s="279"/>
      <c r="Q221" s="279"/>
      <c r="R221" s="279"/>
      <c r="S221" s="279"/>
      <c r="T221" s="279"/>
      <c r="U221" s="279"/>
      <c r="V221" s="279"/>
      <c r="W221" s="279"/>
      <c r="X221" s="279"/>
      <c r="Y221" s="279"/>
      <c r="Z221" s="279"/>
    </row>
    <row r="222" ht="12.75" hidden="1" customHeight="1">
      <c r="A222" s="298"/>
      <c r="B222" s="298" t="str">
        <f t="shared" si="602"/>
        <v/>
      </c>
      <c r="C222" s="166" t="str">
        <f t="shared" ref="C222:G222" si="627">IF($A222="","",IFERROR(INDIRECT("'" &amp; $A222 &amp; "'!" &amp; C$8),0))</f>
        <v/>
      </c>
      <c r="D222" s="166" t="str">
        <f t="shared" si="627"/>
        <v/>
      </c>
      <c r="E222" s="166" t="str">
        <f t="shared" si="627"/>
        <v/>
      </c>
      <c r="F222" s="299" t="str">
        <f t="shared" si="627"/>
        <v/>
      </c>
      <c r="G222" s="300" t="str">
        <f t="shared" si="627"/>
        <v/>
      </c>
      <c r="H222" s="301" t="str">
        <f t="shared" si="598"/>
        <v/>
      </c>
      <c r="I222" s="299" t="str">
        <f t="shared" ref="I222:J222" si="628">IF($A222="","",IFERROR(INDIRECT("'" &amp; $A222 &amp; "'!" &amp; I$8),0))</f>
        <v/>
      </c>
      <c r="J222" s="300" t="str">
        <f t="shared" si="628"/>
        <v/>
      </c>
      <c r="K222" s="301" t="str">
        <f t="shared" si="600"/>
        <v/>
      </c>
      <c r="L222" s="302" t="str">
        <f t="shared" ref="L222:M222" si="629">IF($A222="","",IFERROR(INDIRECT("'" &amp; $A222 &amp; "'!" &amp; L$8),0))</f>
        <v/>
      </c>
      <c r="M222" s="303" t="str">
        <f t="shared" si="629"/>
        <v/>
      </c>
      <c r="N222" s="279"/>
      <c r="O222" s="279"/>
      <c r="P222" s="279"/>
      <c r="Q222" s="279"/>
      <c r="R222" s="279"/>
      <c r="S222" s="279"/>
      <c r="T222" s="279"/>
      <c r="U222" s="279"/>
      <c r="V222" s="279"/>
      <c r="W222" s="279"/>
      <c r="X222" s="279"/>
      <c r="Y222" s="279"/>
      <c r="Z222" s="279"/>
    </row>
    <row r="223" ht="12.75" hidden="1" customHeight="1">
      <c r="A223" s="298"/>
      <c r="B223" s="298" t="str">
        <f t="shared" si="602"/>
        <v/>
      </c>
      <c r="C223" s="166" t="str">
        <f t="shared" ref="C223:G223" si="630">IF($A223="","",IFERROR(INDIRECT("'" &amp; $A223 &amp; "'!" &amp; C$8),0))</f>
        <v/>
      </c>
      <c r="D223" s="166" t="str">
        <f t="shared" si="630"/>
        <v/>
      </c>
      <c r="E223" s="166" t="str">
        <f t="shared" si="630"/>
        <v/>
      </c>
      <c r="F223" s="299" t="str">
        <f t="shared" si="630"/>
        <v/>
      </c>
      <c r="G223" s="300" t="str">
        <f t="shared" si="630"/>
        <v/>
      </c>
      <c r="H223" s="301" t="str">
        <f t="shared" si="598"/>
        <v/>
      </c>
      <c r="I223" s="299" t="str">
        <f t="shared" ref="I223:J223" si="631">IF($A223="","",IFERROR(INDIRECT("'" &amp; $A223 &amp; "'!" &amp; I$8),0))</f>
        <v/>
      </c>
      <c r="J223" s="300" t="str">
        <f t="shared" si="631"/>
        <v/>
      </c>
      <c r="K223" s="301" t="str">
        <f t="shared" si="600"/>
        <v/>
      </c>
      <c r="L223" s="302" t="str">
        <f t="shared" ref="L223:M223" si="632">IF($A223="","",IFERROR(INDIRECT("'" &amp; $A223 &amp; "'!" &amp; L$8),0))</f>
        <v/>
      </c>
      <c r="M223" s="303" t="str">
        <f t="shared" si="632"/>
        <v/>
      </c>
      <c r="N223" s="279"/>
      <c r="O223" s="279"/>
      <c r="P223" s="279"/>
      <c r="Q223" s="279"/>
      <c r="R223" s="279"/>
      <c r="S223" s="279"/>
      <c r="T223" s="279"/>
      <c r="U223" s="279"/>
      <c r="V223" s="279"/>
      <c r="W223" s="279"/>
      <c r="X223" s="279"/>
      <c r="Y223" s="279"/>
      <c r="Z223" s="279"/>
    </row>
    <row r="224" ht="12.75" hidden="1" customHeight="1">
      <c r="A224" s="298"/>
      <c r="B224" s="298" t="str">
        <f t="shared" si="602"/>
        <v/>
      </c>
      <c r="C224" s="166" t="str">
        <f t="shared" ref="C224:G224" si="633">IF($A224="","",IFERROR(INDIRECT("'" &amp; $A224 &amp; "'!" &amp; C$8),0))</f>
        <v/>
      </c>
      <c r="D224" s="166" t="str">
        <f t="shared" si="633"/>
        <v/>
      </c>
      <c r="E224" s="166" t="str">
        <f t="shared" si="633"/>
        <v/>
      </c>
      <c r="F224" s="299" t="str">
        <f t="shared" si="633"/>
        <v/>
      </c>
      <c r="G224" s="300" t="str">
        <f t="shared" si="633"/>
        <v/>
      </c>
      <c r="H224" s="301" t="str">
        <f t="shared" si="598"/>
        <v/>
      </c>
      <c r="I224" s="299" t="str">
        <f t="shared" ref="I224:J224" si="634">IF($A224="","",IFERROR(INDIRECT("'" &amp; $A224 &amp; "'!" &amp; I$8),0))</f>
        <v/>
      </c>
      <c r="J224" s="300" t="str">
        <f t="shared" si="634"/>
        <v/>
      </c>
      <c r="K224" s="301" t="str">
        <f t="shared" si="600"/>
        <v/>
      </c>
      <c r="L224" s="302" t="str">
        <f t="shared" ref="L224:M224" si="635">IF($A224="","",IFERROR(INDIRECT("'" &amp; $A224 &amp; "'!" &amp; L$8),0))</f>
        <v/>
      </c>
      <c r="M224" s="303" t="str">
        <f t="shared" si="635"/>
        <v/>
      </c>
      <c r="N224" s="279"/>
      <c r="O224" s="279"/>
      <c r="P224" s="279"/>
      <c r="Q224" s="279"/>
      <c r="R224" s="279"/>
      <c r="S224" s="279"/>
      <c r="T224" s="279"/>
      <c r="U224" s="279"/>
      <c r="V224" s="279"/>
      <c r="W224" s="279"/>
      <c r="X224" s="279"/>
      <c r="Y224" s="279"/>
      <c r="Z224" s="279"/>
    </row>
    <row r="225" ht="12.75" hidden="1" customHeight="1">
      <c r="A225" s="298"/>
      <c r="B225" s="298" t="str">
        <f t="shared" si="602"/>
        <v/>
      </c>
      <c r="C225" s="166" t="str">
        <f t="shared" ref="C225:G225" si="636">IF($A225="","",IFERROR(INDIRECT("'" &amp; $A225 &amp; "'!" &amp; C$8),0))</f>
        <v/>
      </c>
      <c r="D225" s="166" t="str">
        <f t="shared" si="636"/>
        <v/>
      </c>
      <c r="E225" s="166" t="str">
        <f t="shared" si="636"/>
        <v/>
      </c>
      <c r="F225" s="299" t="str">
        <f t="shared" si="636"/>
        <v/>
      </c>
      <c r="G225" s="300" t="str">
        <f t="shared" si="636"/>
        <v/>
      </c>
      <c r="H225" s="301" t="str">
        <f t="shared" si="598"/>
        <v/>
      </c>
      <c r="I225" s="299" t="str">
        <f t="shared" ref="I225:J225" si="637">IF($A225="","",IFERROR(INDIRECT("'" &amp; $A225 &amp; "'!" &amp; I$8),0))</f>
        <v/>
      </c>
      <c r="J225" s="300" t="str">
        <f t="shared" si="637"/>
        <v/>
      </c>
      <c r="K225" s="301" t="str">
        <f t="shared" si="600"/>
        <v/>
      </c>
      <c r="L225" s="302" t="str">
        <f t="shared" ref="L225:M225" si="638">IF($A225="","",IFERROR(INDIRECT("'" &amp; $A225 &amp; "'!" &amp; L$8),0))</f>
        <v/>
      </c>
      <c r="M225" s="303" t="str">
        <f t="shared" si="638"/>
        <v/>
      </c>
      <c r="N225" s="279"/>
      <c r="O225" s="279"/>
      <c r="P225" s="279"/>
      <c r="Q225" s="279"/>
      <c r="R225" s="279"/>
      <c r="S225" s="279"/>
      <c r="T225" s="279"/>
      <c r="U225" s="279"/>
      <c r="V225" s="279"/>
      <c r="W225" s="279"/>
      <c r="X225" s="279"/>
      <c r="Y225" s="279"/>
      <c r="Z225" s="279"/>
    </row>
    <row r="226" ht="12.75" hidden="1" customHeight="1">
      <c r="A226" s="298"/>
      <c r="B226" s="298" t="str">
        <f t="shared" si="602"/>
        <v/>
      </c>
      <c r="C226" s="166" t="str">
        <f t="shared" ref="C226:G226" si="639">IF($A226="","",IFERROR(INDIRECT("'" &amp; $A226 &amp; "'!" &amp; C$8),0))</f>
        <v/>
      </c>
      <c r="D226" s="166" t="str">
        <f t="shared" si="639"/>
        <v/>
      </c>
      <c r="E226" s="166" t="str">
        <f t="shared" si="639"/>
        <v/>
      </c>
      <c r="F226" s="299" t="str">
        <f t="shared" si="639"/>
        <v/>
      </c>
      <c r="G226" s="300" t="str">
        <f t="shared" si="639"/>
        <v/>
      </c>
      <c r="H226" s="301" t="str">
        <f t="shared" si="598"/>
        <v/>
      </c>
      <c r="I226" s="299" t="str">
        <f t="shared" ref="I226:J226" si="640">IF($A226="","",IFERROR(INDIRECT("'" &amp; $A226 &amp; "'!" &amp; I$8),0))</f>
        <v/>
      </c>
      <c r="J226" s="300" t="str">
        <f t="shared" si="640"/>
        <v/>
      </c>
      <c r="K226" s="301" t="str">
        <f t="shared" si="600"/>
        <v/>
      </c>
      <c r="L226" s="302" t="str">
        <f t="shared" ref="L226:M226" si="641">IF($A226="","",IFERROR(INDIRECT("'" &amp; $A226 &amp; "'!" &amp; L$8),0))</f>
        <v/>
      </c>
      <c r="M226" s="303" t="str">
        <f t="shared" si="641"/>
        <v/>
      </c>
      <c r="N226" s="279"/>
      <c r="O226" s="279"/>
      <c r="P226" s="279"/>
      <c r="Q226" s="279"/>
      <c r="R226" s="279"/>
      <c r="S226" s="279"/>
      <c r="T226" s="279"/>
      <c r="U226" s="279"/>
      <c r="V226" s="279"/>
      <c r="W226" s="279"/>
      <c r="X226" s="279"/>
      <c r="Y226" s="279"/>
      <c r="Z226" s="279"/>
    </row>
    <row r="227" ht="12.75" hidden="1" customHeight="1">
      <c r="A227" s="298"/>
      <c r="B227" s="298" t="str">
        <f t="shared" si="602"/>
        <v/>
      </c>
      <c r="C227" s="166" t="str">
        <f t="shared" ref="C227:G227" si="642">IF($A227="","",IFERROR(INDIRECT("'" &amp; $A227 &amp; "'!" &amp; C$8),0))</f>
        <v/>
      </c>
      <c r="D227" s="166" t="str">
        <f t="shared" si="642"/>
        <v/>
      </c>
      <c r="E227" s="166" t="str">
        <f t="shared" si="642"/>
        <v/>
      </c>
      <c r="F227" s="299" t="str">
        <f t="shared" si="642"/>
        <v/>
      </c>
      <c r="G227" s="300" t="str">
        <f t="shared" si="642"/>
        <v/>
      </c>
      <c r="H227" s="301" t="str">
        <f t="shared" si="598"/>
        <v/>
      </c>
      <c r="I227" s="299" t="str">
        <f t="shared" ref="I227:J227" si="643">IF($A227="","",IFERROR(INDIRECT("'" &amp; $A227 &amp; "'!" &amp; I$8),0))</f>
        <v/>
      </c>
      <c r="J227" s="300" t="str">
        <f t="shared" si="643"/>
        <v/>
      </c>
      <c r="K227" s="301" t="str">
        <f t="shared" si="600"/>
        <v/>
      </c>
      <c r="L227" s="302" t="str">
        <f t="shared" ref="L227:M227" si="644">IF($A227="","",IFERROR(INDIRECT("'" &amp; $A227 &amp; "'!" &amp; L$8),0))</f>
        <v/>
      </c>
      <c r="M227" s="303" t="str">
        <f t="shared" si="644"/>
        <v/>
      </c>
      <c r="N227" s="279"/>
      <c r="O227" s="279"/>
      <c r="P227" s="279"/>
      <c r="Q227" s="279"/>
      <c r="R227" s="279"/>
      <c r="S227" s="279"/>
      <c r="T227" s="279"/>
      <c r="U227" s="279"/>
      <c r="V227" s="279"/>
      <c r="W227" s="279"/>
      <c r="X227" s="279"/>
      <c r="Y227" s="279"/>
      <c r="Z227" s="279"/>
    </row>
    <row r="228" ht="12.75" hidden="1" customHeight="1">
      <c r="A228" s="298"/>
      <c r="B228" s="298" t="str">
        <f t="shared" si="602"/>
        <v/>
      </c>
      <c r="C228" s="166" t="str">
        <f t="shared" ref="C228:G228" si="645">IF($A228="","",IFERROR(INDIRECT("'" &amp; $A228 &amp; "'!" &amp; C$8),0))</f>
        <v/>
      </c>
      <c r="D228" s="166" t="str">
        <f t="shared" si="645"/>
        <v/>
      </c>
      <c r="E228" s="166" t="str">
        <f t="shared" si="645"/>
        <v/>
      </c>
      <c r="F228" s="299" t="str">
        <f t="shared" si="645"/>
        <v/>
      </c>
      <c r="G228" s="300" t="str">
        <f t="shared" si="645"/>
        <v/>
      </c>
      <c r="H228" s="301" t="str">
        <f t="shared" si="598"/>
        <v/>
      </c>
      <c r="I228" s="299" t="str">
        <f t="shared" ref="I228:J228" si="646">IF($A228="","",IFERROR(INDIRECT("'" &amp; $A228 &amp; "'!" &amp; I$8),0))</f>
        <v/>
      </c>
      <c r="J228" s="300" t="str">
        <f t="shared" si="646"/>
        <v/>
      </c>
      <c r="K228" s="301" t="str">
        <f t="shared" si="600"/>
        <v/>
      </c>
      <c r="L228" s="302" t="str">
        <f t="shared" ref="L228:M228" si="647">IF($A228="","",IFERROR(INDIRECT("'" &amp; $A228 &amp; "'!" &amp; L$8),0))</f>
        <v/>
      </c>
      <c r="M228" s="303" t="str">
        <f t="shared" si="647"/>
        <v/>
      </c>
      <c r="N228" s="279"/>
      <c r="O228" s="279"/>
      <c r="P228" s="279"/>
      <c r="Q228" s="279"/>
      <c r="R228" s="279"/>
      <c r="S228" s="279"/>
      <c r="T228" s="279"/>
      <c r="U228" s="279"/>
      <c r="V228" s="279"/>
      <c r="W228" s="279"/>
      <c r="X228" s="279"/>
      <c r="Y228" s="279"/>
      <c r="Z228" s="279"/>
    </row>
    <row r="229" ht="12.75" hidden="1" customHeight="1">
      <c r="A229" s="298"/>
      <c r="B229" s="298" t="str">
        <f t="shared" si="602"/>
        <v/>
      </c>
      <c r="C229" s="166" t="str">
        <f t="shared" ref="C229:G229" si="648">IF($A229="","",IFERROR(INDIRECT("'" &amp; $A229 &amp; "'!" &amp; C$8),0))</f>
        <v/>
      </c>
      <c r="D229" s="166" t="str">
        <f t="shared" si="648"/>
        <v/>
      </c>
      <c r="E229" s="166" t="str">
        <f t="shared" si="648"/>
        <v/>
      </c>
      <c r="F229" s="299" t="str">
        <f t="shared" si="648"/>
        <v/>
      </c>
      <c r="G229" s="300" t="str">
        <f t="shared" si="648"/>
        <v/>
      </c>
      <c r="H229" s="301" t="str">
        <f t="shared" si="598"/>
        <v/>
      </c>
      <c r="I229" s="299" t="str">
        <f t="shared" ref="I229:J229" si="649">IF($A229="","",IFERROR(INDIRECT("'" &amp; $A229 &amp; "'!" &amp; I$8),0))</f>
        <v/>
      </c>
      <c r="J229" s="300" t="str">
        <f t="shared" si="649"/>
        <v/>
      </c>
      <c r="K229" s="301" t="str">
        <f t="shared" si="600"/>
        <v/>
      </c>
      <c r="L229" s="302" t="str">
        <f t="shared" ref="L229:M229" si="650">IF($A229="","",IFERROR(INDIRECT("'" &amp; $A229 &amp; "'!" &amp; L$8),0))</f>
        <v/>
      </c>
      <c r="M229" s="303" t="str">
        <f t="shared" si="650"/>
        <v/>
      </c>
      <c r="N229" s="279"/>
      <c r="O229" s="279"/>
      <c r="P229" s="279"/>
      <c r="Q229" s="279"/>
      <c r="R229" s="279"/>
      <c r="S229" s="279"/>
      <c r="T229" s="279"/>
      <c r="U229" s="279"/>
      <c r="V229" s="279"/>
      <c r="W229" s="279"/>
      <c r="X229" s="279"/>
      <c r="Y229" s="279"/>
      <c r="Z229" s="279"/>
    </row>
    <row r="230" ht="12.75" hidden="1" customHeight="1">
      <c r="A230" s="298"/>
      <c r="B230" s="298" t="str">
        <f t="shared" si="602"/>
        <v/>
      </c>
      <c r="C230" s="166" t="str">
        <f t="shared" ref="C230:G230" si="651">IF($A230="","",IFERROR(INDIRECT("'" &amp; $A230 &amp; "'!" &amp; C$8),0))</f>
        <v/>
      </c>
      <c r="D230" s="166" t="str">
        <f t="shared" si="651"/>
        <v/>
      </c>
      <c r="E230" s="166" t="str">
        <f t="shared" si="651"/>
        <v/>
      </c>
      <c r="F230" s="299" t="str">
        <f t="shared" si="651"/>
        <v/>
      </c>
      <c r="G230" s="300" t="str">
        <f t="shared" si="651"/>
        <v/>
      </c>
      <c r="H230" s="301" t="str">
        <f t="shared" si="598"/>
        <v/>
      </c>
      <c r="I230" s="299" t="str">
        <f t="shared" ref="I230:J230" si="652">IF($A230="","",IFERROR(INDIRECT("'" &amp; $A230 &amp; "'!" &amp; I$8),0))</f>
        <v/>
      </c>
      <c r="J230" s="300" t="str">
        <f t="shared" si="652"/>
        <v/>
      </c>
      <c r="K230" s="301" t="str">
        <f t="shared" si="600"/>
        <v/>
      </c>
      <c r="L230" s="302" t="str">
        <f t="shared" ref="L230:M230" si="653">IF($A230="","",IFERROR(INDIRECT("'" &amp; $A230 &amp; "'!" &amp; L$8),0))</f>
        <v/>
      </c>
      <c r="M230" s="303" t="str">
        <f t="shared" si="653"/>
        <v/>
      </c>
      <c r="N230" s="279"/>
      <c r="O230" s="279"/>
      <c r="P230" s="279"/>
      <c r="Q230" s="279"/>
      <c r="R230" s="279"/>
      <c r="S230" s="279"/>
      <c r="T230" s="279"/>
      <c r="U230" s="279"/>
      <c r="V230" s="279"/>
      <c r="W230" s="279"/>
      <c r="X230" s="279"/>
      <c r="Y230" s="279"/>
      <c r="Z230" s="279"/>
    </row>
    <row r="231" ht="12.75" hidden="1" customHeight="1">
      <c r="A231" s="298"/>
      <c r="B231" s="298" t="str">
        <f t="shared" si="602"/>
        <v/>
      </c>
      <c r="C231" s="166" t="str">
        <f t="shared" ref="C231:G231" si="654">IF($A231="","",IFERROR(INDIRECT("'" &amp; $A231 &amp; "'!" &amp; C$8),0))</f>
        <v/>
      </c>
      <c r="D231" s="166" t="str">
        <f t="shared" si="654"/>
        <v/>
      </c>
      <c r="E231" s="166" t="str">
        <f t="shared" si="654"/>
        <v/>
      </c>
      <c r="F231" s="299" t="str">
        <f t="shared" si="654"/>
        <v/>
      </c>
      <c r="G231" s="300" t="str">
        <f t="shared" si="654"/>
        <v/>
      </c>
      <c r="H231" s="301" t="str">
        <f t="shared" si="598"/>
        <v/>
      </c>
      <c r="I231" s="299" t="str">
        <f t="shared" ref="I231:J231" si="655">IF($A231="","",IFERROR(INDIRECT("'" &amp; $A231 &amp; "'!" &amp; I$8),0))</f>
        <v/>
      </c>
      <c r="J231" s="300" t="str">
        <f t="shared" si="655"/>
        <v/>
      </c>
      <c r="K231" s="301" t="str">
        <f t="shared" si="600"/>
        <v/>
      </c>
      <c r="L231" s="302" t="str">
        <f t="shared" ref="L231:M231" si="656">IF($A231="","",IFERROR(INDIRECT("'" &amp; $A231 &amp; "'!" &amp; L$8),0))</f>
        <v/>
      </c>
      <c r="M231" s="303" t="str">
        <f t="shared" si="656"/>
        <v/>
      </c>
      <c r="N231" s="279"/>
      <c r="O231" s="279"/>
      <c r="P231" s="279"/>
      <c r="Q231" s="279"/>
      <c r="R231" s="279"/>
      <c r="S231" s="279"/>
      <c r="T231" s="279"/>
      <c r="U231" s="279"/>
      <c r="V231" s="279"/>
      <c r="W231" s="279"/>
      <c r="X231" s="279"/>
      <c r="Y231" s="279"/>
      <c r="Z231" s="279"/>
    </row>
    <row r="232" ht="12.75" hidden="1" customHeight="1">
      <c r="A232" s="298"/>
      <c r="B232" s="298" t="str">
        <f t="shared" si="602"/>
        <v/>
      </c>
      <c r="C232" s="166" t="str">
        <f t="shared" ref="C232:G232" si="657">IF($A232="","",IFERROR(INDIRECT("'" &amp; $A232 &amp; "'!" &amp; C$8),0))</f>
        <v/>
      </c>
      <c r="D232" s="166" t="str">
        <f t="shared" si="657"/>
        <v/>
      </c>
      <c r="E232" s="166" t="str">
        <f t="shared" si="657"/>
        <v/>
      </c>
      <c r="F232" s="299" t="str">
        <f t="shared" si="657"/>
        <v/>
      </c>
      <c r="G232" s="300" t="str">
        <f t="shared" si="657"/>
        <v/>
      </c>
      <c r="H232" s="301" t="str">
        <f t="shared" si="598"/>
        <v/>
      </c>
      <c r="I232" s="299" t="str">
        <f t="shared" ref="I232:J232" si="658">IF($A232="","",IFERROR(INDIRECT("'" &amp; $A232 &amp; "'!" &amp; I$8),0))</f>
        <v/>
      </c>
      <c r="J232" s="300" t="str">
        <f t="shared" si="658"/>
        <v/>
      </c>
      <c r="K232" s="301" t="str">
        <f t="shared" si="600"/>
        <v/>
      </c>
      <c r="L232" s="302" t="str">
        <f t="shared" ref="L232:M232" si="659">IF($A232="","",IFERROR(INDIRECT("'" &amp; $A232 &amp; "'!" &amp; L$8),0))</f>
        <v/>
      </c>
      <c r="M232" s="303" t="str">
        <f t="shared" si="659"/>
        <v/>
      </c>
      <c r="N232" s="279"/>
      <c r="O232" s="279"/>
      <c r="P232" s="279"/>
      <c r="Q232" s="279"/>
      <c r="R232" s="279"/>
      <c r="S232" s="279"/>
      <c r="T232" s="279"/>
      <c r="U232" s="279"/>
      <c r="V232" s="279"/>
      <c r="W232" s="279"/>
      <c r="X232" s="279"/>
      <c r="Y232" s="279"/>
      <c r="Z232" s="279"/>
    </row>
    <row r="233" ht="12.75" hidden="1" customHeight="1">
      <c r="A233" s="298"/>
      <c r="B233" s="298" t="str">
        <f t="shared" si="602"/>
        <v/>
      </c>
      <c r="C233" s="166" t="str">
        <f t="shared" ref="C233:G233" si="660">IF($A233="","",IFERROR(INDIRECT("'" &amp; $A233 &amp; "'!" &amp; C$8),0))</f>
        <v/>
      </c>
      <c r="D233" s="166" t="str">
        <f t="shared" si="660"/>
        <v/>
      </c>
      <c r="E233" s="166" t="str">
        <f t="shared" si="660"/>
        <v/>
      </c>
      <c r="F233" s="299" t="str">
        <f t="shared" si="660"/>
        <v/>
      </c>
      <c r="G233" s="300" t="str">
        <f t="shared" si="660"/>
        <v/>
      </c>
      <c r="H233" s="301" t="str">
        <f t="shared" si="598"/>
        <v/>
      </c>
      <c r="I233" s="299" t="str">
        <f t="shared" ref="I233:J233" si="661">IF($A233="","",IFERROR(INDIRECT("'" &amp; $A233 &amp; "'!" &amp; I$8),0))</f>
        <v/>
      </c>
      <c r="J233" s="300" t="str">
        <f t="shared" si="661"/>
        <v/>
      </c>
      <c r="K233" s="301" t="str">
        <f t="shared" si="600"/>
        <v/>
      </c>
      <c r="L233" s="302" t="str">
        <f t="shared" ref="L233:M233" si="662">IF($A233="","",IFERROR(INDIRECT("'" &amp; $A233 &amp; "'!" &amp; L$8),0))</f>
        <v/>
      </c>
      <c r="M233" s="303" t="str">
        <f t="shared" si="662"/>
        <v/>
      </c>
      <c r="N233" s="279"/>
      <c r="O233" s="279"/>
      <c r="P233" s="279"/>
      <c r="Q233" s="279"/>
      <c r="R233" s="279"/>
      <c r="S233" s="279"/>
      <c r="T233" s="279"/>
      <c r="U233" s="279"/>
      <c r="V233" s="279"/>
      <c r="W233" s="279"/>
      <c r="X233" s="279"/>
      <c r="Y233" s="279"/>
      <c r="Z233" s="279"/>
    </row>
    <row r="234" ht="12.75" hidden="1" customHeight="1">
      <c r="A234" s="298"/>
      <c r="B234" s="298" t="str">
        <f t="shared" si="602"/>
        <v/>
      </c>
      <c r="C234" s="166" t="str">
        <f t="shared" ref="C234:G234" si="663">IF($A234="","",IFERROR(INDIRECT("'" &amp; $A234 &amp; "'!" &amp; C$8),0))</f>
        <v/>
      </c>
      <c r="D234" s="166" t="str">
        <f t="shared" si="663"/>
        <v/>
      </c>
      <c r="E234" s="166" t="str">
        <f t="shared" si="663"/>
        <v/>
      </c>
      <c r="F234" s="299" t="str">
        <f t="shared" si="663"/>
        <v/>
      </c>
      <c r="G234" s="300" t="str">
        <f t="shared" si="663"/>
        <v/>
      </c>
      <c r="H234" s="301" t="str">
        <f t="shared" si="598"/>
        <v/>
      </c>
      <c r="I234" s="299" t="str">
        <f t="shared" ref="I234:J234" si="664">IF($A234="","",IFERROR(INDIRECT("'" &amp; $A234 &amp; "'!" &amp; I$8),0))</f>
        <v/>
      </c>
      <c r="J234" s="300" t="str">
        <f t="shared" si="664"/>
        <v/>
      </c>
      <c r="K234" s="301" t="str">
        <f t="shared" si="600"/>
        <v/>
      </c>
      <c r="L234" s="302" t="str">
        <f t="shared" ref="L234:M234" si="665">IF($A234="","",IFERROR(INDIRECT("'" &amp; $A234 &amp; "'!" &amp; L$8),0))</f>
        <v/>
      </c>
      <c r="M234" s="303" t="str">
        <f t="shared" si="665"/>
        <v/>
      </c>
      <c r="N234" s="279"/>
      <c r="O234" s="279"/>
      <c r="P234" s="279"/>
      <c r="Q234" s="279"/>
      <c r="R234" s="279"/>
      <c r="S234" s="279"/>
      <c r="T234" s="279"/>
      <c r="U234" s="279"/>
      <c r="V234" s="279"/>
      <c r="W234" s="279"/>
      <c r="X234" s="279"/>
      <c r="Y234" s="279"/>
      <c r="Z234" s="279"/>
    </row>
    <row r="235" ht="12.75" hidden="1" customHeight="1">
      <c r="A235" s="298"/>
      <c r="B235" s="298" t="str">
        <f t="shared" si="602"/>
        <v/>
      </c>
      <c r="C235" s="166" t="str">
        <f t="shared" ref="C235:G235" si="666">IF($A235="","",IFERROR(INDIRECT("'" &amp; $A235 &amp; "'!" &amp; C$8),0))</f>
        <v/>
      </c>
      <c r="D235" s="166" t="str">
        <f t="shared" si="666"/>
        <v/>
      </c>
      <c r="E235" s="166" t="str">
        <f t="shared" si="666"/>
        <v/>
      </c>
      <c r="F235" s="299" t="str">
        <f t="shared" si="666"/>
        <v/>
      </c>
      <c r="G235" s="300" t="str">
        <f t="shared" si="666"/>
        <v/>
      </c>
      <c r="H235" s="301" t="str">
        <f t="shared" si="598"/>
        <v/>
      </c>
      <c r="I235" s="299" t="str">
        <f t="shared" ref="I235:J235" si="667">IF($A235="","",IFERROR(INDIRECT("'" &amp; $A235 &amp; "'!" &amp; I$8),0))</f>
        <v/>
      </c>
      <c r="J235" s="300" t="str">
        <f t="shared" si="667"/>
        <v/>
      </c>
      <c r="K235" s="301" t="str">
        <f t="shared" si="600"/>
        <v/>
      </c>
      <c r="L235" s="302" t="str">
        <f t="shared" ref="L235:M235" si="668">IF($A235="","",IFERROR(INDIRECT("'" &amp; $A235 &amp; "'!" &amp; L$8),0))</f>
        <v/>
      </c>
      <c r="M235" s="303" t="str">
        <f t="shared" si="668"/>
        <v/>
      </c>
      <c r="N235" s="279"/>
      <c r="O235" s="279"/>
      <c r="P235" s="279"/>
      <c r="Q235" s="279"/>
      <c r="R235" s="279"/>
      <c r="S235" s="279"/>
      <c r="T235" s="279"/>
      <c r="U235" s="279"/>
      <c r="V235" s="279"/>
      <c r="W235" s="279"/>
      <c r="X235" s="279"/>
      <c r="Y235" s="279"/>
      <c r="Z235" s="279"/>
    </row>
    <row r="236" ht="12.75" hidden="1" customHeight="1">
      <c r="A236" s="298"/>
      <c r="B236" s="298" t="str">
        <f t="shared" si="602"/>
        <v/>
      </c>
      <c r="C236" s="166" t="str">
        <f t="shared" ref="C236:G236" si="669">IF($A236="","",IFERROR(INDIRECT("'" &amp; $A236 &amp; "'!" &amp; C$8),0))</f>
        <v/>
      </c>
      <c r="D236" s="166" t="str">
        <f t="shared" si="669"/>
        <v/>
      </c>
      <c r="E236" s="166" t="str">
        <f t="shared" si="669"/>
        <v/>
      </c>
      <c r="F236" s="299" t="str">
        <f t="shared" si="669"/>
        <v/>
      </c>
      <c r="G236" s="300" t="str">
        <f t="shared" si="669"/>
        <v/>
      </c>
      <c r="H236" s="301" t="str">
        <f t="shared" si="598"/>
        <v/>
      </c>
      <c r="I236" s="299" t="str">
        <f t="shared" ref="I236:J236" si="670">IF($A236="","",IFERROR(INDIRECT("'" &amp; $A236 &amp; "'!" &amp; I$8),0))</f>
        <v/>
      </c>
      <c r="J236" s="300" t="str">
        <f t="shared" si="670"/>
        <v/>
      </c>
      <c r="K236" s="301" t="str">
        <f t="shared" si="600"/>
        <v/>
      </c>
      <c r="L236" s="302" t="str">
        <f t="shared" ref="L236:M236" si="671">IF($A236="","",IFERROR(INDIRECT("'" &amp; $A236 &amp; "'!" &amp; L$8),0))</f>
        <v/>
      </c>
      <c r="M236" s="303" t="str">
        <f t="shared" si="671"/>
        <v/>
      </c>
      <c r="N236" s="279"/>
      <c r="O236" s="279"/>
      <c r="P236" s="279"/>
      <c r="Q236" s="279"/>
      <c r="R236" s="279"/>
      <c r="S236" s="279"/>
      <c r="T236" s="279"/>
      <c r="U236" s="279"/>
      <c r="V236" s="279"/>
      <c r="W236" s="279"/>
      <c r="X236" s="279"/>
      <c r="Y236" s="279"/>
      <c r="Z236" s="279"/>
    </row>
    <row r="237" ht="12.75" hidden="1" customHeight="1">
      <c r="A237" s="298"/>
      <c r="B237" s="298" t="str">
        <f t="shared" si="602"/>
        <v/>
      </c>
      <c r="C237" s="166" t="str">
        <f t="shared" ref="C237:G237" si="672">IF($A237="","",IFERROR(INDIRECT("'" &amp; $A237 &amp; "'!" &amp; C$8),0))</f>
        <v/>
      </c>
      <c r="D237" s="166" t="str">
        <f t="shared" si="672"/>
        <v/>
      </c>
      <c r="E237" s="166" t="str">
        <f t="shared" si="672"/>
        <v/>
      </c>
      <c r="F237" s="299" t="str">
        <f t="shared" si="672"/>
        <v/>
      </c>
      <c r="G237" s="300" t="str">
        <f t="shared" si="672"/>
        <v/>
      </c>
      <c r="H237" s="301" t="str">
        <f t="shared" si="598"/>
        <v/>
      </c>
      <c r="I237" s="299" t="str">
        <f t="shared" ref="I237:J237" si="673">IF($A237="","",IFERROR(INDIRECT("'" &amp; $A237 &amp; "'!" &amp; I$8),0))</f>
        <v/>
      </c>
      <c r="J237" s="300" t="str">
        <f t="shared" si="673"/>
        <v/>
      </c>
      <c r="K237" s="301" t="str">
        <f t="shared" si="600"/>
        <v/>
      </c>
      <c r="L237" s="302" t="str">
        <f t="shared" ref="L237:M237" si="674">IF($A237="","",IFERROR(INDIRECT("'" &amp; $A237 &amp; "'!" &amp; L$8),0))</f>
        <v/>
      </c>
      <c r="M237" s="303" t="str">
        <f t="shared" si="674"/>
        <v/>
      </c>
      <c r="N237" s="279"/>
      <c r="O237" s="279"/>
      <c r="P237" s="279"/>
      <c r="Q237" s="279"/>
      <c r="R237" s="279"/>
      <c r="S237" s="279"/>
      <c r="T237" s="279"/>
      <c r="U237" s="279"/>
      <c r="V237" s="279"/>
      <c r="W237" s="279"/>
      <c r="X237" s="279"/>
      <c r="Y237" s="279"/>
      <c r="Z237" s="279"/>
    </row>
    <row r="238" ht="12.75" hidden="1" customHeight="1">
      <c r="A238" s="298"/>
      <c r="B238" s="298" t="str">
        <f t="shared" si="602"/>
        <v/>
      </c>
      <c r="C238" s="166" t="str">
        <f t="shared" ref="C238:G238" si="675">IF($A238="","",IFERROR(INDIRECT("'" &amp; $A238 &amp; "'!" &amp; C$8),0))</f>
        <v/>
      </c>
      <c r="D238" s="166" t="str">
        <f t="shared" si="675"/>
        <v/>
      </c>
      <c r="E238" s="166" t="str">
        <f t="shared" si="675"/>
        <v/>
      </c>
      <c r="F238" s="299" t="str">
        <f t="shared" si="675"/>
        <v/>
      </c>
      <c r="G238" s="300" t="str">
        <f t="shared" si="675"/>
        <v/>
      </c>
      <c r="H238" s="301" t="str">
        <f t="shared" si="598"/>
        <v/>
      </c>
      <c r="I238" s="299" t="str">
        <f t="shared" ref="I238:J238" si="676">IF($A238="","",IFERROR(INDIRECT("'" &amp; $A238 &amp; "'!" &amp; I$8),0))</f>
        <v/>
      </c>
      <c r="J238" s="300" t="str">
        <f t="shared" si="676"/>
        <v/>
      </c>
      <c r="K238" s="301" t="str">
        <f t="shared" si="600"/>
        <v/>
      </c>
      <c r="L238" s="302" t="str">
        <f t="shared" ref="L238:M238" si="677">IF($A238="","",IFERROR(INDIRECT("'" &amp; $A238 &amp; "'!" &amp; L$8),0))</f>
        <v/>
      </c>
      <c r="M238" s="303" t="str">
        <f t="shared" si="677"/>
        <v/>
      </c>
      <c r="N238" s="279"/>
      <c r="O238" s="279"/>
      <c r="P238" s="279"/>
      <c r="Q238" s="279"/>
      <c r="R238" s="279"/>
      <c r="S238" s="279"/>
      <c r="T238" s="279"/>
      <c r="U238" s="279"/>
      <c r="V238" s="279"/>
      <c r="W238" s="279"/>
      <c r="X238" s="279"/>
      <c r="Y238" s="279"/>
      <c r="Z238" s="279"/>
    </row>
    <row r="239" ht="12.75" hidden="1" customHeight="1">
      <c r="A239" s="298"/>
      <c r="B239" s="298" t="str">
        <f t="shared" si="602"/>
        <v/>
      </c>
      <c r="C239" s="166" t="str">
        <f t="shared" ref="C239:G239" si="678">IF($A239="","",IFERROR(INDIRECT("'" &amp; $A239 &amp; "'!" &amp; C$8),0))</f>
        <v/>
      </c>
      <c r="D239" s="166" t="str">
        <f t="shared" si="678"/>
        <v/>
      </c>
      <c r="E239" s="166" t="str">
        <f t="shared" si="678"/>
        <v/>
      </c>
      <c r="F239" s="299" t="str">
        <f t="shared" si="678"/>
        <v/>
      </c>
      <c r="G239" s="300" t="str">
        <f t="shared" si="678"/>
        <v/>
      </c>
      <c r="H239" s="301" t="str">
        <f t="shared" si="598"/>
        <v/>
      </c>
      <c r="I239" s="299" t="str">
        <f t="shared" ref="I239:J239" si="679">IF($A239="","",IFERROR(INDIRECT("'" &amp; $A239 &amp; "'!" &amp; I$8),0))</f>
        <v/>
      </c>
      <c r="J239" s="300" t="str">
        <f t="shared" si="679"/>
        <v/>
      </c>
      <c r="K239" s="301" t="str">
        <f t="shared" si="600"/>
        <v/>
      </c>
      <c r="L239" s="302" t="str">
        <f t="shared" ref="L239:M239" si="680">IF($A239="","",IFERROR(INDIRECT("'" &amp; $A239 &amp; "'!" &amp; L$8),0))</f>
        <v/>
      </c>
      <c r="M239" s="303" t="str">
        <f t="shared" si="680"/>
        <v/>
      </c>
      <c r="N239" s="279"/>
      <c r="O239" s="279"/>
      <c r="P239" s="279"/>
      <c r="Q239" s="279"/>
      <c r="R239" s="279"/>
      <c r="S239" s="279"/>
      <c r="T239" s="279"/>
      <c r="U239" s="279"/>
      <c r="V239" s="279"/>
      <c r="W239" s="279"/>
      <c r="X239" s="279"/>
      <c r="Y239" s="279"/>
      <c r="Z239" s="279"/>
    </row>
    <row r="240" ht="12.75" hidden="1" customHeight="1">
      <c r="A240" s="298"/>
      <c r="B240" s="298" t="str">
        <f t="shared" si="602"/>
        <v/>
      </c>
      <c r="C240" s="166" t="str">
        <f t="shared" ref="C240:G240" si="681">IF($A240="","",IFERROR(INDIRECT("'" &amp; $A240 &amp; "'!" &amp; C$8),0))</f>
        <v/>
      </c>
      <c r="D240" s="166" t="str">
        <f t="shared" si="681"/>
        <v/>
      </c>
      <c r="E240" s="166" t="str">
        <f t="shared" si="681"/>
        <v/>
      </c>
      <c r="F240" s="299" t="str">
        <f t="shared" si="681"/>
        <v/>
      </c>
      <c r="G240" s="300" t="str">
        <f t="shared" si="681"/>
        <v/>
      </c>
      <c r="H240" s="301" t="str">
        <f t="shared" si="598"/>
        <v/>
      </c>
      <c r="I240" s="299" t="str">
        <f t="shared" ref="I240:J240" si="682">IF($A240="","",IFERROR(INDIRECT("'" &amp; $A240 &amp; "'!" &amp; I$8),0))</f>
        <v/>
      </c>
      <c r="J240" s="300" t="str">
        <f t="shared" si="682"/>
        <v/>
      </c>
      <c r="K240" s="301" t="str">
        <f t="shared" si="600"/>
        <v/>
      </c>
      <c r="L240" s="302" t="str">
        <f t="shared" ref="L240:M240" si="683">IF($A240="","",IFERROR(INDIRECT("'" &amp; $A240 &amp; "'!" &amp; L$8),0))</f>
        <v/>
      </c>
      <c r="M240" s="303" t="str">
        <f t="shared" si="683"/>
        <v/>
      </c>
      <c r="N240" s="279"/>
      <c r="O240" s="279"/>
      <c r="P240" s="279"/>
      <c r="Q240" s="279"/>
      <c r="R240" s="279"/>
      <c r="S240" s="279"/>
      <c r="T240" s="279"/>
      <c r="U240" s="279"/>
      <c r="V240" s="279"/>
      <c r="W240" s="279"/>
      <c r="X240" s="279"/>
      <c r="Y240" s="279"/>
      <c r="Z240" s="279"/>
    </row>
    <row r="241" ht="12.75" hidden="1" customHeight="1">
      <c r="A241" s="298"/>
      <c r="B241" s="298" t="str">
        <f t="shared" si="602"/>
        <v/>
      </c>
      <c r="C241" s="166" t="str">
        <f t="shared" ref="C241:G241" si="684">IF($A241="","",IFERROR(INDIRECT("'" &amp; $A241 &amp; "'!" &amp; C$8),0))</f>
        <v/>
      </c>
      <c r="D241" s="166" t="str">
        <f t="shared" si="684"/>
        <v/>
      </c>
      <c r="E241" s="166" t="str">
        <f t="shared" si="684"/>
        <v/>
      </c>
      <c r="F241" s="299" t="str">
        <f t="shared" si="684"/>
        <v/>
      </c>
      <c r="G241" s="300" t="str">
        <f t="shared" si="684"/>
        <v/>
      </c>
      <c r="H241" s="301" t="str">
        <f t="shared" si="598"/>
        <v/>
      </c>
      <c r="I241" s="299" t="str">
        <f t="shared" ref="I241:J241" si="685">IF($A241="","",IFERROR(INDIRECT("'" &amp; $A241 &amp; "'!" &amp; I$8),0))</f>
        <v/>
      </c>
      <c r="J241" s="300" t="str">
        <f t="shared" si="685"/>
        <v/>
      </c>
      <c r="K241" s="301" t="str">
        <f t="shared" si="600"/>
        <v/>
      </c>
      <c r="L241" s="302" t="str">
        <f t="shared" ref="L241:M241" si="686">IF($A241="","",IFERROR(INDIRECT("'" &amp; $A241 &amp; "'!" &amp; L$8),0))</f>
        <v/>
      </c>
      <c r="M241" s="303" t="str">
        <f t="shared" si="686"/>
        <v/>
      </c>
      <c r="N241" s="279"/>
      <c r="O241" s="279"/>
      <c r="P241" s="279"/>
      <c r="Q241" s="279"/>
      <c r="R241" s="279"/>
      <c r="S241" s="279"/>
      <c r="T241" s="279"/>
      <c r="U241" s="279"/>
      <c r="V241" s="279"/>
      <c r="W241" s="279"/>
      <c r="X241" s="279"/>
      <c r="Y241" s="279"/>
      <c r="Z241" s="279"/>
    </row>
    <row r="242" ht="12.75" hidden="1" customHeight="1">
      <c r="A242" s="298"/>
      <c r="B242" s="298" t="str">
        <f t="shared" si="602"/>
        <v/>
      </c>
      <c r="C242" s="166" t="str">
        <f t="shared" ref="C242:G242" si="687">IF($A242="","",IFERROR(INDIRECT("'" &amp; $A242 &amp; "'!" &amp; C$8),0))</f>
        <v/>
      </c>
      <c r="D242" s="166" t="str">
        <f t="shared" si="687"/>
        <v/>
      </c>
      <c r="E242" s="166" t="str">
        <f t="shared" si="687"/>
        <v/>
      </c>
      <c r="F242" s="299" t="str">
        <f t="shared" si="687"/>
        <v/>
      </c>
      <c r="G242" s="300" t="str">
        <f t="shared" si="687"/>
        <v/>
      </c>
      <c r="H242" s="301" t="str">
        <f t="shared" si="598"/>
        <v/>
      </c>
      <c r="I242" s="299" t="str">
        <f t="shared" ref="I242:J242" si="688">IF($A242="","",IFERROR(INDIRECT("'" &amp; $A242 &amp; "'!" &amp; I$8),0))</f>
        <v/>
      </c>
      <c r="J242" s="300" t="str">
        <f t="shared" si="688"/>
        <v/>
      </c>
      <c r="K242" s="301" t="str">
        <f t="shared" si="600"/>
        <v/>
      </c>
      <c r="L242" s="302" t="str">
        <f t="shared" ref="L242:M242" si="689">IF($A242="","",IFERROR(INDIRECT("'" &amp; $A242 &amp; "'!" &amp; L$8),0))</f>
        <v/>
      </c>
      <c r="M242" s="303" t="str">
        <f t="shared" si="689"/>
        <v/>
      </c>
      <c r="N242" s="279"/>
      <c r="O242" s="279"/>
      <c r="P242" s="279"/>
      <c r="Q242" s="279"/>
      <c r="R242" s="279"/>
      <c r="S242" s="279"/>
      <c r="T242" s="279"/>
      <c r="U242" s="279"/>
      <c r="V242" s="279"/>
      <c r="W242" s="279"/>
      <c r="X242" s="279"/>
      <c r="Y242" s="279"/>
      <c r="Z242" s="279"/>
    </row>
    <row r="243" ht="12.75" hidden="1" customHeight="1">
      <c r="A243" s="298"/>
      <c r="B243" s="298" t="str">
        <f t="shared" si="602"/>
        <v/>
      </c>
      <c r="C243" s="166" t="str">
        <f t="shared" ref="C243:G243" si="690">IF($A243="","",IFERROR(INDIRECT("'" &amp; $A243 &amp; "'!" &amp; C$8),0))</f>
        <v/>
      </c>
      <c r="D243" s="166" t="str">
        <f t="shared" si="690"/>
        <v/>
      </c>
      <c r="E243" s="166" t="str">
        <f t="shared" si="690"/>
        <v/>
      </c>
      <c r="F243" s="299" t="str">
        <f t="shared" si="690"/>
        <v/>
      </c>
      <c r="G243" s="300" t="str">
        <f t="shared" si="690"/>
        <v/>
      </c>
      <c r="H243" s="301" t="str">
        <f t="shared" si="598"/>
        <v/>
      </c>
      <c r="I243" s="299" t="str">
        <f t="shared" ref="I243:J243" si="691">IF($A243="","",IFERROR(INDIRECT("'" &amp; $A243 &amp; "'!" &amp; I$8),0))</f>
        <v/>
      </c>
      <c r="J243" s="300" t="str">
        <f t="shared" si="691"/>
        <v/>
      </c>
      <c r="K243" s="301" t="str">
        <f t="shared" si="600"/>
        <v/>
      </c>
      <c r="L243" s="302" t="str">
        <f t="shared" ref="L243:M243" si="692">IF($A243="","",IFERROR(INDIRECT("'" &amp; $A243 &amp; "'!" &amp; L$8),0))</f>
        <v/>
      </c>
      <c r="M243" s="303" t="str">
        <f t="shared" si="692"/>
        <v/>
      </c>
      <c r="N243" s="279"/>
      <c r="O243" s="279"/>
      <c r="P243" s="279"/>
      <c r="Q243" s="279"/>
      <c r="R243" s="279"/>
      <c r="S243" s="279"/>
      <c r="T243" s="279"/>
      <c r="U243" s="279"/>
      <c r="V243" s="279"/>
      <c r="W243" s="279"/>
      <c r="X243" s="279"/>
      <c r="Y243" s="279"/>
      <c r="Z243" s="279"/>
    </row>
    <row r="244" ht="12.75" hidden="1" customHeight="1">
      <c r="A244" s="298"/>
      <c r="B244" s="298" t="str">
        <f t="shared" si="602"/>
        <v/>
      </c>
      <c r="C244" s="166" t="str">
        <f t="shared" ref="C244:G244" si="693">IF($A244="","",IFERROR(INDIRECT("'" &amp; $A244 &amp; "'!" &amp; C$8),0))</f>
        <v/>
      </c>
      <c r="D244" s="166" t="str">
        <f t="shared" si="693"/>
        <v/>
      </c>
      <c r="E244" s="166" t="str">
        <f t="shared" si="693"/>
        <v/>
      </c>
      <c r="F244" s="299" t="str">
        <f t="shared" si="693"/>
        <v/>
      </c>
      <c r="G244" s="300" t="str">
        <f t="shared" si="693"/>
        <v/>
      </c>
      <c r="H244" s="301" t="str">
        <f t="shared" si="598"/>
        <v/>
      </c>
      <c r="I244" s="299" t="str">
        <f t="shared" ref="I244:J244" si="694">IF($A244="","",IFERROR(INDIRECT("'" &amp; $A244 &amp; "'!" &amp; I$8),0))</f>
        <v/>
      </c>
      <c r="J244" s="300" t="str">
        <f t="shared" si="694"/>
        <v/>
      </c>
      <c r="K244" s="301" t="str">
        <f t="shared" si="600"/>
        <v/>
      </c>
      <c r="L244" s="302" t="str">
        <f t="shared" ref="L244:M244" si="695">IF($A244="","",IFERROR(INDIRECT("'" &amp; $A244 &amp; "'!" &amp; L$8),0))</f>
        <v/>
      </c>
      <c r="M244" s="303" t="str">
        <f t="shared" si="695"/>
        <v/>
      </c>
      <c r="N244" s="279"/>
      <c r="O244" s="279"/>
      <c r="P244" s="279"/>
      <c r="Q244" s="279"/>
      <c r="R244" s="279"/>
      <c r="S244" s="279"/>
      <c r="T244" s="279"/>
      <c r="U244" s="279"/>
      <c r="V244" s="279"/>
      <c r="W244" s="279"/>
      <c r="X244" s="279"/>
      <c r="Y244" s="279"/>
      <c r="Z244" s="279"/>
    </row>
    <row r="245" ht="12.75" hidden="1" customHeight="1">
      <c r="A245" s="298"/>
      <c r="B245" s="298" t="str">
        <f t="shared" si="602"/>
        <v/>
      </c>
      <c r="C245" s="166" t="str">
        <f t="shared" ref="C245:G245" si="696">IF($A245="","",IFERROR(INDIRECT("'" &amp; $A245 &amp; "'!" &amp; C$8),0))</f>
        <v/>
      </c>
      <c r="D245" s="166" t="str">
        <f t="shared" si="696"/>
        <v/>
      </c>
      <c r="E245" s="166" t="str">
        <f t="shared" si="696"/>
        <v/>
      </c>
      <c r="F245" s="299" t="str">
        <f t="shared" si="696"/>
        <v/>
      </c>
      <c r="G245" s="300" t="str">
        <f t="shared" si="696"/>
        <v/>
      </c>
      <c r="H245" s="301" t="str">
        <f t="shared" si="598"/>
        <v/>
      </c>
      <c r="I245" s="299" t="str">
        <f t="shared" ref="I245:J245" si="697">IF($A245="","",IFERROR(INDIRECT("'" &amp; $A245 &amp; "'!" &amp; I$8),0))</f>
        <v/>
      </c>
      <c r="J245" s="300" t="str">
        <f t="shared" si="697"/>
        <v/>
      </c>
      <c r="K245" s="301" t="str">
        <f t="shared" si="600"/>
        <v/>
      </c>
      <c r="L245" s="302" t="str">
        <f t="shared" ref="L245:M245" si="698">IF($A245="","",IFERROR(INDIRECT("'" &amp; $A245 &amp; "'!" &amp; L$8),0))</f>
        <v/>
      </c>
      <c r="M245" s="303" t="str">
        <f t="shared" si="698"/>
        <v/>
      </c>
      <c r="N245" s="279"/>
      <c r="O245" s="279"/>
      <c r="P245" s="279"/>
      <c r="Q245" s="279"/>
      <c r="R245" s="279"/>
      <c r="S245" s="279"/>
      <c r="T245" s="279"/>
      <c r="U245" s="279"/>
      <c r="V245" s="279"/>
      <c r="W245" s="279"/>
      <c r="X245" s="279"/>
      <c r="Y245" s="279"/>
      <c r="Z245" s="279"/>
    </row>
    <row r="246" ht="12.75" hidden="1" customHeight="1">
      <c r="A246" s="298"/>
      <c r="B246" s="298" t="str">
        <f t="shared" si="602"/>
        <v/>
      </c>
      <c r="C246" s="166" t="str">
        <f t="shared" ref="C246:G246" si="699">IF($A246="","",IFERROR(INDIRECT("'" &amp; $A246 &amp; "'!" &amp; C$8),0))</f>
        <v/>
      </c>
      <c r="D246" s="166" t="str">
        <f t="shared" si="699"/>
        <v/>
      </c>
      <c r="E246" s="166" t="str">
        <f t="shared" si="699"/>
        <v/>
      </c>
      <c r="F246" s="299" t="str">
        <f t="shared" si="699"/>
        <v/>
      </c>
      <c r="G246" s="300" t="str">
        <f t="shared" si="699"/>
        <v/>
      </c>
      <c r="H246" s="301" t="str">
        <f t="shared" si="598"/>
        <v/>
      </c>
      <c r="I246" s="299" t="str">
        <f t="shared" ref="I246:J246" si="700">IF($A246="","",IFERROR(INDIRECT("'" &amp; $A246 &amp; "'!" &amp; I$8),0))</f>
        <v/>
      </c>
      <c r="J246" s="300" t="str">
        <f t="shared" si="700"/>
        <v/>
      </c>
      <c r="K246" s="301" t="str">
        <f t="shared" si="600"/>
        <v/>
      </c>
      <c r="L246" s="302" t="str">
        <f t="shared" ref="L246:M246" si="701">IF($A246="","",IFERROR(INDIRECT("'" &amp; $A246 &amp; "'!" &amp; L$8),0))</f>
        <v/>
      </c>
      <c r="M246" s="303" t="str">
        <f t="shared" si="701"/>
        <v/>
      </c>
      <c r="N246" s="279"/>
      <c r="O246" s="279"/>
      <c r="P246" s="279"/>
      <c r="Q246" s="279"/>
      <c r="R246" s="279"/>
      <c r="S246" s="279"/>
      <c r="T246" s="279"/>
      <c r="U246" s="279"/>
      <c r="V246" s="279"/>
      <c r="W246" s="279"/>
      <c r="X246" s="279"/>
      <c r="Y246" s="279"/>
      <c r="Z246" s="279"/>
    </row>
    <row r="247" ht="12.75" hidden="1" customHeight="1">
      <c r="A247" s="298"/>
      <c r="B247" s="298" t="str">
        <f t="shared" si="602"/>
        <v/>
      </c>
      <c r="C247" s="166" t="str">
        <f t="shared" ref="C247:G247" si="702">IF($A247="","",IFERROR(INDIRECT("'" &amp; $A247 &amp; "'!" &amp; C$8),0))</f>
        <v/>
      </c>
      <c r="D247" s="166" t="str">
        <f t="shared" si="702"/>
        <v/>
      </c>
      <c r="E247" s="166" t="str">
        <f t="shared" si="702"/>
        <v/>
      </c>
      <c r="F247" s="299" t="str">
        <f t="shared" si="702"/>
        <v/>
      </c>
      <c r="G247" s="300" t="str">
        <f t="shared" si="702"/>
        <v/>
      </c>
      <c r="H247" s="301" t="str">
        <f t="shared" si="598"/>
        <v/>
      </c>
      <c r="I247" s="299" t="str">
        <f t="shared" ref="I247:J247" si="703">IF($A247="","",IFERROR(INDIRECT("'" &amp; $A247 &amp; "'!" &amp; I$8),0))</f>
        <v/>
      </c>
      <c r="J247" s="300" t="str">
        <f t="shared" si="703"/>
        <v/>
      </c>
      <c r="K247" s="301" t="str">
        <f t="shared" si="600"/>
        <v/>
      </c>
      <c r="L247" s="302" t="str">
        <f t="shared" ref="L247:M247" si="704">IF($A247="","",IFERROR(INDIRECT("'" &amp; $A247 &amp; "'!" &amp; L$8),0))</f>
        <v/>
      </c>
      <c r="M247" s="303" t="str">
        <f t="shared" si="704"/>
        <v/>
      </c>
      <c r="N247" s="279"/>
      <c r="O247" s="279"/>
      <c r="P247" s="279"/>
      <c r="Q247" s="279"/>
      <c r="R247" s="279"/>
      <c r="S247" s="279"/>
      <c r="T247" s="279"/>
      <c r="U247" s="279"/>
      <c r="V247" s="279"/>
      <c r="W247" s="279"/>
      <c r="X247" s="279"/>
      <c r="Y247" s="279"/>
      <c r="Z247" s="279"/>
    </row>
    <row r="248" ht="12.75" hidden="1" customHeight="1">
      <c r="A248" s="298"/>
      <c r="B248" s="298" t="str">
        <f t="shared" si="602"/>
        <v/>
      </c>
      <c r="C248" s="166" t="str">
        <f t="shared" ref="C248:G248" si="705">IF($A248="","",IFERROR(INDIRECT("'" &amp; $A248 &amp; "'!" &amp; C$8),0))</f>
        <v/>
      </c>
      <c r="D248" s="166" t="str">
        <f t="shared" si="705"/>
        <v/>
      </c>
      <c r="E248" s="166" t="str">
        <f t="shared" si="705"/>
        <v/>
      </c>
      <c r="F248" s="299" t="str">
        <f t="shared" si="705"/>
        <v/>
      </c>
      <c r="G248" s="300" t="str">
        <f t="shared" si="705"/>
        <v/>
      </c>
      <c r="H248" s="301" t="str">
        <f t="shared" si="598"/>
        <v/>
      </c>
      <c r="I248" s="299" t="str">
        <f t="shared" ref="I248:J248" si="706">IF($A248="","",IFERROR(INDIRECT("'" &amp; $A248 &amp; "'!" &amp; I$8),0))</f>
        <v/>
      </c>
      <c r="J248" s="300" t="str">
        <f t="shared" si="706"/>
        <v/>
      </c>
      <c r="K248" s="301" t="str">
        <f t="shared" si="600"/>
        <v/>
      </c>
      <c r="L248" s="302" t="str">
        <f t="shared" ref="L248:M248" si="707">IF($A248="","",IFERROR(INDIRECT("'" &amp; $A248 &amp; "'!" &amp; L$8),0))</f>
        <v/>
      </c>
      <c r="M248" s="303" t="str">
        <f t="shared" si="707"/>
        <v/>
      </c>
      <c r="N248" s="279"/>
      <c r="O248" s="279"/>
      <c r="P248" s="279"/>
      <c r="Q248" s="279"/>
      <c r="R248" s="279"/>
      <c r="S248" s="279"/>
      <c r="T248" s="279"/>
      <c r="U248" s="279"/>
      <c r="V248" s="279"/>
      <c r="W248" s="279"/>
      <c r="X248" s="279"/>
      <c r="Y248" s="279"/>
      <c r="Z248" s="279"/>
    </row>
    <row r="249" ht="12.75" hidden="1" customHeight="1">
      <c r="A249" s="298"/>
      <c r="B249" s="298" t="str">
        <f t="shared" si="602"/>
        <v/>
      </c>
      <c r="C249" s="166" t="str">
        <f t="shared" ref="C249:G249" si="708">IF($A249="","",IFERROR(INDIRECT("'" &amp; $A249 &amp; "'!" &amp; C$8),0))</f>
        <v/>
      </c>
      <c r="D249" s="166" t="str">
        <f t="shared" si="708"/>
        <v/>
      </c>
      <c r="E249" s="166" t="str">
        <f t="shared" si="708"/>
        <v/>
      </c>
      <c r="F249" s="299" t="str">
        <f t="shared" si="708"/>
        <v/>
      </c>
      <c r="G249" s="300" t="str">
        <f t="shared" si="708"/>
        <v/>
      </c>
      <c r="H249" s="301" t="str">
        <f t="shared" si="598"/>
        <v/>
      </c>
      <c r="I249" s="299" t="str">
        <f t="shared" ref="I249:J249" si="709">IF($A249="","",IFERROR(INDIRECT("'" &amp; $A249 &amp; "'!" &amp; I$8),0))</f>
        <v/>
      </c>
      <c r="J249" s="300" t="str">
        <f t="shared" si="709"/>
        <v/>
      </c>
      <c r="K249" s="301" t="str">
        <f t="shared" si="600"/>
        <v/>
      </c>
      <c r="L249" s="302" t="str">
        <f t="shared" ref="L249:M249" si="710">IF($A249="","",IFERROR(INDIRECT("'" &amp; $A249 &amp; "'!" &amp; L$8),0))</f>
        <v/>
      </c>
      <c r="M249" s="303" t="str">
        <f t="shared" si="710"/>
        <v/>
      </c>
      <c r="N249" s="279"/>
      <c r="O249" s="279"/>
      <c r="P249" s="279"/>
      <c r="Q249" s="279"/>
      <c r="R249" s="279"/>
      <c r="S249" s="279"/>
      <c r="T249" s="279"/>
      <c r="U249" s="279"/>
      <c r="V249" s="279"/>
      <c r="W249" s="279"/>
      <c r="X249" s="279"/>
      <c r="Y249" s="279"/>
      <c r="Z249" s="279"/>
    </row>
    <row r="250" ht="12.75" hidden="1" customHeight="1">
      <c r="A250" s="298"/>
      <c r="B250" s="298" t="str">
        <f t="shared" si="602"/>
        <v/>
      </c>
      <c r="C250" s="166" t="str">
        <f t="shared" ref="C250:G250" si="711">IF($A250="","",IFERROR(INDIRECT("'" &amp; $A250 &amp; "'!" &amp; C$8),0))</f>
        <v/>
      </c>
      <c r="D250" s="166" t="str">
        <f t="shared" si="711"/>
        <v/>
      </c>
      <c r="E250" s="166" t="str">
        <f t="shared" si="711"/>
        <v/>
      </c>
      <c r="F250" s="299" t="str">
        <f t="shared" si="711"/>
        <v/>
      </c>
      <c r="G250" s="300" t="str">
        <f t="shared" si="711"/>
        <v/>
      </c>
      <c r="H250" s="301" t="str">
        <f t="shared" si="598"/>
        <v/>
      </c>
      <c r="I250" s="299" t="str">
        <f t="shared" ref="I250:J250" si="712">IF($A250="","",IFERROR(INDIRECT("'" &amp; $A250 &amp; "'!" &amp; I$8),0))</f>
        <v/>
      </c>
      <c r="J250" s="300" t="str">
        <f t="shared" si="712"/>
        <v/>
      </c>
      <c r="K250" s="301" t="str">
        <f t="shared" si="600"/>
        <v/>
      </c>
      <c r="L250" s="302" t="str">
        <f t="shared" ref="L250:M250" si="713">IF($A250="","",IFERROR(INDIRECT("'" &amp; $A250 &amp; "'!" &amp; L$8),0))</f>
        <v/>
      </c>
      <c r="M250" s="303" t="str">
        <f t="shared" si="713"/>
        <v/>
      </c>
      <c r="N250" s="279"/>
      <c r="O250" s="279"/>
      <c r="P250" s="279"/>
      <c r="Q250" s="279"/>
      <c r="R250" s="279"/>
      <c r="S250" s="279"/>
      <c r="T250" s="279"/>
      <c r="U250" s="279"/>
      <c r="V250" s="279"/>
      <c r="W250" s="279"/>
      <c r="X250" s="279"/>
      <c r="Y250" s="279"/>
      <c r="Z250" s="279"/>
    </row>
    <row r="251" ht="12.75" hidden="1" customHeight="1">
      <c r="A251" s="298"/>
      <c r="B251" s="298" t="str">
        <f t="shared" si="602"/>
        <v/>
      </c>
      <c r="C251" s="166" t="str">
        <f t="shared" ref="C251:G251" si="714">IF($A251="","",IFERROR(INDIRECT("'" &amp; $A251 &amp; "'!" &amp; C$8),0))</f>
        <v/>
      </c>
      <c r="D251" s="166" t="str">
        <f t="shared" si="714"/>
        <v/>
      </c>
      <c r="E251" s="166" t="str">
        <f t="shared" si="714"/>
        <v/>
      </c>
      <c r="F251" s="299" t="str">
        <f t="shared" si="714"/>
        <v/>
      </c>
      <c r="G251" s="300" t="str">
        <f t="shared" si="714"/>
        <v/>
      </c>
      <c r="H251" s="301" t="str">
        <f t="shared" si="598"/>
        <v/>
      </c>
      <c r="I251" s="299" t="str">
        <f t="shared" ref="I251:J251" si="715">IF($A251="","",IFERROR(INDIRECT("'" &amp; $A251 &amp; "'!" &amp; I$8),0))</f>
        <v/>
      </c>
      <c r="J251" s="300" t="str">
        <f t="shared" si="715"/>
        <v/>
      </c>
      <c r="K251" s="301" t="str">
        <f t="shared" si="600"/>
        <v/>
      </c>
      <c r="L251" s="302" t="str">
        <f t="shared" ref="L251:M251" si="716">IF($A251="","",IFERROR(INDIRECT("'" &amp; $A251 &amp; "'!" &amp; L$8),0))</f>
        <v/>
      </c>
      <c r="M251" s="303" t="str">
        <f t="shared" si="716"/>
        <v/>
      </c>
      <c r="N251" s="279"/>
      <c r="O251" s="279"/>
      <c r="P251" s="279"/>
      <c r="Q251" s="279"/>
      <c r="R251" s="279"/>
      <c r="S251" s="279"/>
      <c r="T251" s="279"/>
      <c r="U251" s="279"/>
      <c r="V251" s="279"/>
      <c r="W251" s="279"/>
      <c r="X251" s="279"/>
      <c r="Y251" s="279"/>
      <c r="Z251" s="279"/>
    </row>
    <row r="252" ht="12.75" hidden="1" customHeight="1">
      <c r="A252" s="298"/>
      <c r="B252" s="298" t="str">
        <f t="shared" si="602"/>
        <v/>
      </c>
      <c r="C252" s="166" t="str">
        <f t="shared" ref="C252:G252" si="717">IF($A252="","",IFERROR(INDIRECT("'" &amp; $A252 &amp; "'!" &amp; C$8),0))</f>
        <v/>
      </c>
      <c r="D252" s="166" t="str">
        <f t="shared" si="717"/>
        <v/>
      </c>
      <c r="E252" s="166" t="str">
        <f t="shared" si="717"/>
        <v/>
      </c>
      <c r="F252" s="299" t="str">
        <f t="shared" si="717"/>
        <v/>
      </c>
      <c r="G252" s="300" t="str">
        <f t="shared" si="717"/>
        <v/>
      </c>
      <c r="H252" s="301" t="str">
        <f t="shared" si="598"/>
        <v/>
      </c>
      <c r="I252" s="299" t="str">
        <f t="shared" ref="I252:J252" si="718">IF($A252="","",IFERROR(INDIRECT("'" &amp; $A252 &amp; "'!" &amp; I$8),0))</f>
        <v/>
      </c>
      <c r="J252" s="300" t="str">
        <f t="shared" si="718"/>
        <v/>
      </c>
      <c r="K252" s="301" t="str">
        <f t="shared" si="600"/>
        <v/>
      </c>
      <c r="L252" s="302" t="str">
        <f t="shared" ref="L252:M252" si="719">IF($A252="","",IFERROR(INDIRECT("'" &amp; $A252 &amp; "'!" &amp; L$8),0))</f>
        <v/>
      </c>
      <c r="M252" s="303" t="str">
        <f t="shared" si="719"/>
        <v/>
      </c>
      <c r="N252" s="279"/>
      <c r="O252" s="279"/>
      <c r="P252" s="279"/>
      <c r="Q252" s="279"/>
      <c r="R252" s="279"/>
      <c r="S252" s="279"/>
      <c r="T252" s="279"/>
      <c r="U252" s="279"/>
      <c r="V252" s="279"/>
      <c r="W252" s="279"/>
      <c r="X252" s="279"/>
      <c r="Y252" s="279"/>
      <c r="Z252" s="279"/>
    </row>
    <row r="253" ht="12.75" hidden="1" customHeight="1">
      <c r="A253" s="298"/>
      <c r="B253" s="298" t="str">
        <f t="shared" si="602"/>
        <v/>
      </c>
      <c r="C253" s="166" t="str">
        <f t="shared" ref="C253:G253" si="720">IF($A253="","",IFERROR(INDIRECT("'" &amp; $A253 &amp; "'!" &amp; C$8),0))</f>
        <v/>
      </c>
      <c r="D253" s="166" t="str">
        <f t="shared" si="720"/>
        <v/>
      </c>
      <c r="E253" s="166" t="str">
        <f t="shared" si="720"/>
        <v/>
      </c>
      <c r="F253" s="299" t="str">
        <f t="shared" si="720"/>
        <v/>
      </c>
      <c r="G253" s="300" t="str">
        <f t="shared" si="720"/>
        <v/>
      </c>
      <c r="H253" s="301" t="str">
        <f t="shared" si="598"/>
        <v/>
      </c>
      <c r="I253" s="299" t="str">
        <f t="shared" ref="I253:J253" si="721">IF($A253="","",IFERROR(INDIRECT("'" &amp; $A253 &amp; "'!" &amp; I$8),0))</f>
        <v/>
      </c>
      <c r="J253" s="300" t="str">
        <f t="shared" si="721"/>
        <v/>
      </c>
      <c r="K253" s="301" t="str">
        <f t="shared" si="600"/>
        <v/>
      </c>
      <c r="L253" s="302" t="str">
        <f t="shared" ref="L253:M253" si="722">IF($A253="","",IFERROR(INDIRECT("'" &amp; $A253 &amp; "'!" &amp; L$8),0))</f>
        <v/>
      </c>
      <c r="M253" s="303" t="str">
        <f t="shared" si="722"/>
        <v/>
      </c>
      <c r="N253" s="279"/>
      <c r="O253" s="279"/>
      <c r="P253" s="279"/>
      <c r="Q253" s="279"/>
      <c r="R253" s="279"/>
      <c r="S253" s="279"/>
      <c r="T253" s="279"/>
      <c r="U253" s="279"/>
      <c r="V253" s="279"/>
      <c r="W253" s="279"/>
      <c r="X253" s="279"/>
      <c r="Y253" s="279"/>
      <c r="Z253" s="279"/>
    </row>
    <row r="254" ht="12.75" hidden="1" customHeight="1">
      <c r="A254" s="298"/>
      <c r="B254" s="298" t="str">
        <f t="shared" si="602"/>
        <v/>
      </c>
      <c r="C254" s="166" t="str">
        <f t="shared" ref="C254:G254" si="723">IF($A254="","",IFERROR(INDIRECT("'" &amp; $A254 &amp; "'!" &amp; C$8),0))</f>
        <v/>
      </c>
      <c r="D254" s="166" t="str">
        <f t="shared" si="723"/>
        <v/>
      </c>
      <c r="E254" s="166" t="str">
        <f t="shared" si="723"/>
        <v/>
      </c>
      <c r="F254" s="299" t="str">
        <f t="shared" si="723"/>
        <v/>
      </c>
      <c r="G254" s="300" t="str">
        <f t="shared" si="723"/>
        <v/>
      </c>
      <c r="H254" s="301" t="str">
        <f t="shared" si="598"/>
        <v/>
      </c>
      <c r="I254" s="299" t="str">
        <f t="shared" ref="I254:J254" si="724">IF($A254="","",IFERROR(INDIRECT("'" &amp; $A254 &amp; "'!" &amp; I$8),0))</f>
        <v/>
      </c>
      <c r="J254" s="300" t="str">
        <f t="shared" si="724"/>
        <v/>
      </c>
      <c r="K254" s="301" t="str">
        <f t="shared" si="600"/>
        <v/>
      </c>
      <c r="L254" s="302" t="str">
        <f t="shared" ref="L254:M254" si="725">IF($A254="","",IFERROR(INDIRECT("'" &amp; $A254 &amp; "'!" &amp; L$8),0))</f>
        <v/>
      </c>
      <c r="M254" s="303" t="str">
        <f t="shared" si="725"/>
        <v/>
      </c>
      <c r="N254" s="279"/>
      <c r="O254" s="279"/>
      <c r="P254" s="279"/>
      <c r="Q254" s="279"/>
      <c r="R254" s="279"/>
      <c r="S254" s="279"/>
      <c r="T254" s="279"/>
      <c r="U254" s="279"/>
      <c r="V254" s="279"/>
      <c r="W254" s="279"/>
      <c r="X254" s="279"/>
      <c r="Y254" s="279"/>
      <c r="Z254" s="279"/>
    </row>
    <row r="255" ht="12.75" hidden="1" customHeight="1">
      <c r="A255" s="298"/>
      <c r="B255" s="298" t="str">
        <f t="shared" si="602"/>
        <v/>
      </c>
      <c r="C255" s="166" t="str">
        <f t="shared" ref="C255:G255" si="726">IF($A255="","",IFERROR(INDIRECT("'" &amp; $A255 &amp; "'!" &amp; C$8),0))</f>
        <v/>
      </c>
      <c r="D255" s="166" t="str">
        <f t="shared" si="726"/>
        <v/>
      </c>
      <c r="E255" s="166" t="str">
        <f t="shared" si="726"/>
        <v/>
      </c>
      <c r="F255" s="299" t="str">
        <f t="shared" si="726"/>
        <v/>
      </c>
      <c r="G255" s="300" t="str">
        <f t="shared" si="726"/>
        <v/>
      </c>
      <c r="H255" s="301" t="str">
        <f t="shared" si="598"/>
        <v/>
      </c>
      <c r="I255" s="299" t="str">
        <f t="shared" ref="I255:J255" si="727">IF($A255="","",IFERROR(INDIRECT("'" &amp; $A255 &amp; "'!" &amp; I$8),0))</f>
        <v/>
      </c>
      <c r="J255" s="300" t="str">
        <f t="shared" si="727"/>
        <v/>
      </c>
      <c r="K255" s="301" t="str">
        <f t="shared" si="600"/>
        <v/>
      </c>
      <c r="L255" s="302" t="str">
        <f t="shared" ref="L255:M255" si="728">IF($A255="","",IFERROR(INDIRECT("'" &amp; $A255 &amp; "'!" &amp; L$8),0))</f>
        <v/>
      </c>
      <c r="M255" s="303" t="str">
        <f t="shared" si="728"/>
        <v/>
      </c>
      <c r="N255" s="279"/>
      <c r="O255" s="279"/>
      <c r="P255" s="279"/>
      <c r="Q255" s="279"/>
      <c r="R255" s="279"/>
      <c r="S255" s="279"/>
      <c r="T255" s="279"/>
      <c r="U255" s="279"/>
      <c r="V255" s="279"/>
      <c r="W255" s="279"/>
      <c r="X255" s="279"/>
      <c r="Y255" s="279"/>
      <c r="Z255" s="279"/>
    </row>
    <row r="256" ht="12.75" hidden="1" customHeight="1">
      <c r="A256" s="298"/>
      <c r="B256" s="298" t="str">
        <f t="shared" si="602"/>
        <v/>
      </c>
      <c r="C256" s="166" t="str">
        <f t="shared" ref="C256:G256" si="729">IF($A256="","",IFERROR(INDIRECT("'" &amp; $A256 &amp; "'!" &amp; C$8),0))</f>
        <v/>
      </c>
      <c r="D256" s="166" t="str">
        <f t="shared" si="729"/>
        <v/>
      </c>
      <c r="E256" s="166" t="str">
        <f t="shared" si="729"/>
        <v/>
      </c>
      <c r="F256" s="299" t="str">
        <f t="shared" si="729"/>
        <v/>
      </c>
      <c r="G256" s="300" t="str">
        <f t="shared" si="729"/>
        <v/>
      </c>
      <c r="H256" s="301" t="str">
        <f t="shared" si="598"/>
        <v/>
      </c>
      <c r="I256" s="299" t="str">
        <f t="shared" ref="I256:J256" si="730">IF($A256="","",IFERROR(INDIRECT("'" &amp; $A256 &amp; "'!" &amp; I$8),0))</f>
        <v/>
      </c>
      <c r="J256" s="300" t="str">
        <f t="shared" si="730"/>
        <v/>
      </c>
      <c r="K256" s="301" t="str">
        <f t="shared" si="600"/>
        <v/>
      </c>
      <c r="L256" s="302" t="str">
        <f t="shared" ref="L256:M256" si="731">IF($A256="","",IFERROR(INDIRECT("'" &amp; $A256 &amp; "'!" &amp; L$8),0))</f>
        <v/>
      </c>
      <c r="M256" s="303" t="str">
        <f t="shared" si="731"/>
        <v/>
      </c>
      <c r="N256" s="279"/>
      <c r="O256" s="279"/>
      <c r="P256" s="279"/>
      <c r="Q256" s="279"/>
      <c r="R256" s="279"/>
      <c r="S256" s="279"/>
      <c r="T256" s="279"/>
      <c r="U256" s="279"/>
      <c r="V256" s="279"/>
      <c r="W256" s="279"/>
      <c r="X256" s="279"/>
      <c r="Y256" s="279"/>
      <c r="Z256" s="279"/>
    </row>
    <row r="257" ht="12.75" hidden="1" customHeight="1">
      <c r="A257" s="298"/>
      <c r="B257" s="298" t="str">
        <f t="shared" si="602"/>
        <v/>
      </c>
      <c r="C257" s="166" t="str">
        <f t="shared" ref="C257:G257" si="732">IF($A257="","",IFERROR(INDIRECT("'" &amp; $A257 &amp; "'!" &amp; C$8),0))</f>
        <v/>
      </c>
      <c r="D257" s="166" t="str">
        <f t="shared" si="732"/>
        <v/>
      </c>
      <c r="E257" s="166" t="str">
        <f t="shared" si="732"/>
        <v/>
      </c>
      <c r="F257" s="299" t="str">
        <f t="shared" si="732"/>
        <v/>
      </c>
      <c r="G257" s="300" t="str">
        <f t="shared" si="732"/>
        <v/>
      </c>
      <c r="H257" s="301" t="str">
        <f t="shared" si="598"/>
        <v/>
      </c>
      <c r="I257" s="299" t="str">
        <f t="shared" ref="I257:J257" si="733">IF($A257="","",IFERROR(INDIRECT("'" &amp; $A257 &amp; "'!" &amp; I$8),0))</f>
        <v/>
      </c>
      <c r="J257" s="300" t="str">
        <f t="shared" si="733"/>
        <v/>
      </c>
      <c r="K257" s="301" t="str">
        <f t="shared" si="600"/>
        <v/>
      </c>
      <c r="L257" s="302" t="str">
        <f t="shared" ref="L257:M257" si="734">IF($A257="","",IFERROR(INDIRECT("'" &amp; $A257 &amp; "'!" &amp; L$8),0))</f>
        <v/>
      </c>
      <c r="M257" s="303" t="str">
        <f t="shared" si="734"/>
        <v/>
      </c>
      <c r="N257" s="279"/>
      <c r="O257" s="279"/>
      <c r="P257" s="279"/>
      <c r="Q257" s="279"/>
      <c r="R257" s="279"/>
      <c r="S257" s="279"/>
      <c r="T257" s="279"/>
      <c r="U257" s="279"/>
      <c r="V257" s="279"/>
      <c r="W257" s="279"/>
      <c r="X257" s="279"/>
      <c r="Y257" s="279"/>
      <c r="Z257" s="279"/>
    </row>
    <row r="258" ht="12.75" hidden="1" customHeight="1">
      <c r="A258" s="298"/>
      <c r="B258" s="298" t="str">
        <f t="shared" si="602"/>
        <v/>
      </c>
      <c r="C258" s="166" t="str">
        <f t="shared" ref="C258:G258" si="735">IF($A258="","",IFERROR(INDIRECT("'" &amp; $A258 &amp; "'!" &amp; C$8),0))</f>
        <v/>
      </c>
      <c r="D258" s="166" t="str">
        <f t="shared" si="735"/>
        <v/>
      </c>
      <c r="E258" s="166" t="str">
        <f t="shared" si="735"/>
        <v/>
      </c>
      <c r="F258" s="299" t="str">
        <f t="shared" si="735"/>
        <v/>
      </c>
      <c r="G258" s="300" t="str">
        <f t="shared" si="735"/>
        <v/>
      </c>
      <c r="H258" s="301" t="str">
        <f t="shared" si="598"/>
        <v/>
      </c>
      <c r="I258" s="299" t="str">
        <f t="shared" ref="I258:J258" si="736">IF($A258="","",IFERROR(INDIRECT("'" &amp; $A258 &amp; "'!" &amp; I$8),0))</f>
        <v/>
      </c>
      <c r="J258" s="300" t="str">
        <f t="shared" si="736"/>
        <v/>
      </c>
      <c r="K258" s="301" t="str">
        <f t="shared" si="600"/>
        <v/>
      </c>
      <c r="L258" s="302" t="str">
        <f t="shared" ref="L258:M258" si="737">IF($A258="","",IFERROR(INDIRECT("'" &amp; $A258 &amp; "'!" &amp; L$8),0))</f>
        <v/>
      </c>
      <c r="M258" s="303" t="str">
        <f t="shared" si="737"/>
        <v/>
      </c>
      <c r="N258" s="279"/>
      <c r="O258" s="279"/>
      <c r="P258" s="279"/>
      <c r="Q258" s="279"/>
      <c r="R258" s="279"/>
      <c r="S258" s="279"/>
      <c r="T258" s="279"/>
      <c r="U258" s="279"/>
      <c r="V258" s="279"/>
      <c r="W258" s="279"/>
      <c r="X258" s="279"/>
      <c r="Y258" s="279"/>
      <c r="Z258" s="279"/>
    </row>
    <row r="259" ht="12.75" hidden="1" customHeight="1">
      <c r="A259" s="298"/>
      <c r="B259" s="298" t="str">
        <f t="shared" si="602"/>
        <v/>
      </c>
      <c r="C259" s="166" t="str">
        <f t="shared" ref="C259:G259" si="738">IF($A259="","",IFERROR(INDIRECT("'" &amp; $A259 &amp; "'!" &amp; C$8),0))</f>
        <v/>
      </c>
      <c r="D259" s="166" t="str">
        <f t="shared" si="738"/>
        <v/>
      </c>
      <c r="E259" s="166" t="str">
        <f t="shared" si="738"/>
        <v/>
      </c>
      <c r="F259" s="299" t="str">
        <f t="shared" si="738"/>
        <v/>
      </c>
      <c r="G259" s="300" t="str">
        <f t="shared" si="738"/>
        <v/>
      </c>
      <c r="H259" s="301" t="str">
        <f t="shared" si="598"/>
        <v/>
      </c>
      <c r="I259" s="299" t="str">
        <f t="shared" ref="I259:J259" si="739">IF($A259="","",IFERROR(INDIRECT("'" &amp; $A259 &amp; "'!" &amp; I$8),0))</f>
        <v/>
      </c>
      <c r="J259" s="300" t="str">
        <f t="shared" si="739"/>
        <v/>
      </c>
      <c r="K259" s="301" t="str">
        <f t="shared" si="600"/>
        <v/>
      </c>
      <c r="L259" s="302" t="str">
        <f t="shared" ref="L259:M259" si="740">IF($A259="","",IFERROR(INDIRECT("'" &amp; $A259 &amp; "'!" &amp; L$8),0))</f>
        <v/>
      </c>
      <c r="M259" s="303" t="str">
        <f t="shared" si="740"/>
        <v/>
      </c>
      <c r="N259" s="279"/>
      <c r="O259" s="279"/>
      <c r="P259" s="279"/>
      <c r="Q259" s="279"/>
      <c r="R259" s="279"/>
      <c r="S259" s="279"/>
      <c r="T259" s="279"/>
      <c r="U259" s="279"/>
      <c r="V259" s="279"/>
      <c r="W259" s="279"/>
      <c r="X259" s="279"/>
      <c r="Y259" s="279"/>
      <c r="Z259" s="279"/>
    </row>
    <row r="260" ht="27.0" customHeight="1">
      <c r="A260" s="306" t="s">
        <v>347</v>
      </c>
      <c r="B260" s="306"/>
      <c r="C260" s="306"/>
      <c r="D260" s="307">
        <f>SUM(D212:D259)</f>
        <v>0</v>
      </c>
      <c r="E260" s="307">
        <f>IFERROR(SUMPRODUCT(D212:D259,$E212:$E259)/$D260,0)</f>
        <v>0</v>
      </c>
      <c r="F260" s="308">
        <f>IFERROR(SUMPRODUCT(F212:F259,$D212:$D259)/$D260,0)</f>
        <v>0</v>
      </c>
      <c r="G260" s="309">
        <f>IFERROR(SUMPRODUCT(G212:G259,$E212:$E259)/SUM($E212:$E259),0)</f>
        <v>0</v>
      </c>
      <c r="H260" s="310">
        <f>IFERROR(SUMPRODUCT(H212:H259,$D212:$D259)/$D260,0)</f>
        <v>0</v>
      </c>
      <c r="I260" s="308">
        <f>IFERROR(SUMPRODUCT(I212:I259,$D212:$D259)/$D259,0)</f>
        <v>0</v>
      </c>
      <c r="J260" s="309">
        <f>IFERROR(SUMPRODUCT(J212:J259,$E212:$E259)/SUM($E212:$E259),0)</f>
        <v>0</v>
      </c>
      <c r="K260" s="310">
        <f t="shared" ref="K260:L260" si="741">IFERROR(SUMPRODUCT(K212:K259,$D212:$D259)/$D260,0)</f>
        <v>0</v>
      </c>
      <c r="L260" s="308">
        <f t="shared" si="741"/>
        <v>0</v>
      </c>
      <c r="M260" s="309">
        <f>IFERROR(SUMPRODUCT(M212:M259,$E212:$E259)/SUM($E212:$E259),0)</f>
        <v>0</v>
      </c>
      <c r="N260" s="279"/>
      <c r="O260" s="279"/>
      <c r="P260" s="279"/>
      <c r="Q260" s="279"/>
      <c r="R260" s="279"/>
      <c r="S260" s="279"/>
      <c r="T260" s="279"/>
      <c r="U260" s="279"/>
      <c r="V260" s="279"/>
      <c r="W260" s="279"/>
      <c r="X260" s="279"/>
      <c r="Y260" s="279"/>
      <c r="Z260" s="279"/>
    </row>
    <row r="261" ht="12.0" customHeight="1">
      <c r="A261" s="291" t="s">
        <v>120</v>
      </c>
      <c r="B261" s="291"/>
      <c r="C261" s="291"/>
      <c r="D261" s="292"/>
      <c r="E261" s="292"/>
      <c r="F261" s="293"/>
      <c r="G261" s="294"/>
      <c r="H261" s="295"/>
      <c r="I261" s="293"/>
      <c r="J261" s="294"/>
      <c r="K261" s="295"/>
      <c r="L261" s="296"/>
      <c r="M261" s="297"/>
      <c r="N261" s="279"/>
      <c r="O261" s="279"/>
      <c r="P261" s="279"/>
      <c r="Q261" s="279"/>
      <c r="R261" s="279"/>
      <c r="S261" s="279"/>
      <c r="T261" s="279"/>
      <c r="U261" s="279"/>
      <c r="V261" s="279"/>
      <c r="W261" s="279"/>
      <c r="X261" s="279"/>
      <c r="Y261" s="279"/>
      <c r="Z261" s="279"/>
    </row>
    <row r="262" ht="12.0" customHeight="1">
      <c r="A262" s="298" t="s">
        <v>23</v>
      </c>
      <c r="B262" s="298" t="str">
        <f>IF(A262="","",$A$261)</f>
        <v>5 Bedroom</v>
      </c>
      <c r="C262" s="166">
        <f t="shared" ref="C262:G262" si="742">IF($A262="","",IFERROR(INDIRECT("'" &amp; $A262 &amp; "'!" &amp; C$9),0))</f>
        <v>2</v>
      </c>
      <c r="D262" s="166">
        <f t="shared" si="742"/>
        <v>0</v>
      </c>
      <c r="E262" s="166">
        <f t="shared" si="742"/>
        <v>0</v>
      </c>
      <c r="F262" s="299">
        <f t="shared" si="742"/>
        <v>0</v>
      </c>
      <c r="G262" s="300">
        <f t="shared" si="742"/>
        <v>0</v>
      </c>
      <c r="H262" s="301">
        <f t="shared" ref="H262:H309" si="746">IF($A262="","",I262-F262)</f>
        <v>0</v>
      </c>
      <c r="I262" s="299">
        <f t="shared" ref="I262:J262" si="743">IF($A262="","",IFERROR(INDIRECT("'" &amp; $A262 &amp; "'!" &amp; I$9),0))</f>
        <v>0</v>
      </c>
      <c r="J262" s="300">
        <f t="shared" si="743"/>
        <v>0</v>
      </c>
      <c r="K262" s="301">
        <f t="shared" ref="K262:K309" si="748">IF($A262="","",L262-I262)</f>
        <v>0</v>
      </c>
      <c r="L262" s="302">
        <f t="shared" ref="L262:M262" si="744">IF($A262="","",IFERROR(INDIRECT("'" &amp; $A262 &amp; "'!" &amp; L$9),0))</f>
        <v>0</v>
      </c>
      <c r="M262" s="303">
        <f t="shared" si="744"/>
        <v>0</v>
      </c>
      <c r="N262" s="279"/>
      <c r="O262" s="279"/>
      <c r="P262" s="279"/>
      <c r="Q262" s="279"/>
      <c r="R262" s="279"/>
      <c r="S262" s="279"/>
      <c r="T262" s="279"/>
      <c r="U262" s="279"/>
      <c r="V262" s="279"/>
      <c r="W262" s="279"/>
      <c r="X262" s="279"/>
      <c r="Y262" s="279"/>
      <c r="Z262" s="279"/>
    </row>
    <row r="263" ht="12.75" customHeight="1">
      <c r="A263" s="298" t="s">
        <v>24</v>
      </c>
      <c r="B263" s="298" t="str">
        <f t="shared" ref="B263:B301" si="750">IF(A263="","","2 Bedroom")</f>
        <v>2 Bedroom</v>
      </c>
      <c r="C263" s="166">
        <f t="shared" ref="C263:G263" si="745">IF($A263="","",IFERROR(INDIRECT("'" &amp; $A263 &amp; "'!" &amp; C$9),0))</f>
        <v>5</v>
      </c>
      <c r="D263" s="166">
        <f t="shared" si="745"/>
        <v>0</v>
      </c>
      <c r="E263" s="166">
        <f t="shared" si="745"/>
        <v>0</v>
      </c>
      <c r="F263" s="299">
        <f t="shared" si="745"/>
        <v>0</v>
      </c>
      <c r="G263" s="300">
        <f t="shared" si="745"/>
        <v>0</v>
      </c>
      <c r="H263" s="301">
        <f t="shared" si="746"/>
        <v>0</v>
      </c>
      <c r="I263" s="299">
        <f t="shared" ref="I263:J263" si="747">IF($A263="","",IFERROR(INDIRECT("'" &amp; $A263 &amp; "'!" &amp; I$9),0))</f>
        <v>0</v>
      </c>
      <c r="J263" s="300">
        <f t="shared" si="747"/>
        <v>0</v>
      </c>
      <c r="K263" s="301">
        <f t="shared" si="748"/>
        <v>0</v>
      </c>
      <c r="L263" s="302">
        <f t="shared" ref="L263:M263" si="749">IF($A263="","",IFERROR(INDIRECT("'" &amp; $A263 &amp; "'!" &amp; L$9),0))</f>
        <v>0</v>
      </c>
      <c r="M263" s="303">
        <f t="shared" si="749"/>
        <v>0</v>
      </c>
      <c r="N263" s="279"/>
      <c r="O263" s="279"/>
      <c r="P263" s="279"/>
      <c r="Q263" s="279"/>
      <c r="R263" s="279"/>
      <c r="S263" s="279"/>
      <c r="T263" s="279"/>
      <c r="U263" s="279"/>
      <c r="V263" s="279"/>
      <c r="W263" s="279"/>
      <c r="X263" s="279"/>
      <c r="Y263" s="279"/>
      <c r="Z263" s="279"/>
    </row>
    <row r="264" ht="12.75" customHeight="1">
      <c r="A264" s="298" t="s">
        <v>25</v>
      </c>
      <c r="B264" s="298" t="str">
        <f t="shared" si="750"/>
        <v>2 Bedroom</v>
      </c>
      <c r="C264" s="166">
        <f t="shared" ref="C264:G264" si="751">IF($A264="","",IFERROR(INDIRECT("'" &amp; $A264 &amp; "'!" &amp; C$9),0))</f>
        <v>4</v>
      </c>
      <c r="D264" s="166">
        <f t="shared" si="751"/>
        <v>0</v>
      </c>
      <c r="E264" s="166">
        <f t="shared" si="751"/>
        <v>0</v>
      </c>
      <c r="F264" s="299">
        <f t="shared" si="751"/>
        <v>0</v>
      </c>
      <c r="G264" s="300">
        <f t="shared" si="751"/>
        <v>0</v>
      </c>
      <c r="H264" s="301">
        <f t="shared" si="746"/>
        <v>0</v>
      </c>
      <c r="I264" s="299">
        <f t="shared" ref="I264:J264" si="752">IF($A264="","",IFERROR(INDIRECT("'" &amp; $A264 &amp; "'!" &amp; I$9),0))</f>
        <v>0</v>
      </c>
      <c r="J264" s="300">
        <f t="shared" si="752"/>
        <v>0</v>
      </c>
      <c r="K264" s="301">
        <f t="shared" si="748"/>
        <v>0</v>
      </c>
      <c r="L264" s="302">
        <f t="shared" ref="L264:M264" si="753">IF($A264="","",IFERROR(INDIRECT("'" &amp; $A264 &amp; "'!" &amp; L$9),0))</f>
        <v>0</v>
      </c>
      <c r="M264" s="303">
        <f t="shared" si="753"/>
        <v>0</v>
      </c>
      <c r="N264" s="279"/>
      <c r="O264" s="279"/>
      <c r="P264" s="279"/>
      <c r="Q264" s="279"/>
      <c r="R264" s="279"/>
      <c r="S264" s="279"/>
      <c r="T264" s="279"/>
      <c r="U264" s="279"/>
      <c r="V264" s="279"/>
      <c r="W264" s="279"/>
      <c r="X264" s="279"/>
      <c r="Y264" s="279"/>
      <c r="Z264" s="279"/>
    </row>
    <row r="265" ht="12.75" customHeight="1">
      <c r="A265" s="298" t="s">
        <v>26</v>
      </c>
      <c r="B265" s="298" t="str">
        <f t="shared" si="750"/>
        <v>2 Bedroom</v>
      </c>
      <c r="C265" s="166">
        <f t="shared" ref="C265:G265" si="754">IF($A265="","",IFERROR(INDIRECT("'" &amp; $A265 &amp; "'!" &amp; C$9),0))</f>
        <v>5</v>
      </c>
      <c r="D265" s="166">
        <f t="shared" si="754"/>
        <v>0</v>
      </c>
      <c r="E265" s="166">
        <f t="shared" si="754"/>
        <v>0</v>
      </c>
      <c r="F265" s="299">
        <f t="shared" si="754"/>
        <v>0</v>
      </c>
      <c r="G265" s="300">
        <f t="shared" si="754"/>
        <v>0</v>
      </c>
      <c r="H265" s="301">
        <f t="shared" si="746"/>
        <v>0</v>
      </c>
      <c r="I265" s="299">
        <f t="shared" ref="I265:J265" si="755">IF($A265="","",IFERROR(INDIRECT("'" &amp; $A265 &amp; "'!" &amp; I$9),0))</f>
        <v>0</v>
      </c>
      <c r="J265" s="300">
        <f t="shared" si="755"/>
        <v>0</v>
      </c>
      <c r="K265" s="301">
        <f t="shared" si="748"/>
        <v>0</v>
      </c>
      <c r="L265" s="302">
        <f t="shared" ref="L265:M265" si="756">IF($A265="","",IFERROR(INDIRECT("'" &amp; $A265 &amp; "'!" &amp; L$9),0))</f>
        <v>0</v>
      </c>
      <c r="M265" s="303">
        <f t="shared" si="756"/>
        <v>0</v>
      </c>
      <c r="N265" s="279"/>
      <c r="O265" s="279"/>
      <c r="P265" s="279"/>
      <c r="Q265" s="279"/>
      <c r="R265" s="279"/>
      <c r="S265" s="279"/>
      <c r="T265" s="279"/>
      <c r="U265" s="279"/>
      <c r="V265" s="279"/>
      <c r="W265" s="279"/>
      <c r="X265" s="279"/>
      <c r="Y265" s="279"/>
      <c r="Z265" s="279"/>
    </row>
    <row r="266" ht="12.75" hidden="1" customHeight="1">
      <c r="A266" s="298"/>
      <c r="B266" s="298" t="str">
        <f t="shared" si="750"/>
        <v/>
      </c>
      <c r="C266" s="166" t="str">
        <f t="shared" ref="C266:G266" si="757">IF($A266="","",IFERROR(INDIRECT("'" &amp; $A266 &amp; "'!" &amp; C$9),0))</f>
        <v/>
      </c>
      <c r="D266" s="166" t="str">
        <f t="shared" si="757"/>
        <v/>
      </c>
      <c r="E266" s="166" t="str">
        <f t="shared" si="757"/>
        <v/>
      </c>
      <c r="F266" s="299" t="str">
        <f t="shared" si="757"/>
        <v/>
      </c>
      <c r="G266" s="300" t="str">
        <f t="shared" si="757"/>
        <v/>
      </c>
      <c r="H266" s="301" t="str">
        <f t="shared" si="746"/>
        <v/>
      </c>
      <c r="I266" s="299" t="str">
        <f t="shared" ref="I266:J266" si="758">IF($A266="","",IFERROR(INDIRECT("'" &amp; $A266 &amp; "'!" &amp; I$9),0))</f>
        <v/>
      </c>
      <c r="J266" s="300" t="str">
        <f t="shared" si="758"/>
        <v/>
      </c>
      <c r="K266" s="301" t="str">
        <f t="shared" si="748"/>
        <v/>
      </c>
      <c r="L266" s="302" t="str">
        <f t="shared" ref="L266:M266" si="759">IF($A266="","",IFERROR(INDIRECT("'" &amp; $A266 &amp; "'!" &amp; L$9),0))</f>
        <v/>
      </c>
      <c r="M266" s="303" t="str">
        <f t="shared" si="759"/>
        <v/>
      </c>
      <c r="N266" s="279"/>
      <c r="O266" s="279"/>
      <c r="P266" s="279"/>
      <c r="Q266" s="279"/>
      <c r="R266" s="279"/>
      <c r="S266" s="279"/>
      <c r="T266" s="279"/>
      <c r="U266" s="279"/>
      <c r="V266" s="279"/>
      <c r="W266" s="279"/>
      <c r="X266" s="279"/>
      <c r="Y266" s="279"/>
      <c r="Z266" s="279"/>
    </row>
    <row r="267" ht="12.75" hidden="1" customHeight="1">
      <c r="A267" s="298"/>
      <c r="B267" s="298" t="str">
        <f t="shared" si="750"/>
        <v/>
      </c>
      <c r="C267" s="166" t="str">
        <f t="shared" ref="C267:G267" si="760">IF($A267="","",IFERROR(INDIRECT("'" &amp; $A267 &amp; "'!" &amp; C$9),0))</f>
        <v/>
      </c>
      <c r="D267" s="166" t="str">
        <f t="shared" si="760"/>
        <v/>
      </c>
      <c r="E267" s="166" t="str">
        <f t="shared" si="760"/>
        <v/>
      </c>
      <c r="F267" s="299" t="str">
        <f t="shared" si="760"/>
        <v/>
      </c>
      <c r="G267" s="300" t="str">
        <f t="shared" si="760"/>
        <v/>
      </c>
      <c r="H267" s="301" t="str">
        <f t="shared" si="746"/>
        <v/>
      </c>
      <c r="I267" s="299" t="str">
        <f t="shared" ref="I267:J267" si="761">IF($A267="","",IFERROR(INDIRECT("'" &amp; $A267 &amp; "'!" &amp; I$9),0))</f>
        <v/>
      </c>
      <c r="J267" s="300" t="str">
        <f t="shared" si="761"/>
        <v/>
      </c>
      <c r="K267" s="301" t="str">
        <f t="shared" si="748"/>
        <v/>
      </c>
      <c r="L267" s="302" t="str">
        <f t="shared" ref="L267:M267" si="762">IF($A267="","",IFERROR(INDIRECT("'" &amp; $A267 &amp; "'!" &amp; L$9),0))</f>
        <v/>
      </c>
      <c r="M267" s="303" t="str">
        <f t="shared" si="762"/>
        <v/>
      </c>
      <c r="N267" s="279"/>
      <c r="O267" s="279"/>
      <c r="P267" s="279"/>
      <c r="Q267" s="279"/>
      <c r="R267" s="279"/>
      <c r="S267" s="279"/>
      <c r="T267" s="279"/>
      <c r="U267" s="279"/>
      <c r="V267" s="279"/>
      <c r="W267" s="279"/>
      <c r="X267" s="279"/>
      <c r="Y267" s="279"/>
      <c r="Z267" s="279"/>
    </row>
    <row r="268" ht="12.75" hidden="1" customHeight="1">
      <c r="A268" s="298"/>
      <c r="B268" s="298" t="str">
        <f t="shared" si="750"/>
        <v/>
      </c>
      <c r="C268" s="166" t="str">
        <f t="shared" ref="C268:G268" si="763">IF($A268="","",IFERROR(INDIRECT("'" &amp; $A268 &amp; "'!" &amp; C$9),0))</f>
        <v/>
      </c>
      <c r="D268" s="166" t="str">
        <f t="shared" si="763"/>
        <v/>
      </c>
      <c r="E268" s="166" t="str">
        <f t="shared" si="763"/>
        <v/>
      </c>
      <c r="F268" s="299" t="str">
        <f t="shared" si="763"/>
        <v/>
      </c>
      <c r="G268" s="300" t="str">
        <f t="shared" si="763"/>
        <v/>
      </c>
      <c r="H268" s="301" t="str">
        <f t="shared" si="746"/>
        <v/>
      </c>
      <c r="I268" s="299" t="str">
        <f t="shared" ref="I268:J268" si="764">IF($A268="","",IFERROR(INDIRECT("'" &amp; $A268 &amp; "'!" &amp; I$9),0))</f>
        <v/>
      </c>
      <c r="J268" s="300" t="str">
        <f t="shared" si="764"/>
        <v/>
      </c>
      <c r="K268" s="301" t="str">
        <f t="shared" si="748"/>
        <v/>
      </c>
      <c r="L268" s="302" t="str">
        <f t="shared" ref="L268:M268" si="765">IF($A268="","",IFERROR(INDIRECT("'" &amp; $A268 &amp; "'!" &amp; L$9),0))</f>
        <v/>
      </c>
      <c r="M268" s="303" t="str">
        <f t="shared" si="765"/>
        <v/>
      </c>
      <c r="N268" s="279"/>
      <c r="O268" s="279"/>
      <c r="P268" s="279"/>
      <c r="Q268" s="279"/>
      <c r="R268" s="279"/>
      <c r="S268" s="279"/>
      <c r="T268" s="279"/>
      <c r="U268" s="279"/>
      <c r="V268" s="279"/>
      <c r="W268" s="279"/>
      <c r="X268" s="279"/>
      <c r="Y268" s="279"/>
      <c r="Z268" s="279"/>
    </row>
    <row r="269" ht="12.75" hidden="1" customHeight="1">
      <c r="A269" s="298"/>
      <c r="B269" s="298" t="str">
        <f t="shared" si="750"/>
        <v/>
      </c>
      <c r="C269" s="166" t="str">
        <f t="shared" ref="C269:G269" si="766">IF($A269="","",IFERROR(INDIRECT("'" &amp; $A269 &amp; "'!" &amp; C$9),0))</f>
        <v/>
      </c>
      <c r="D269" s="166" t="str">
        <f t="shared" si="766"/>
        <v/>
      </c>
      <c r="E269" s="166" t="str">
        <f t="shared" si="766"/>
        <v/>
      </c>
      <c r="F269" s="299" t="str">
        <f t="shared" si="766"/>
        <v/>
      </c>
      <c r="G269" s="300" t="str">
        <f t="shared" si="766"/>
        <v/>
      </c>
      <c r="H269" s="301" t="str">
        <f t="shared" si="746"/>
        <v/>
      </c>
      <c r="I269" s="299" t="str">
        <f t="shared" ref="I269:J269" si="767">IF($A269="","",IFERROR(INDIRECT("'" &amp; $A269 &amp; "'!" &amp; I$9),0))</f>
        <v/>
      </c>
      <c r="J269" s="300" t="str">
        <f t="shared" si="767"/>
        <v/>
      </c>
      <c r="K269" s="301" t="str">
        <f t="shared" si="748"/>
        <v/>
      </c>
      <c r="L269" s="302" t="str">
        <f t="shared" ref="L269:M269" si="768">IF($A269="","",IFERROR(INDIRECT("'" &amp; $A269 &amp; "'!" &amp; L$9),0))</f>
        <v/>
      </c>
      <c r="M269" s="303" t="str">
        <f t="shared" si="768"/>
        <v/>
      </c>
      <c r="N269" s="279"/>
      <c r="O269" s="279"/>
      <c r="P269" s="279"/>
      <c r="Q269" s="279"/>
      <c r="R269" s="279"/>
      <c r="S269" s="279"/>
      <c r="T269" s="279"/>
      <c r="U269" s="279"/>
      <c r="V269" s="279"/>
      <c r="W269" s="279"/>
      <c r="X269" s="279"/>
      <c r="Y269" s="279"/>
      <c r="Z269" s="279"/>
    </row>
    <row r="270" ht="12.75" hidden="1" customHeight="1">
      <c r="A270" s="298"/>
      <c r="B270" s="298" t="str">
        <f t="shared" si="750"/>
        <v/>
      </c>
      <c r="C270" s="166" t="str">
        <f t="shared" ref="C270:G270" si="769">IF($A270="","",IFERROR(INDIRECT("'" &amp; $A270 &amp; "'!" &amp; C$9),0))</f>
        <v/>
      </c>
      <c r="D270" s="166" t="str">
        <f t="shared" si="769"/>
        <v/>
      </c>
      <c r="E270" s="166" t="str">
        <f t="shared" si="769"/>
        <v/>
      </c>
      <c r="F270" s="299" t="str">
        <f t="shared" si="769"/>
        <v/>
      </c>
      <c r="G270" s="300" t="str">
        <f t="shared" si="769"/>
        <v/>
      </c>
      <c r="H270" s="301" t="str">
        <f t="shared" si="746"/>
        <v/>
      </c>
      <c r="I270" s="299" t="str">
        <f t="shared" ref="I270:J270" si="770">IF($A270="","",IFERROR(INDIRECT("'" &amp; $A270 &amp; "'!" &amp; I$9),0))</f>
        <v/>
      </c>
      <c r="J270" s="300" t="str">
        <f t="shared" si="770"/>
        <v/>
      </c>
      <c r="K270" s="301" t="str">
        <f t="shared" si="748"/>
        <v/>
      </c>
      <c r="L270" s="302" t="str">
        <f t="shared" ref="L270:M270" si="771">IF($A270="","",IFERROR(INDIRECT("'" &amp; $A270 &amp; "'!" &amp; L$9),0))</f>
        <v/>
      </c>
      <c r="M270" s="303" t="str">
        <f t="shared" si="771"/>
        <v/>
      </c>
      <c r="N270" s="279"/>
      <c r="O270" s="279"/>
      <c r="P270" s="279"/>
      <c r="Q270" s="279"/>
      <c r="R270" s="279"/>
      <c r="S270" s="279"/>
      <c r="T270" s="279"/>
      <c r="U270" s="279"/>
      <c r="V270" s="279"/>
      <c r="W270" s="279"/>
      <c r="X270" s="279"/>
      <c r="Y270" s="279"/>
      <c r="Z270" s="279"/>
    </row>
    <row r="271" ht="12.75" hidden="1" customHeight="1">
      <c r="A271" s="298"/>
      <c r="B271" s="298" t="str">
        <f t="shared" si="750"/>
        <v/>
      </c>
      <c r="C271" s="166" t="str">
        <f t="shared" ref="C271:G271" si="772">IF($A271="","",IFERROR(INDIRECT("'" &amp; $A271 &amp; "'!" &amp; C$9),0))</f>
        <v/>
      </c>
      <c r="D271" s="166" t="str">
        <f t="shared" si="772"/>
        <v/>
      </c>
      <c r="E271" s="166" t="str">
        <f t="shared" si="772"/>
        <v/>
      </c>
      <c r="F271" s="299" t="str">
        <f t="shared" si="772"/>
        <v/>
      </c>
      <c r="G271" s="300" t="str">
        <f t="shared" si="772"/>
        <v/>
      </c>
      <c r="H271" s="301" t="str">
        <f t="shared" si="746"/>
        <v/>
      </c>
      <c r="I271" s="299" t="str">
        <f t="shared" ref="I271:J271" si="773">IF($A271="","",IFERROR(INDIRECT("'" &amp; $A271 &amp; "'!" &amp; I$9),0))</f>
        <v/>
      </c>
      <c r="J271" s="300" t="str">
        <f t="shared" si="773"/>
        <v/>
      </c>
      <c r="K271" s="301" t="str">
        <f t="shared" si="748"/>
        <v/>
      </c>
      <c r="L271" s="302" t="str">
        <f t="shared" ref="L271:M271" si="774">IF($A271="","",IFERROR(INDIRECT("'" &amp; $A271 &amp; "'!" &amp; L$9),0))</f>
        <v/>
      </c>
      <c r="M271" s="303" t="str">
        <f t="shared" si="774"/>
        <v/>
      </c>
      <c r="N271" s="279"/>
      <c r="O271" s="279"/>
      <c r="P271" s="279"/>
      <c r="Q271" s="279"/>
      <c r="R271" s="279"/>
      <c r="S271" s="279"/>
      <c r="T271" s="279"/>
      <c r="U271" s="279"/>
      <c r="V271" s="279"/>
      <c r="W271" s="279"/>
      <c r="X271" s="279"/>
      <c r="Y271" s="279"/>
      <c r="Z271" s="279"/>
    </row>
    <row r="272" ht="12.75" hidden="1" customHeight="1">
      <c r="A272" s="298"/>
      <c r="B272" s="298" t="str">
        <f t="shared" si="750"/>
        <v/>
      </c>
      <c r="C272" s="166" t="str">
        <f t="shared" ref="C272:G272" si="775">IF($A272="","",IFERROR(INDIRECT("'" &amp; $A272 &amp; "'!" &amp; C$9),0))</f>
        <v/>
      </c>
      <c r="D272" s="166" t="str">
        <f t="shared" si="775"/>
        <v/>
      </c>
      <c r="E272" s="166" t="str">
        <f t="shared" si="775"/>
        <v/>
      </c>
      <c r="F272" s="299" t="str">
        <f t="shared" si="775"/>
        <v/>
      </c>
      <c r="G272" s="300" t="str">
        <f t="shared" si="775"/>
        <v/>
      </c>
      <c r="H272" s="301" t="str">
        <f t="shared" si="746"/>
        <v/>
      </c>
      <c r="I272" s="299" t="str">
        <f t="shared" ref="I272:J272" si="776">IF($A272="","",IFERROR(INDIRECT("'" &amp; $A272 &amp; "'!" &amp; I$9),0))</f>
        <v/>
      </c>
      <c r="J272" s="300" t="str">
        <f t="shared" si="776"/>
        <v/>
      </c>
      <c r="K272" s="301" t="str">
        <f t="shared" si="748"/>
        <v/>
      </c>
      <c r="L272" s="302" t="str">
        <f t="shared" ref="L272:M272" si="777">IF($A272="","",IFERROR(INDIRECT("'" &amp; $A272 &amp; "'!" &amp; L$9),0))</f>
        <v/>
      </c>
      <c r="M272" s="303" t="str">
        <f t="shared" si="777"/>
        <v/>
      </c>
      <c r="N272" s="279"/>
      <c r="O272" s="279"/>
      <c r="P272" s="279"/>
      <c r="Q272" s="279"/>
      <c r="R272" s="279"/>
      <c r="S272" s="279"/>
      <c r="T272" s="279"/>
      <c r="U272" s="279"/>
      <c r="V272" s="279"/>
      <c r="W272" s="279"/>
      <c r="X272" s="279"/>
      <c r="Y272" s="279"/>
      <c r="Z272" s="279"/>
    </row>
    <row r="273" ht="12.75" hidden="1" customHeight="1">
      <c r="A273" s="298"/>
      <c r="B273" s="298" t="str">
        <f t="shared" si="750"/>
        <v/>
      </c>
      <c r="C273" s="166" t="str">
        <f t="shared" ref="C273:G273" si="778">IF($A273="","",IFERROR(INDIRECT("'" &amp; $A273 &amp; "'!" &amp; C$9),0))</f>
        <v/>
      </c>
      <c r="D273" s="166" t="str">
        <f t="shared" si="778"/>
        <v/>
      </c>
      <c r="E273" s="166" t="str">
        <f t="shared" si="778"/>
        <v/>
      </c>
      <c r="F273" s="299" t="str">
        <f t="shared" si="778"/>
        <v/>
      </c>
      <c r="G273" s="300" t="str">
        <f t="shared" si="778"/>
        <v/>
      </c>
      <c r="H273" s="301" t="str">
        <f t="shared" si="746"/>
        <v/>
      </c>
      <c r="I273" s="299" t="str">
        <f t="shared" ref="I273:J273" si="779">IF($A273="","",IFERROR(INDIRECT("'" &amp; $A273 &amp; "'!" &amp; I$9),0))</f>
        <v/>
      </c>
      <c r="J273" s="300" t="str">
        <f t="shared" si="779"/>
        <v/>
      </c>
      <c r="K273" s="301" t="str">
        <f t="shared" si="748"/>
        <v/>
      </c>
      <c r="L273" s="302" t="str">
        <f t="shared" ref="L273:M273" si="780">IF($A273="","",IFERROR(INDIRECT("'" &amp; $A273 &amp; "'!" &amp; L$9),0))</f>
        <v/>
      </c>
      <c r="M273" s="303" t="str">
        <f t="shared" si="780"/>
        <v/>
      </c>
      <c r="N273" s="279"/>
      <c r="O273" s="279"/>
      <c r="P273" s="279"/>
      <c r="Q273" s="279"/>
      <c r="R273" s="279"/>
      <c r="S273" s="279"/>
      <c r="T273" s="279"/>
      <c r="U273" s="279"/>
      <c r="V273" s="279"/>
      <c r="W273" s="279"/>
      <c r="X273" s="279"/>
      <c r="Y273" s="279"/>
      <c r="Z273" s="279"/>
    </row>
    <row r="274" ht="12.75" hidden="1" customHeight="1">
      <c r="A274" s="298"/>
      <c r="B274" s="298" t="str">
        <f t="shared" si="750"/>
        <v/>
      </c>
      <c r="C274" s="166" t="str">
        <f t="shared" ref="C274:G274" si="781">IF($A274="","",IFERROR(INDIRECT("'" &amp; $A274 &amp; "'!" &amp; C$9),0))</f>
        <v/>
      </c>
      <c r="D274" s="166" t="str">
        <f t="shared" si="781"/>
        <v/>
      </c>
      <c r="E274" s="166" t="str">
        <f t="shared" si="781"/>
        <v/>
      </c>
      <c r="F274" s="299" t="str">
        <f t="shared" si="781"/>
        <v/>
      </c>
      <c r="G274" s="300" t="str">
        <f t="shared" si="781"/>
        <v/>
      </c>
      <c r="H274" s="301" t="str">
        <f t="shared" si="746"/>
        <v/>
      </c>
      <c r="I274" s="299" t="str">
        <f t="shared" ref="I274:J274" si="782">IF($A274="","",IFERROR(INDIRECT("'" &amp; $A274 &amp; "'!" &amp; I$9),0))</f>
        <v/>
      </c>
      <c r="J274" s="300" t="str">
        <f t="shared" si="782"/>
        <v/>
      </c>
      <c r="K274" s="301" t="str">
        <f t="shared" si="748"/>
        <v/>
      </c>
      <c r="L274" s="302" t="str">
        <f t="shared" ref="L274:M274" si="783">IF($A274="","",IFERROR(INDIRECT("'" &amp; $A274 &amp; "'!" &amp; L$9),0))</f>
        <v/>
      </c>
      <c r="M274" s="303" t="str">
        <f t="shared" si="783"/>
        <v/>
      </c>
      <c r="N274" s="279"/>
      <c r="O274" s="279"/>
      <c r="P274" s="279"/>
      <c r="Q274" s="279"/>
      <c r="R274" s="279"/>
      <c r="S274" s="279"/>
      <c r="T274" s="279"/>
      <c r="U274" s="279"/>
      <c r="V274" s="279"/>
      <c r="W274" s="279"/>
      <c r="X274" s="279"/>
      <c r="Y274" s="279"/>
      <c r="Z274" s="279"/>
    </row>
    <row r="275" ht="12.75" hidden="1" customHeight="1">
      <c r="A275" s="298"/>
      <c r="B275" s="298" t="str">
        <f t="shared" si="750"/>
        <v/>
      </c>
      <c r="C275" s="166" t="str">
        <f t="shared" ref="C275:G275" si="784">IF($A275="","",IFERROR(INDIRECT("'" &amp; $A275 &amp; "'!" &amp; C$9),0))</f>
        <v/>
      </c>
      <c r="D275" s="166" t="str">
        <f t="shared" si="784"/>
        <v/>
      </c>
      <c r="E275" s="166" t="str">
        <f t="shared" si="784"/>
        <v/>
      </c>
      <c r="F275" s="299" t="str">
        <f t="shared" si="784"/>
        <v/>
      </c>
      <c r="G275" s="300" t="str">
        <f t="shared" si="784"/>
        <v/>
      </c>
      <c r="H275" s="301" t="str">
        <f t="shared" si="746"/>
        <v/>
      </c>
      <c r="I275" s="299" t="str">
        <f t="shared" ref="I275:J275" si="785">IF($A275="","",IFERROR(INDIRECT("'" &amp; $A275 &amp; "'!" &amp; I$9),0))</f>
        <v/>
      </c>
      <c r="J275" s="300" t="str">
        <f t="shared" si="785"/>
        <v/>
      </c>
      <c r="K275" s="301" t="str">
        <f t="shared" si="748"/>
        <v/>
      </c>
      <c r="L275" s="302" t="str">
        <f t="shared" ref="L275:M275" si="786">IF($A275="","",IFERROR(INDIRECT("'" &amp; $A275 &amp; "'!" &amp; L$9),0))</f>
        <v/>
      </c>
      <c r="M275" s="303" t="str">
        <f t="shared" si="786"/>
        <v/>
      </c>
      <c r="N275" s="279"/>
      <c r="O275" s="279"/>
      <c r="P275" s="279"/>
      <c r="Q275" s="279"/>
      <c r="R275" s="279"/>
      <c r="S275" s="279"/>
      <c r="T275" s="279"/>
      <c r="U275" s="279"/>
      <c r="V275" s="279"/>
      <c r="W275" s="279"/>
      <c r="X275" s="279"/>
      <c r="Y275" s="279"/>
      <c r="Z275" s="279"/>
    </row>
    <row r="276" ht="12.75" hidden="1" customHeight="1">
      <c r="A276" s="298"/>
      <c r="B276" s="298" t="str">
        <f t="shared" si="750"/>
        <v/>
      </c>
      <c r="C276" s="166" t="str">
        <f t="shared" ref="C276:G276" si="787">IF($A276="","",IFERROR(INDIRECT("'" &amp; $A276 &amp; "'!" &amp; C$9),0))</f>
        <v/>
      </c>
      <c r="D276" s="166" t="str">
        <f t="shared" si="787"/>
        <v/>
      </c>
      <c r="E276" s="166" t="str">
        <f t="shared" si="787"/>
        <v/>
      </c>
      <c r="F276" s="299" t="str">
        <f t="shared" si="787"/>
        <v/>
      </c>
      <c r="G276" s="300" t="str">
        <f t="shared" si="787"/>
        <v/>
      </c>
      <c r="H276" s="301" t="str">
        <f t="shared" si="746"/>
        <v/>
      </c>
      <c r="I276" s="299" t="str">
        <f t="shared" ref="I276:J276" si="788">IF($A276="","",IFERROR(INDIRECT("'" &amp; $A276 &amp; "'!" &amp; I$9),0))</f>
        <v/>
      </c>
      <c r="J276" s="300" t="str">
        <f t="shared" si="788"/>
        <v/>
      </c>
      <c r="K276" s="301" t="str">
        <f t="shared" si="748"/>
        <v/>
      </c>
      <c r="L276" s="302" t="str">
        <f t="shared" ref="L276:M276" si="789">IF($A276="","",IFERROR(INDIRECT("'" &amp; $A276 &amp; "'!" &amp; L$9),0))</f>
        <v/>
      </c>
      <c r="M276" s="303" t="str">
        <f t="shared" si="789"/>
        <v/>
      </c>
      <c r="N276" s="279"/>
      <c r="O276" s="279"/>
      <c r="P276" s="279"/>
      <c r="Q276" s="279"/>
      <c r="R276" s="279"/>
      <c r="S276" s="279"/>
      <c r="T276" s="279"/>
      <c r="U276" s="279"/>
      <c r="V276" s="279"/>
      <c r="W276" s="279"/>
      <c r="X276" s="279"/>
      <c r="Y276" s="279"/>
      <c r="Z276" s="279"/>
    </row>
    <row r="277" ht="12.75" hidden="1" customHeight="1">
      <c r="A277" s="298"/>
      <c r="B277" s="298" t="str">
        <f t="shared" si="750"/>
        <v/>
      </c>
      <c r="C277" s="166" t="str">
        <f t="shared" ref="C277:G277" si="790">IF($A277="","",IFERROR(INDIRECT("'" &amp; $A277 &amp; "'!" &amp; C$9),0))</f>
        <v/>
      </c>
      <c r="D277" s="166" t="str">
        <f t="shared" si="790"/>
        <v/>
      </c>
      <c r="E277" s="166" t="str">
        <f t="shared" si="790"/>
        <v/>
      </c>
      <c r="F277" s="299" t="str">
        <f t="shared" si="790"/>
        <v/>
      </c>
      <c r="G277" s="300" t="str">
        <f t="shared" si="790"/>
        <v/>
      </c>
      <c r="H277" s="301" t="str">
        <f t="shared" si="746"/>
        <v/>
      </c>
      <c r="I277" s="299" t="str">
        <f t="shared" ref="I277:J277" si="791">IF($A277="","",IFERROR(INDIRECT("'" &amp; $A277 &amp; "'!" &amp; I$9),0))</f>
        <v/>
      </c>
      <c r="J277" s="300" t="str">
        <f t="shared" si="791"/>
        <v/>
      </c>
      <c r="K277" s="301" t="str">
        <f t="shared" si="748"/>
        <v/>
      </c>
      <c r="L277" s="302" t="str">
        <f t="shared" ref="L277:M277" si="792">IF($A277="","",IFERROR(INDIRECT("'" &amp; $A277 &amp; "'!" &amp; L$9),0))</f>
        <v/>
      </c>
      <c r="M277" s="303" t="str">
        <f t="shared" si="792"/>
        <v/>
      </c>
      <c r="N277" s="279"/>
      <c r="O277" s="279"/>
      <c r="P277" s="279"/>
      <c r="Q277" s="279"/>
      <c r="R277" s="279"/>
      <c r="S277" s="279"/>
      <c r="T277" s="279"/>
      <c r="U277" s="279"/>
      <c r="V277" s="279"/>
      <c r="W277" s="279"/>
      <c r="X277" s="279"/>
      <c r="Y277" s="279"/>
      <c r="Z277" s="279"/>
    </row>
    <row r="278" ht="12.75" hidden="1" customHeight="1">
      <c r="A278" s="298"/>
      <c r="B278" s="298" t="str">
        <f t="shared" si="750"/>
        <v/>
      </c>
      <c r="C278" s="166" t="str">
        <f t="shared" ref="C278:G278" si="793">IF($A278="","",IFERROR(INDIRECT("'" &amp; $A278 &amp; "'!" &amp; C$9),0))</f>
        <v/>
      </c>
      <c r="D278" s="166" t="str">
        <f t="shared" si="793"/>
        <v/>
      </c>
      <c r="E278" s="166" t="str">
        <f t="shared" si="793"/>
        <v/>
      </c>
      <c r="F278" s="299" t="str">
        <f t="shared" si="793"/>
        <v/>
      </c>
      <c r="G278" s="300" t="str">
        <f t="shared" si="793"/>
        <v/>
      </c>
      <c r="H278" s="301" t="str">
        <f t="shared" si="746"/>
        <v/>
      </c>
      <c r="I278" s="299" t="str">
        <f t="shared" ref="I278:J278" si="794">IF($A278="","",IFERROR(INDIRECT("'" &amp; $A278 &amp; "'!" &amp; I$9),0))</f>
        <v/>
      </c>
      <c r="J278" s="300" t="str">
        <f t="shared" si="794"/>
        <v/>
      </c>
      <c r="K278" s="301" t="str">
        <f t="shared" si="748"/>
        <v/>
      </c>
      <c r="L278" s="302" t="str">
        <f t="shared" ref="L278:M278" si="795">IF($A278="","",IFERROR(INDIRECT("'" &amp; $A278 &amp; "'!" &amp; L$9),0))</f>
        <v/>
      </c>
      <c r="M278" s="303" t="str">
        <f t="shared" si="795"/>
        <v/>
      </c>
      <c r="N278" s="279"/>
      <c r="O278" s="279"/>
      <c r="P278" s="279"/>
      <c r="Q278" s="279"/>
      <c r="R278" s="279"/>
      <c r="S278" s="279"/>
      <c r="T278" s="279"/>
      <c r="U278" s="279"/>
      <c r="V278" s="279"/>
      <c r="W278" s="279"/>
      <c r="X278" s="279"/>
      <c r="Y278" s="279"/>
      <c r="Z278" s="279"/>
    </row>
    <row r="279" ht="12.75" hidden="1" customHeight="1">
      <c r="A279" s="298"/>
      <c r="B279" s="298" t="str">
        <f t="shared" si="750"/>
        <v/>
      </c>
      <c r="C279" s="166" t="str">
        <f t="shared" ref="C279:G279" si="796">IF($A279="","",IFERROR(INDIRECT("'" &amp; $A279 &amp; "'!" &amp; C$9),0))</f>
        <v/>
      </c>
      <c r="D279" s="166" t="str">
        <f t="shared" si="796"/>
        <v/>
      </c>
      <c r="E279" s="166" t="str">
        <f t="shared" si="796"/>
        <v/>
      </c>
      <c r="F279" s="299" t="str">
        <f t="shared" si="796"/>
        <v/>
      </c>
      <c r="G279" s="300" t="str">
        <f t="shared" si="796"/>
        <v/>
      </c>
      <c r="H279" s="301" t="str">
        <f t="shared" si="746"/>
        <v/>
      </c>
      <c r="I279" s="299" t="str">
        <f t="shared" ref="I279:J279" si="797">IF($A279="","",IFERROR(INDIRECT("'" &amp; $A279 &amp; "'!" &amp; I$9),0))</f>
        <v/>
      </c>
      <c r="J279" s="300" t="str">
        <f t="shared" si="797"/>
        <v/>
      </c>
      <c r="K279" s="301" t="str">
        <f t="shared" si="748"/>
        <v/>
      </c>
      <c r="L279" s="302" t="str">
        <f t="shared" ref="L279:M279" si="798">IF($A279="","",IFERROR(INDIRECT("'" &amp; $A279 &amp; "'!" &amp; L$9),0))</f>
        <v/>
      </c>
      <c r="M279" s="303" t="str">
        <f t="shared" si="798"/>
        <v/>
      </c>
      <c r="N279" s="279"/>
      <c r="O279" s="279"/>
      <c r="P279" s="279"/>
      <c r="Q279" s="279"/>
      <c r="R279" s="279"/>
      <c r="S279" s="279"/>
      <c r="T279" s="279"/>
      <c r="U279" s="279"/>
      <c r="V279" s="279"/>
      <c r="W279" s="279"/>
      <c r="X279" s="279"/>
      <c r="Y279" s="279"/>
      <c r="Z279" s="279"/>
    </row>
    <row r="280" ht="12.75" hidden="1" customHeight="1">
      <c r="A280" s="298"/>
      <c r="B280" s="298" t="str">
        <f t="shared" si="750"/>
        <v/>
      </c>
      <c r="C280" s="166" t="str">
        <f t="shared" ref="C280:G280" si="799">IF($A280="","",IFERROR(INDIRECT("'" &amp; $A280 &amp; "'!" &amp; C$9),0))</f>
        <v/>
      </c>
      <c r="D280" s="166" t="str">
        <f t="shared" si="799"/>
        <v/>
      </c>
      <c r="E280" s="166" t="str">
        <f t="shared" si="799"/>
        <v/>
      </c>
      <c r="F280" s="299" t="str">
        <f t="shared" si="799"/>
        <v/>
      </c>
      <c r="G280" s="300" t="str">
        <f t="shared" si="799"/>
        <v/>
      </c>
      <c r="H280" s="301" t="str">
        <f t="shared" si="746"/>
        <v/>
      </c>
      <c r="I280" s="299" t="str">
        <f t="shared" ref="I280:J280" si="800">IF($A280="","",IFERROR(INDIRECT("'" &amp; $A280 &amp; "'!" &amp; I$9),0))</f>
        <v/>
      </c>
      <c r="J280" s="300" t="str">
        <f t="shared" si="800"/>
        <v/>
      </c>
      <c r="K280" s="301" t="str">
        <f t="shared" si="748"/>
        <v/>
      </c>
      <c r="L280" s="302" t="str">
        <f t="shared" ref="L280:M280" si="801">IF($A280="","",IFERROR(INDIRECT("'" &amp; $A280 &amp; "'!" &amp; L$9),0))</f>
        <v/>
      </c>
      <c r="M280" s="303" t="str">
        <f t="shared" si="801"/>
        <v/>
      </c>
      <c r="N280" s="279"/>
      <c r="O280" s="279"/>
      <c r="P280" s="279"/>
      <c r="Q280" s="279"/>
      <c r="R280" s="279"/>
      <c r="S280" s="279"/>
      <c r="T280" s="279"/>
      <c r="U280" s="279"/>
      <c r="V280" s="279"/>
      <c r="W280" s="279"/>
      <c r="X280" s="279"/>
      <c r="Y280" s="279"/>
      <c r="Z280" s="279"/>
    </row>
    <row r="281" ht="12.75" hidden="1" customHeight="1">
      <c r="A281" s="298"/>
      <c r="B281" s="298" t="str">
        <f t="shared" si="750"/>
        <v/>
      </c>
      <c r="C281" s="166" t="str">
        <f t="shared" ref="C281:G281" si="802">IF($A281="","",IFERROR(INDIRECT("'" &amp; $A281 &amp; "'!" &amp; C$9),0))</f>
        <v/>
      </c>
      <c r="D281" s="166" t="str">
        <f t="shared" si="802"/>
        <v/>
      </c>
      <c r="E281" s="166" t="str">
        <f t="shared" si="802"/>
        <v/>
      </c>
      <c r="F281" s="299" t="str">
        <f t="shared" si="802"/>
        <v/>
      </c>
      <c r="G281" s="300" t="str">
        <f t="shared" si="802"/>
        <v/>
      </c>
      <c r="H281" s="301" t="str">
        <f t="shared" si="746"/>
        <v/>
      </c>
      <c r="I281" s="299" t="str">
        <f t="shared" ref="I281:J281" si="803">IF($A281="","",IFERROR(INDIRECT("'" &amp; $A281 &amp; "'!" &amp; I$9),0))</f>
        <v/>
      </c>
      <c r="J281" s="300" t="str">
        <f t="shared" si="803"/>
        <v/>
      </c>
      <c r="K281" s="301" t="str">
        <f t="shared" si="748"/>
        <v/>
      </c>
      <c r="L281" s="302" t="str">
        <f t="shared" ref="L281:M281" si="804">IF($A281="","",IFERROR(INDIRECT("'" &amp; $A281 &amp; "'!" &amp; L$9),0))</f>
        <v/>
      </c>
      <c r="M281" s="303" t="str">
        <f t="shared" si="804"/>
        <v/>
      </c>
      <c r="N281" s="279"/>
      <c r="O281" s="279"/>
      <c r="P281" s="279"/>
      <c r="Q281" s="279"/>
      <c r="R281" s="279"/>
      <c r="S281" s="279"/>
      <c r="T281" s="279"/>
      <c r="U281" s="279"/>
      <c r="V281" s="279"/>
      <c r="W281" s="279"/>
      <c r="X281" s="279"/>
      <c r="Y281" s="279"/>
      <c r="Z281" s="279"/>
    </row>
    <row r="282" ht="12.75" hidden="1" customHeight="1">
      <c r="A282" s="279"/>
      <c r="B282" s="298" t="str">
        <f t="shared" si="750"/>
        <v/>
      </c>
      <c r="C282" s="166" t="str">
        <f t="shared" ref="C282:G282" si="805">IF($A282="","",IFERROR(INDIRECT("'" &amp; $A282 &amp; "'!" &amp; C$9),0))</f>
        <v/>
      </c>
      <c r="D282" s="166" t="str">
        <f t="shared" si="805"/>
        <v/>
      </c>
      <c r="E282" s="166" t="str">
        <f t="shared" si="805"/>
        <v/>
      </c>
      <c r="F282" s="299" t="str">
        <f t="shared" si="805"/>
        <v/>
      </c>
      <c r="G282" s="300" t="str">
        <f t="shared" si="805"/>
        <v/>
      </c>
      <c r="H282" s="301" t="str">
        <f t="shared" si="746"/>
        <v/>
      </c>
      <c r="I282" s="299" t="str">
        <f t="shared" ref="I282:J282" si="806">IF($A282="","",IFERROR(INDIRECT("'" &amp; $A282 &amp; "'!" &amp; I$9),0))</f>
        <v/>
      </c>
      <c r="J282" s="300" t="str">
        <f t="shared" si="806"/>
        <v/>
      </c>
      <c r="K282" s="301" t="str">
        <f t="shared" si="748"/>
        <v/>
      </c>
      <c r="L282" s="302" t="str">
        <f t="shared" ref="L282:M282" si="807">IF($A282="","",IFERROR(INDIRECT("'" &amp; $A282 &amp; "'!" &amp; L$9),0))</f>
        <v/>
      </c>
      <c r="M282" s="303" t="str">
        <f t="shared" si="807"/>
        <v/>
      </c>
      <c r="N282" s="279"/>
      <c r="O282" s="279"/>
      <c r="P282" s="279"/>
      <c r="Q282" s="279"/>
      <c r="R282" s="279"/>
      <c r="S282" s="279"/>
      <c r="T282" s="279"/>
      <c r="U282" s="279"/>
      <c r="V282" s="279"/>
      <c r="W282" s="279"/>
      <c r="X282" s="279"/>
      <c r="Y282" s="279"/>
      <c r="Z282" s="279"/>
    </row>
    <row r="283" ht="12.75" hidden="1" customHeight="1">
      <c r="A283" s="279"/>
      <c r="B283" s="298" t="str">
        <f t="shared" si="750"/>
        <v/>
      </c>
      <c r="C283" s="166" t="str">
        <f t="shared" ref="C283:G283" si="808">IF($A283="","",IFERROR(INDIRECT("'" &amp; $A283 &amp; "'!" &amp; C$9),0))</f>
        <v/>
      </c>
      <c r="D283" s="166" t="str">
        <f t="shared" si="808"/>
        <v/>
      </c>
      <c r="E283" s="166" t="str">
        <f t="shared" si="808"/>
        <v/>
      </c>
      <c r="F283" s="299" t="str">
        <f t="shared" si="808"/>
        <v/>
      </c>
      <c r="G283" s="300" t="str">
        <f t="shared" si="808"/>
        <v/>
      </c>
      <c r="H283" s="301" t="str">
        <f t="shared" si="746"/>
        <v/>
      </c>
      <c r="I283" s="299" t="str">
        <f t="shared" ref="I283:J283" si="809">IF($A283="","",IFERROR(INDIRECT("'" &amp; $A283 &amp; "'!" &amp; I$9),0))</f>
        <v/>
      </c>
      <c r="J283" s="300" t="str">
        <f t="shared" si="809"/>
        <v/>
      </c>
      <c r="K283" s="301" t="str">
        <f t="shared" si="748"/>
        <v/>
      </c>
      <c r="L283" s="302" t="str">
        <f t="shared" ref="L283:M283" si="810">IF($A283="","",IFERROR(INDIRECT("'" &amp; $A283 &amp; "'!" &amp; L$9),0))</f>
        <v/>
      </c>
      <c r="M283" s="303" t="str">
        <f t="shared" si="810"/>
        <v/>
      </c>
      <c r="N283" s="279"/>
      <c r="O283" s="279"/>
      <c r="P283" s="279"/>
      <c r="Q283" s="279"/>
      <c r="R283" s="279"/>
      <c r="S283" s="279"/>
      <c r="T283" s="279"/>
      <c r="U283" s="279"/>
      <c r="V283" s="279"/>
      <c r="W283" s="279"/>
      <c r="X283" s="279"/>
      <c r="Y283" s="279"/>
      <c r="Z283" s="279"/>
    </row>
    <row r="284" ht="12.75" hidden="1" customHeight="1">
      <c r="A284" s="279"/>
      <c r="B284" s="298" t="str">
        <f t="shared" si="750"/>
        <v/>
      </c>
      <c r="C284" s="166" t="str">
        <f t="shared" ref="C284:G284" si="811">IF($A284="","",IFERROR(INDIRECT("'" &amp; $A284 &amp; "'!" &amp; C$9),0))</f>
        <v/>
      </c>
      <c r="D284" s="166" t="str">
        <f t="shared" si="811"/>
        <v/>
      </c>
      <c r="E284" s="166" t="str">
        <f t="shared" si="811"/>
        <v/>
      </c>
      <c r="F284" s="299" t="str">
        <f t="shared" si="811"/>
        <v/>
      </c>
      <c r="G284" s="300" t="str">
        <f t="shared" si="811"/>
        <v/>
      </c>
      <c r="H284" s="301" t="str">
        <f t="shared" si="746"/>
        <v/>
      </c>
      <c r="I284" s="299" t="str">
        <f t="shared" ref="I284:J284" si="812">IF($A284="","",IFERROR(INDIRECT("'" &amp; $A284 &amp; "'!" &amp; I$9),0))</f>
        <v/>
      </c>
      <c r="J284" s="300" t="str">
        <f t="shared" si="812"/>
        <v/>
      </c>
      <c r="K284" s="301" t="str">
        <f t="shared" si="748"/>
        <v/>
      </c>
      <c r="L284" s="302" t="str">
        <f t="shared" ref="L284:M284" si="813">IF($A284="","",IFERROR(INDIRECT("'" &amp; $A284 &amp; "'!" &amp; L$9),0))</f>
        <v/>
      </c>
      <c r="M284" s="303" t="str">
        <f t="shared" si="813"/>
        <v/>
      </c>
      <c r="N284" s="279"/>
      <c r="O284" s="279"/>
      <c r="P284" s="279"/>
      <c r="Q284" s="279"/>
      <c r="R284" s="279"/>
      <c r="S284" s="279"/>
      <c r="T284" s="279"/>
      <c r="U284" s="279"/>
      <c r="V284" s="279"/>
      <c r="W284" s="279"/>
      <c r="X284" s="279"/>
      <c r="Y284" s="279"/>
      <c r="Z284" s="279"/>
    </row>
    <row r="285" ht="12.75" hidden="1" customHeight="1">
      <c r="A285" s="9"/>
      <c r="B285" s="298" t="str">
        <f t="shared" si="750"/>
        <v/>
      </c>
      <c r="C285" s="166" t="str">
        <f t="shared" ref="C285:G285" si="814">IF($A285="","",IFERROR(INDIRECT("'" &amp; $A285 &amp; "'!" &amp; C$9),0))</f>
        <v/>
      </c>
      <c r="D285" s="166" t="str">
        <f t="shared" si="814"/>
        <v/>
      </c>
      <c r="E285" s="166" t="str">
        <f t="shared" si="814"/>
        <v/>
      </c>
      <c r="F285" s="299" t="str">
        <f t="shared" si="814"/>
        <v/>
      </c>
      <c r="G285" s="300" t="str">
        <f t="shared" si="814"/>
        <v/>
      </c>
      <c r="H285" s="301" t="str">
        <f t="shared" si="746"/>
        <v/>
      </c>
      <c r="I285" s="299" t="str">
        <f t="shared" ref="I285:J285" si="815">IF($A285="","",IFERROR(INDIRECT("'" &amp; $A285 &amp; "'!" &amp; I$9),0))</f>
        <v/>
      </c>
      <c r="J285" s="300" t="str">
        <f t="shared" si="815"/>
        <v/>
      </c>
      <c r="K285" s="301" t="str">
        <f t="shared" si="748"/>
        <v/>
      </c>
      <c r="L285" s="302" t="str">
        <f t="shared" ref="L285:M285" si="816">IF($A285="","",IFERROR(INDIRECT("'" &amp; $A285 &amp; "'!" &amp; L$9),0))</f>
        <v/>
      </c>
      <c r="M285" s="303" t="str">
        <f t="shared" si="816"/>
        <v/>
      </c>
      <c r="N285" s="279"/>
      <c r="O285" s="279"/>
      <c r="P285" s="279"/>
      <c r="Q285" s="279"/>
      <c r="R285" s="279"/>
      <c r="S285" s="279"/>
      <c r="T285" s="279"/>
      <c r="U285" s="279"/>
      <c r="V285" s="279"/>
      <c r="W285" s="279"/>
      <c r="X285" s="279"/>
      <c r="Y285" s="279"/>
      <c r="Z285" s="279"/>
    </row>
    <row r="286" ht="12.75" hidden="1" customHeight="1">
      <c r="A286" s="9"/>
      <c r="B286" s="298" t="str">
        <f t="shared" si="750"/>
        <v/>
      </c>
      <c r="C286" s="166" t="str">
        <f t="shared" ref="C286:G286" si="817">IF($A286="","",IFERROR(INDIRECT("'" &amp; $A286 &amp; "'!" &amp; C$9),0))</f>
        <v/>
      </c>
      <c r="D286" s="166" t="str">
        <f t="shared" si="817"/>
        <v/>
      </c>
      <c r="E286" s="166" t="str">
        <f t="shared" si="817"/>
        <v/>
      </c>
      <c r="F286" s="299" t="str">
        <f t="shared" si="817"/>
        <v/>
      </c>
      <c r="G286" s="300" t="str">
        <f t="shared" si="817"/>
        <v/>
      </c>
      <c r="H286" s="301" t="str">
        <f t="shared" si="746"/>
        <v/>
      </c>
      <c r="I286" s="299" t="str">
        <f t="shared" ref="I286:J286" si="818">IF($A286="","",IFERROR(INDIRECT("'" &amp; $A286 &amp; "'!" &amp; I$9),0))</f>
        <v/>
      </c>
      <c r="J286" s="300" t="str">
        <f t="shared" si="818"/>
        <v/>
      </c>
      <c r="K286" s="301" t="str">
        <f t="shared" si="748"/>
        <v/>
      </c>
      <c r="L286" s="302" t="str">
        <f t="shared" ref="L286:M286" si="819">IF($A286="","",IFERROR(INDIRECT("'" &amp; $A286 &amp; "'!" &amp; L$9),0))</f>
        <v/>
      </c>
      <c r="M286" s="303" t="str">
        <f t="shared" si="819"/>
        <v/>
      </c>
      <c r="N286" s="279"/>
      <c r="O286" s="279"/>
      <c r="P286" s="279"/>
      <c r="Q286" s="279"/>
      <c r="R286" s="279"/>
      <c r="S286" s="279"/>
      <c r="T286" s="279"/>
      <c r="U286" s="279"/>
      <c r="V286" s="279"/>
      <c r="W286" s="279"/>
      <c r="X286" s="279"/>
      <c r="Y286" s="279"/>
      <c r="Z286" s="279"/>
    </row>
    <row r="287" ht="12.75" hidden="1" customHeight="1">
      <c r="A287" s="279"/>
      <c r="B287" s="298" t="str">
        <f t="shared" si="750"/>
        <v/>
      </c>
      <c r="C287" s="166" t="str">
        <f t="shared" ref="C287:G287" si="820">IF($A287="","",IFERROR(INDIRECT("'" &amp; $A287 &amp; "'!" &amp; C$9),0))</f>
        <v/>
      </c>
      <c r="D287" s="166" t="str">
        <f t="shared" si="820"/>
        <v/>
      </c>
      <c r="E287" s="166" t="str">
        <f t="shared" si="820"/>
        <v/>
      </c>
      <c r="F287" s="299" t="str">
        <f t="shared" si="820"/>
        <v/>
      </c>
      <c r="G287" s="300" t="str">
        <f t="shared" si="820"/>
        <v/>
      </c>
      <c r="H287" s="301" t="str">
        <f t="shared" si="746"/>
        <v/>
      </c>
      <c r="I287" s="299" t="str">
        <f t="shared" ref="I287:J287" si="821">IF($A287="","",IFERROR(INDIRECT("'" &amp; $A287 &amp; "'!" &amp; I$9),0))</f>
        <v/>
      </c>
      <c r="J287" s="300" t="str">
        <f t="shared" si="821"/>
        <v/>
      </c>
      <c r="K287" s="301" t="str">
        <f t="shared" si="748"/>
        <v/>
      </c>
      <c r="L287" s="302" t="str">
        <f t="shared" ref="L287:M287" si="822">IF($A287="","",IFERROR(INDIRECT("'" &amp; $A287 &amp; "'!" &amp; L$9),0))</f>
        <v/>
      </c>
      <c r="M287" s="303" t="str">
        <f t="shared" si="822"/>
        <v/>
      </c>
      <c r="N287" s="279"/>
      <c r="O287" s="279"/>
      <c r="P287" s="279"/>
      <c r="Q287" s="279"/>
      <c r="R287" s="279"/>
      <c r="S287" s="279"/>
      <c r="T287" s="279"/>
      <c r="U287" s="279"/>
      <c r="V287" s="279"/>
      <c r="W287" s="279"/>
      <c r="X287" s="279"/>
      <c r="Y287" s="279"/>
      <c r="Z287" s="279"/>
    </row>
    <row r="288" ht="12.75" hidden="1" customHeight="1">
      <c r="A288" s="279"/>
      <c r="B288" s="298" t="str">
        <f t="shared" si="750"/>
        <v/>
      </c>
      <c r="C288" s="166" t="str">
        <f t="shared" ref="C288:G288" si="823">IF($A288="","",IFERROR(INDIRECT("'" &amp; $A288 &amp; "'!" &amp; C$9),0))</f>
        <v/>
      </c>
      <c r="D288" s="166" t="str">
        <f t="shared" si="823"/>
        <v/>
      </c>
      <c r="E288" s="166" t="str">
        <f t="shared" si="823"/>
        <v/>
      </c>
      <c r="F288" s="299" t="str">
        <f t="shared" si="823"/>
        <v/>
      </c>
      <c r="G288" s="300" t="str">
        <f t="shared" si="823"/>
        <v/>
      </c>
      <c r="H288" s="301" t="str">
        <f t="shared" si="746"/>
        <v/>
      </c>
      <c r="I288" s="299" t="str">
        <f t="shared" ref="I288:J288" si="824">IF($A288="","",IFERROR(INDIRECT("'" &amp; $A288 &amp; "'!" &amp; I$9),0))</f>
        <v/>
      </c>
      <c r="J288" s="300" t="str">
        <f t="shared" si="824"/>
        <v/>
      </c>
      <c r="K288" s="301" t="str">
        <f t="shared" si="748"/>
        <v/>
      </c>
      <c r="L288" s="302" t="str">
        <f t="shared" ref="L288:M288" si="825">IF($A288="","",IFERROR(INDIRECT("'" &amp; $A288 &amp; "'!" &amp; L$9),0))</f>
        <v/>
      </c>
      <c r="M288" s="303" t="str">
        <f t="shared" si="825"/>
        <v/>
      </c>
      <c r="N288" s="279"/>
      <c r="O288" s="279"/>
      <c r="P288" s="279"/>
      <c r="Q288" s="279"/>
      <c r="R288" s="279"/>
      <c r="S288" s="279"/>
      <c r="T288" s="279"/>
      <c r="U288" s="279"/>
      <c r="V288" s="279"/>
      <c r="W288" s="279"/>
      <c r="X288" s="279"/>
      <c r="Y288" s="279"/>
      <c r="Z288" s="279"/>
    </row>
    <row r="289" ht="12.75" hidden="1" customHeight="1">
      <c r="A289" s="9"/>
      <c r="B289" s="298" t="str">
        <f t="shared" si="750"/>
        <v/>
      </c>
      <c r="C289" s="166" t="str">
        <f t="shared" ref="C289:G289" si="826">IF($A289="","",IFERROR(INDIRECT("'" &amp; $A289 &amp; "'!" &amp; C$9),0))</f>
        <v/>
      </c>
      <c r="D289" s="166" t="str">
        <f t="shared" si="826"/>
        <v/>
      </c>
      <c r="E289" s="166" t="str">
        <f t="shared" si="826"/>
        <v/>
      </c>
      <c r="F289" s="299" t="str">
        <f t="shared" si="826"/>
        <v/>
      </c>
      <c r="G289" s="300" t="str">
        <f t="shared" si="826"/>
        <v/>
      </c>
      <c r="H289" s="301" t="str">
        <f t="shared" si="746"/>
        <v/>
      </c>
      <c r="I289" s="299" t="str">
        <f t="shared" ref="I289:J289" si="827">IF($A289="","",IFERROR(INDIRECT("'" &amp; $A289 &amp; "'!" &amp; I$9),0))</f>
        <v/>
      </c>
      <c r="J289" s="300" t="str">
        <f t="shared" si="827"/>
        <v/>
      </c>
      <c r="K289" s="301" t="str">
        <f t="shared" si="748"/>
        <v/>
      </c>
      <c r="L289" s="302" t="str">
        <f t="shared" ref="L289:M289" si="828">IF($A289="","",IFERROR(INDIRECT("'" &amp; $A289 &amp; "'!" &amp; L$9),0))</f>
        <v/>
      </c>
      <c r="M289" s="303" t="str">
        <f t="shared" si="828"/>
        <v/>
      </c>
      <c r="N289" s="279"/>
      <c r="O289" s="279"/>
      <c r="P289" s="279"/>
      <c r="Q289" s="279"/>
      <c r="R289" s="279"/>
      <c r="S289" s="279"/>
      <c r="T289" s="279"/>
      <c r="U289" s="279"/>
      <c r="V289" s="279"/>
      <c r="W289" s="279"/>
      <c r="X289" s="279"/>
      <c r="Y289" s="279"/>
      <c r="Z289" s="279"/>
    </row>
    <row r="290" ht="12.75" hidden="1" customHeight="1">
      <c r="A290" s="279"/>
      <c r="B290" s="298" t="str">
        <f t="shared" si="750"/>
        <v/>
      </c>
      <c r="C290" s="166" t="str">
        <f t="shared" ref="C290:G290" si="829">IF($A290="","",IFERROR(INDIRECT("'" &amp; $A290 &amp; "'!" &amp; C$9),0))</f>
        <v/>
      </c>
      <c r="D290" s="166" t="str">
        <f t="shared" si="829"/>
        <v/>
      </c>
      <c r="E290" s="166" t="str">
        <f t="shared" si="829"/>
        <v/>
      </c>
      <c r="F290" s="299" t="str">
        <f t="shared" si="829"/>
        <v/>
      </c>
      <c r="G290" s="300" t="str">
        <f t="shared" si="829"/>
        <v/>
      </c>
      <c r="H290" s="301" t="str">
        <f t="shared" si="746"/>
        <v/>
      </c>
      <c r="I290" s="299" t="str">
        <f t="shared" ref="I290:J290" si="830">IF($A290="","",IFERROR(INDIRECT("'" &amp; $A290 &amp; "'!" &amp; I$9),0))</f>
        <v/>
      </c>
      <c r="J290" s="300" t="str">
        <f t="shared" si="830"/>
        <v/>
      </c>
      <c r="K290" s="301" t="str">
        <f t="shared" si="748"/>
        <v/>
      </c>
      <c r="L290" s="302" t="str">
        <f t="shared" ref="L290:M290" si="831">IF($A290="","",IFERROR(INDIRECT("'" &amp; $A290 &amp; "'!" &amp; L$9),0))</f>
        <v/>
      </c>
      <c r="M290" s="303" t="str">
        <f t="shared" si="831"/>
        <v/>
      </c>
      <c r="N290" s="279"/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</row>
    <row r="291" ht="12.75" hidden="1" customHeight="1">
      <c r="A291" s="279"/>
      <c r="B291" s="298" t="str">
        <f t="shared" si="750"/>
        <v/>
      </c>
      <c r="C291" s="166" t="str">
        <f t="shared" ref="C291:G291" si="832">IF($A291="","",IFERROR(INDIRECT("'" &amp; $A291 &amp; "'!" &amp; C$9),0))</f>
        <v/>
      </c>
      <c r="D291" s="166" t="str">
        <f t="shared" si="832"/>
        <v/>
      </c>
      <c r="E291" s="166" t="str">
        <f t="shared" si="832"/>
        <v/>
      </c>
      <c r="F291" s="299" t="str">
        <f t="shared" si="832"/>
        <v/>
      </c>
      <c r="G291" s="300" t="str">
        <f t="shared" si="832"/>
        <v/>
      </c>
      <c r="H291" s="301" t="str">
        <f t="shared" si="746"/>
        <v/>
      </c>
      <c r="I291" s="299" t="str">
        <f t="shared" ref="I291:J291" si="833">IF($A291="","",IFERROR(INDIRECT("'" &amp; $A291 &amp; "'!" &amp; I$9),0))</f>
        <v/>
      </c>
      <c r="J291" s="300" t="str">
        <f t="shared" si="833"/>
        <v/>
      </c>
      <c r="K291" s="301" t="str">
        <f t="shared" si="748"/>
        <v/>
      </c>
      <c r="L291" s="302" t="str">
        <f t="shared" ref="L291:M291" si="834">IF($A291="","",IFERROR(INDIRECT("'" &amp; $A291 &amp; "'!" &amp; L$9),0))</f>
        <v/>
      </c>
      <c r="M291" s="303" t="str">
        <f t="shared" si="834"/>
        <v/>
      </c>
      <c r="N291" s="279"/>
      <c r="O291" s="279"/>
      <c r="P291" s="279"/>
      <c r="Q291" s="279"/>
      <c r="R291" s="279"/>
      <c r="S291" s="279"/>
      <c r="T291" s="279"/>
      <c r="U291" s="279"/>
      <c r="V291" s="279"/>
      <c r="W291" s="279"/>
      <c r="X291" s="279"/>
      <c r="Y291" s="279"/>
      <c r="Z291" s="279"/>
    </row>
    <row r="292" ht="12.75" hidden="1" customHeight="1">
      <c r="A292" s="279"/>
      <c r="B292" s="298" t="str">
        <f t="shared" si="750"/>
        <v/>
      </c>
      <c r="C292" s="166" t="str">
        <f t="shared" ref="C292:G292" si="835">IF($A292="","",IFERROR(INDIRECT("'" &amp; $A292 &amp; "'!" &amp; C$9),0))</f>
        <v/>
      </c>
      <c r="D292" s="166" t="str">
        <f t="shared" si="835"/>
        <v/>
      </c>
      <c r="E292" s="166" t="str">
        <f t="shared" si="835"/>
        <v/>
      </c>
      <c r="F292" s="299" t="str">
        <f t="shared" si="835"/>
        <v/>
      </c>
      <c r="G292" s="300" t="str">
        <f t="shared" si="835"/>
        <v/>
      </c>
      <c r="H292" s="301" t="str">
        <f t="shared" si="746"/>
        <v/>
      </c>
      <c r="I292" s="299" t="str">
        <f t="shared" ref="I292:J292" si="836">IF($A292="","",IFERROR(INDIRECT("'" &amp; $A292 &amp; "'!" &amp; I$9),0))</f>
        <v/>
      </c>
      <c r="J292" s="300" t="str">
        <f t="shared" si="836"/>
        <v/>
      </c>
      <c r="K292" s="301" t="str">
        <f t="shared" si="748"/>
        <v/>
      </c>
      <c r="L292" s="302" t="str">
        <f t="shared" ref="L292:M292" si="837">IF($A292="","",IFERROR(INDIRECT("'" &amp; $A292 &amp; "'!" &amp; L$9),0))</f>
        <v/>
      </c>
      <c r="M292" s="303" t="str">
        <f t="shared" si="837"/>
        <v/>
      </c>
      <c r="N292" s="279"/>
      <c r="O292" s="279"/>
      <c r="P292" s="279"/>
      <c r="Q292" s="279"/>
      <c r="R292" s="279"/>
      <c r="S292" s="279"/>
      <c r="T292" s="279"/>
      <c r="U292" s="279"/>
      <c r="V292" s="279"/>
      <c r="W292" s="279"/>
      <c r="X292" s="279"/>
      <c r="Y292" s="279"/>
      <c r="Z292" s="279"/>
    </row>
    <row r="293" ht="12.75" hidden="1" customHeight="1">
      <c r="A293" s="279"/>
      <c r="B293" s="298" t="str">
        <f t="shared" si="750"/>
        <v/>
      </c>
      <c r="C293" s="166" t="str">
        <f t="shared" ref="C293:G293" si="838">IF($A293="","",IFERROR(INDIRECT("'" &amp; $A293 &amp; "'!" &amp; C$9),0))</f>
        <v/>
      </c>
      <c r="D293" s="166" t="str">
        <f t="shared" si="838"/>
        <v/>
      </c>
      <c r="E293" s="166" t="str">
        <f t="shared" si="838"/>
        <v/>
      </c>
      <c r="F293" s="299" t="str">
        <f t="shared" si="838"/>
        <v/>
      </c>
      <c r="G293" s="300" t="str">
        <f t="shared" si="838"/>
        <v/>
      </c>
      <c r="H293" s="301" t="str">
        <f t="shared" si="746"/>
        <v/>
      </c>
      <c r="I293" s="299" t="str">
        <f t="shared" ref="I293:J293" si="839">IF($A293="","",IFERROR(INDIRECT("'" &amp; $A293 &amp; "'!" &amp; I$9),0))</f>
        <v/>
      </c>
      <c r="J293" s="300" t="str">
        <f t="shared" si="839"/>
        <v/>
      </c>
      <c r="K293" s="301" t="str">
        <f t="shared" si="748"/>
        <v/>
      </c>
      <c r="L293" s="302" t="str">
        <f t="shared" ref="L293:M293" si="840">IF($A293="","",IFERROR(INDIRECT("'" &amp; $A293 &amp; "'!" &amp; L$9),0))</f>
        <v/>
      </c>
      <c r="M293" s="303" t="str">
        <f t="shared" si="840"/>
        <v/>
      </c>
      <c r="N293" s="279"/>
      <c r="O293" s="279"/>
      <c r="P293" s="279"/>
      <c r="Q293" s="279"/>
      <c r="R293" s="279"/>
      <c r="S293" s="279"/>
      <c r="T293" s="279"/>
      <c r="U293" s="279"/>
      <c r="V293" s="279"/>
      <c r="W293" s="279"/>
      <c r="X293" s="279"/>
      <c r="Y293" s="279"/>
      <c r="Z293" s="279"/>
    </row>
    <row r="294" ht="12.75" hidden="1" customHeight="1">
      <c r="A294" s="279"/>
      <c r="B294" s="298" t="str">
        <f t="shared" si="750"/>
        <v/>
      </c>
      <c r="C294" s="166" t="str">
        <f t="shared" ref="C294:G294" si="841">IF($A294="","",IFERROR(INDIRECT("'" &amp; $A294 &amp; "'!" &amp; C$9),0))</f>
        <v/>
      </c>
      <c r="D294" s="166" t="str">
        <f t="shared" si="841"/>
        <v/>
      </c>
      <c r="E294" s="166" t="str">
        <f t="shared" si="841"/>
        <v/>
      </c>
      <c r="F294" s="299" t="str">
        <f t="shared" si="841"/>
        <v/>
      </c>
      <c r="G294" s="300" t="str">
        <f t="shared" si="841"/>
        <v/>
      </c>
      <c r="H294" s="301" t="str">
        <f t="shared" si="746"/>
        <v/>
      </c>
      <c r="I294" s="299" t="str">
        <f t="shared" ref="I294:J294" si="842">IF($A294="","",IFERROR(INDIRECT("'" &amp; $A294 &amp; "'!" &amp; I$9),0))</f>
        <v/>
      </c>
      <c r="J294" s="300" t="str">
        <f t="shared" si="842"/>
        <v/>
      </c>
      <c r="K294" s="301" t="str">
        <f t="shared" si="748"/>
        <v/>
      </c>
      <c r="L294" s="302" t="str">
        <f t="shared" ref="L294:M294" si="843">IF($A294="","",IFERROR(INDIRECT("'" &amp; $A294 &amp; "'!" &amp; L$9),0))</f>
        <v/>
      </c>
      <c r="M294" s="303" t="str">
        <f t="shared" si="843"/>
        <v/>
      </c>
      <c r="N294" s="279"/>
      <c r="O294" s="279"/>
      <c r="P294" s="279"/>
      <c r="Q294" s="279"/>
      <c r="R294" s="279"/>
      <c r="S294" s="279"/>
      <c r="T294" s="279"/>
      <c r="U294" s="279"/>
      <c r="V294" s="279"/>
      <c r="W294" s="279"/>
      <c r="X294" s="279"/>
      <c r="Y294" s="279"/>
      <c r="Z294" s="279"/>
    </row>
    <row r="295" ht="12.75" hidden="1" customHeight="1">
      <c r="A295" s="279"/>
      <c r="B295" s="298" t="str">
        <f t="shared" si="750"/>
        <v/>
      </c>
      <c r="C295" s="166" t="str">
        <f t="shared" ref="C295:G295" si="844">IF($A295="","",IFERROR(INDIRECT("'" &amp; $A295 &amp; "'!" &amp; C$9),0))</f>
        <v/>
      </c>
      <c r="D295" s="166" t="str">
        <f t="shared" si="844"/>
        <v/>
      </c>
      <c r="E295" s="166" t="str">
        <f t="shared" si="844"/>
        <v/>
      </c>
      <c r="F295" s="299" t="str">
        <f t="shared" si="844"/>
        <v/>
      </c>
      <c r="G295" s="300" t="str">
        <f t="shared" si="844"/>
        <v/>
      </c>
      <c r="H295" s="301" t="str">
        <f t="shared" si="746"/>
        <v/>
      </c>
      <c r="I295" s="299" t="str">
        <f t="shared" ref="I295:J295" si="845">IF($A295="","",IFERROR(INDIRECT("'" &amp; $A295 &amp; "'!" &amp; I$9),0))</f>
        <v/>
      </c>
      <c r="J295" s="300" t="str">
        <f t="shared" si="845"/>
        <v/>
      </c>
      <c r="K295" s="301" t="str">
        <f t="shared" si="748"/>
        <v/>
      </c>
      <c r="L295" s="302" t="str">
        <f t="shared" ref="L295:M295" si="846">IF($A295="","",IFERROR(INDIRECT("'" &amp; $A295 &amp; "'!" &amp; L$9),0))</f>
        <v/>
      </c>
      <c r="M295" s="303" t="str">
        <f t="shared" si="846"/>
        <v/>
      </c>
      <c r="N295" s="279"/>
      <c r="O295" s="279"/>
      <c r="P295" s="279"/>
      <c r="Q295" s="279"/>
      <c r="R295" s="279"/>
      <c r="S295" s="279"/>
      <c r="T295" s="279"/>
      <c r="U295" s="279"/>
      <c r="V295" s="279"/>
      <c r="W295" s="279"/>
      <c r="X295" s="279"/>
      <c r="Y295" s="279"/>
      <c r="Z295" s="279"/>
    </row>
    <row r="296" ht="12.75" hidden="1" customHeight="1">
      <c r="A296" s="279"/>
      <c r="B296" s="298" t="str">
        <f t="shared" si="750"/>
        <v/>
      </c>
      <c r="C296" s="166" t="str">
        <f t="shared" ref="C296:G296" si="847">IF($A296="","",IFERROR(INDIRECT("'" &amp; $A296 &amp; "'!" &amp; C$9),0))</f>
        <v/>
      </c>
      <c r="D296" s="166" t="str">
        <f t="shared" si="847"/>
        <v/>
      </c>
      <c r="E296" s="166" t="str">
        <f t="shared" si="847"/>
        <v/>
      </c>
      <c r="F296" s="299" t="str">
        <f t="shared" si="847"/>
        <v/>
      </c>
      <c r="G296" s="300" t="str">
        <f t="shared" si="847"/>
        <v/>
      </c>
      <c r="H296" s="301" t="str">
        <f t="shared" si="746"/>
        <v/>
      </c>
      <c r="I296" s="299" t="str">
        <f t="shared" ref="I296:J296" si="848">IF($A296="","",IFERROR(INDIRECT("'" &amp; $A296 &amp; "'!" &amp; I$9),0))</f>
        <v/>
      </c>
      <c r="J296" s="300" t="str">
        <f t="shared" si="848"/>
        <v/>
      </c>
      <c r="K296" s="301" t="str">
        <f t="shared" si="748"/>
        <v/>
      </c>
      <c r="L296" s="302" t="str">
        <f t="shared" ref="L296:M296" si="849">IF($A296="","",IFERROR(INDIRECT("'" &amp; $A296 &amp; "'!" &amp; L$9),0))</f>
        <v/>
      </c>
      <c r="M296" s="303" t="str">
        <f t="shared" si="849"/>
        <v/>
      </c>
      <c r="N296" s="279"/>
      <c r="O296" s="279"/>
      <c r="P296" s="279"/>
      <c r="Q296" s="279"/>
      <c r="R296" s="279"/>
      <c r="S296" s="279"/>
      <c r="T296" s="279"/>
      <c r="U296" s="279"/>
      <c r="V296" s="279"/>
      <c r="W296" s="279"/>
      <c r="X296" s="279"/>
      <c r="Y296" s="279"/>
      <c r="Z296" s="279"/>
    </row>
    <row r="297" ht="12.75" hidden="1" customHeight="1">
      <c r="A297" s="279"/>
      <c r="B297" s="298" t="str">
        <f t="shared" si="750"/>
        <v/>
      </c>
      <c r="C297" s="166" t="str">
        <f t="shared" ref="C297:G297" si="850">IF($A297="","",IFERROR(INDIRECT("'" &amp; $A297 &amp; "'!" &amp; C$9),0))</f>
        <v/>
      </c>
      <c r="D297" s="166" t="str">
        <f t="shared" si="850"/>
        <v/>
      </c>
      <c r="E297" s="166" t="str">
        <f t="shared" si="850"/>
        <v/>
      </c>
      <c r="F297" s="299" t="str">
        <f t="shared" si="850"/>
        <v/>
      </c>
      <c r="G297" s="300" t="str">
        <f t="shared" si="850"/>
        <v/>
      </c>
      <c r="H297" s="301" t="str">
        <f t="shared" si="746"/>
        <v/>
      </c>
      <c r="I297" s="299" t="str">
        <f t="shared" ref="I297:J297" si="851">IF($A297="","",IFERROR(INDIRECT("'" &amp; $A297 &amp; "'!" &amp; I$9),0))</f>
        <v/>
      </c>
      <c r="J297" s="300" t="str">
        <f t="shared" si="851"/>
        <v/>
      </c>
      <c r="K297" s="301" t="str">
        <f t="shared" si="748"/>
        <v/>
      </c>
      <c r="L297" s="302" t="str">
        <f t="shared" ref="L297:M297" si="852">IF($A297="","",IFERROR(INDIRECT("'" &amp; $A297 &amp; "'!" &amp; L$9),0))</f>
        <v/>
      </c>
      <c r="M297" s="303" t="str">
        <f t="shared" si="852"/>
        <v/>
      </c>
      <c r="N297" s="279"/>
      <c r="O297" s="279"/>
      <c r="P297" s="279"/>
      <c r="Q297" s="279"/>
      <c r="R297" s="279"/>
      <c r="S297" s="279"/>
      <c r="T297" s="279"/>
      <c r="U297" s="279"/>
      <c r="V297" s="279"/>
      <c r="W297" s="279"/>
      <c r="X297" s="279"/>
      <c r="Y297" s="279"/>
      <c r="Z297" s="279"/>
    </row>
    <row r="298" ht="12.75" hidden="1" customHeight="1">
      <c r="A298" s="298"/>
      <c r="B298" s="298" t="str">
        <f t="shared" si="750"/>
        <v/>
      </c>
      <c r="C298" s="166" t="str">
        <f t="shared" ref="C298:G298" si="853">IF($A298="","",IFERROR(INDIRECT("'" &amp; $A298 &amp; "'!" &amp; C$9),0))</f>
        <v/>
      </c>
      <c r="D298" s="166" t="str">
        <f t="shared" si="853"/>
        <v/>
      </c>
      <c r="E298" s="166" t="str">
        <f t="shared" si="853"/>
        <v/>
      </c>
      <c r="F298" s="299" t="str">
        <f t="shared" si="853"/>
        <v/>
      </c>
      <c r="G298" s="300" t="str">
        <f t="shared" si="853"/>
        <v/>
      </c>
      <c r="H298" s="301" t="str">
        <f t="shared" si="746"/>
        <v/>
      </c>
      <c r="I298" s="299" t="str">
        <f t="shared" ref="I298:J298" si="854">IF($A298="","",IFERROR(INDIRECT("'" &amp; $A298 &amp; "'!" &amp; I$9),0))</f>
        <v/>
      </c>
      <c r="J298" s="300" t="str">
        <f t="shared" si="854"/>
        <v/>
      </c>
      <c r="K298" s="301" t="str">
        <f t="shared" si="748"/>
        <v/>
      </c>
      <c r="L298" s="302" t="str">
        <f t="shared" ref="L298:M298" si="855">IF($A298="","",IFERROR(INDIRECT("'" &amp; $A298 &amp; "'!" &amp; L$9),0))</f>
        <v/>
      </c>
      <c r="M298" s="303" t="str">
        <f t="shared" si="855"/>
        <v/>
      </c>
      <c r="N298" s="279"/>
      <c r="O298" s="279"/>
      <c r="P298" s="279"/>
      <c r="Q298" s="279"/>
      <c r="R298" s="279"/>
      <c r="S298" s="279"/>
      <c r="T298" s="279"/>
      <c r="U298" s="279"/>
      <c r="V298" s="279"/>
      <c r="W298" s="279"/>
      <c r="X298" s="279"/>
      <c r="Y298" s="279"/>
      <c r="Z298" s="279"/>
    </row>
    <row r="299" ht="12.75" hidden="1" customHeight="1">
      <c r="A299" s="298"/>
      <c r="B299" s="298" t="str">
        <f t="shared" si="750"/>
        <v/>
      </c>
      <c r="C299" s="166" t="str">
        <f t="shared" ref="C299:G299" si="856">IF($A299="","",IFERROR(INDIRECT("'" &amp; $A299 &amp; "'!" &amp; C$9),0))</f>
        <v/>
      </c>
      <c r="D299" s="166" t="str">
        <f t="shared" si="856"/>
        <v/>
      </c>
      <c r="E299" s="166" t="str">
        <f t="shared" si="856"/>
        <v/>
      </c>
      <c r="F299" s="299" t="str">
        <f t="shared" si="856"/>
        <v/>
      </c>
      <c r="G299" s="300" t="str">
        <f t="shared" si="856"/>
        <v/>
      </c>
      <c r="H299" s="301" t="str">
        <f t="shared" si="746"/>
        <v/>
      </c>
      <c r="I299" s="299" t="str">
        <f t="shared" ref="I299:J299" si="857">IF($A299="","",IFERROR(INDIRECT("'" &amp; $A299 &amp; "'!" &amp; I$9),0))</f>
        <v/>
      </c>
      <c r="J299" s="300" t="str">
        <f t="shared" si="857"/>
        <v/>
      </c>
      <c r="K299" s="301" t="str">
        <f t="shared" si="748"/>
        <v/>
      </c>
      <c r="L299" s="302" t="str">
        <f t="shared" ref="L299:M299" si="858">IF($A299="","",IFERROR(INDIRECT("'" &amp; $A299 &amp; "'!" &amp; L$9),0))</f>
        <v/>
      </c>
      <c r="M299" s="303" t="str">
        <f t="shared" si="858"/>
        <v/>
      </c>
      <c r="N299" s="279"/>
      <c r="O299" s="279"/>
      <c r="P299" s="279"/>
      <c r="Q299" s="279"/>
      <c r="R299" s="279"/>
      <c r="S299" s="279"/>
      <c r="T299" s="279"/>
      <c r="U299" s="279"/>
      <c r="V299" s="279"/>
      <c r="W299" s="279"/>
      <c r="X299" s="279"/>
      <c r="Y299" s="279"/>
      <c r="Z299" s="279"/>
    </row>
    <row r="300" ht="12.75" hidden="1" customHeight="1">
      <c r="A300" s="298"/>
      <c r="B300" s="298" t="str">
        <f t="shared" si="750"/>
        <v/>
      </c>
      <c r="C300" s="166" t="str">
        <f t="shared" ref="C300:G300" si="859">IF($A300="","",IFERROR(INDIRECT("'" &amp; $A300 &amp; "'!" &amp; C$9),0))</f>
        <v/>
      </c>
      <c r="D300" s="166" t="str">
        <f t="shared" si="859"/>
        <v/>
      </c>
      <c r="E300" s="166" t="str">
        <f t="shared" si="859"/>
        <v/>
      </c>
      <c r="F300" s="299" t="str">
        <f t="shared" si="859"/>
        <v/>
      </c>
      <c r="G300" s="300" t="str">
        <f t="shared" si="859"/>
        <v/>
      </c>
      <c r="H300" s="301" t="str">
        <f t="shared" si="746"/>
        <v/>
      </c>
      <c r="I300" s="299" t="str">
        <f t="shared" ref="I300:J300" si="860">IF($A300="","",IFERROR(INDIRECT("'" &amp; $A300 &amp; "'!" &amp; I$9),0))</f>
        <v/>
      </c>
      <c r="J300" s="300" t="str">
        <f t="shared" si="860"/>
        <v/>
      </c>
      <c r="K300" s="301" t="str">
        <f t="shared" si="748"/>
        <v/>
      </c>
      <c r="L300" s="302" t="str">
        <f t="shared" ref="L300:M300" si="861">IF($A300="","",IFERROR(INDIRECT("'" &amp; $A300 &amp; "'!" &amp; L$9),0))</f>
        <v/>
      </c>
      <c r="M300" s="303" t="str">
        <f t="shared" si="861"/>
        <v/>
      </c>
      <c r="N300" s="279"/>
      <c r="O300" s="279"/>
      <c r="P300" s="279"/>
      <c r="Q300" s="279"/>
      <c r="R300" s="279"/>
      <c r="S300" s="279"/>
      <c r="T300" s="279"/>
      <c r="U300" s="279"/>
      <c r="V300" s="279"/>
      <c r="W300" s="279"/>
      <c r="X300" s="279"/>
      <c r="Y300" s="279"/>
      <c r="Z300" s="279"/>
    </row>
    <row r="301" ht="12.75" hidden="1" customHeight="1">
      <c r="A301" s="298"/>
      <c r="B301" s="298" t="str">
        <f t="shared" si="750"/>
        <v/>
      </c>
      <c r="C301" s="166" t="str">
        <f t="shared" ref="C301:G301" si="862">IF($A301="","",IFERROR(INDIRECT("'" &amp; $A301 &amp; "'!" &amp; C$9),0))</f>
        <v/>
      </c>
      <c r="D301" s="166" t="str">
        <f t="shared" si="862"/>
        <v/>
      </c>
      <c r="E301" s="166" t="str">
        <f t="shared" si="862"/>
        <v/>
      </c>
      <c r="F301" s="299" t="str">
        <f t="shared" si="862"/>
        <v/>
      </c>
      <c r="G301" s="300" t="str">
        <f t="shared" si="862"/>
        <v/>
      </c>
      <c r="H301" s="301" t="str">
        <f t="shared" si="746"/>
        <v/>
      </c>
      <c r="I301" s="299" t="str">
        <f t="shared" ref="I301:J301" si="863">IF($A301="","",IFERROR(INDIRECT("'" &amp; $A301 &amp; "'!" &amp; I$9),0))</f>
        <v/>
      </c>
      <c r="J301" s="300" t="str">
        <f t="shared" si="863"/>
        <v/>
      </c>
      <c r="K301" s="301" t="str">
        <f t="shared" si="748"/>
        <v/>
      </c>
      <c r="L301" s="302" t="str">
        <f t="shared" ref="L301:M301" si="864">IF($A301="","",IFERROR(INDIRECT("'" &amp; $A301 &amp; "'!" &amp; L$9),0))</f>
        <v/>
      </c>
      <c r="M301" s="303" t="str">
        <f t="shared" si="864"/>
        <v/>
      </c>
      <c r="N301" s="279"/>
      <c r="O301" s="279"/>
      <c r="P301" s="279"/>
      <c r="Q301" s="279"/>
      <c r="R301" s="279"/>
      <c r="S301" s="279"/>
      <c r="T301" s="279"/>
      <c r="U301" s="279"/>
      <c r="V301" s="279"/>
      <c r="W301" s="279"/>
      <c r="X301" s="279"/>
      <c r="Y301" s="279"/>
      <c r="Z301" s="279"/>
    </row>
    <row r="302" ht="12.75" hidden="1" customHeight="1">
      <c r="A302" s="279"/>
      <c r="B302" s="298"/>
      <c r="C302" s="166" t="str">
        <f t="shared" ref="C302:G302" si="865">IF($A302="","",IFERROR(INDIRECT("'" &amp; $A302 &amp; "'!" &amp; C$9),0))</f>
        <v/>
      </c>
      <c r="D302" s="166" t="str">
        <f t="shared" si="865"/>
        <v/>
      </c>
      <c r="E302" s="166" t="str">
        <f t="shared" si="865"/>
        <v/>
      </c>
      <c r="F302" s="299" t="str">
        <f t="shared" si="865"/>
        <v/>
      </c>
      <c r="G302" s="300" t="str">
        <f t="shared" si="865"/>
        <v/>
      </c>
      <c r="H302" s="301" t="str">
        <f t="shared" si="746"/>
        <v/>
      </c>
      <c r="I302" s="299" t="str">
        <f t="shared" ref="I302:J302" si="866">IF($A302="","",IFERROR(INDIRECT("'" &amp; $A302 &amp; "'!" &amp; I$9),0))</f>
        <v/>
      </c>
      <c r="J302" s="300" t="str">
        <f t="shared" si="866"/>
        <v/>
      </c>
      <c r="K302" s="301" t="str">
        <f t="shared" si="748"/>
        <v/>
      </c>
      <c r="L302" s="302" t="str">
        <f t="shared" ref="L302:M302" si="867">IF($A302="","",IFERROR(INDIRECT("'" &amp; $A302 &amp; "'!" &amp; L$9),0))</f>
        <v/>
      </c>
      <c r="M302" s="303" t="str">
        <f t="shared" si="867"/>
        <v/>
      </c>
      <c r="N302" s="279"/>
      <c r="O302" s="279"/>
      <c r="P302" s="279"/>
      <c r="Q302" s="279"/>
      <c r="R302" s="279"/>
      <c r="S302" s="279"/>
      <c r="T302" s="279"/>
      <c r="U302" s="279"/>
      <c r="V302" s="279"/>
      <c r="W302" s="279"/>
      <c r="X302" s="279"/>
      <c r="Y302" s="279"/>
      <c r="Z302" s="279"/>
    </row>
    <row r="303" ht="12.75" hidden="1" customHeight="1">
      <c r="A303" s="279"/>
      <c r="B303" s="298"/>
      <c r="C303" s="166" t="str">
        <f t="shared" ref="C303:G303" si="868">IF($A303="","",IFERROR(INDIRECT("'" &amp; $A303 &amp; "'!" &amp; C$9),0))</f>
        <v/>
      </c>
      <c r="D303" s="166" t="str">
        <f t="shared" si="868"/>
        <v/>
      </c>
      <c r="E303" s="166" t="str">
        <f t="shared" si="868"/>
        <v/>
      </c>
      <c r="F303" s="299" t="str">
        <f t="shared" si="868"/>
        <v/>
      </c>
      <c r="G303" s="300" t="str">
        <f t="shared" si="868"/>
        <v/>
      </c>
      <c r="H303" s="301" t="str">
        <f t="shared" si="746"/>
        <v/>
      </c>
      <c r="I303" s="299" t="str">
        <f t="shared" ref="I303:J303" si="869">IF($A303="","",IFERROR(INDIRECT("'" &amp; $A303 &amp; "'!" &amp; I$9),0))</f>
        <v/>
      </c>
      <c r="J303" s="300" t="str">
        <f t="shared" si="869"/>
        <v/>
      </c>
      <c r="K303" s="301" t="str">
        <f t="shared" si="748"/>
        <v/>
      </c>
      <c r="L303" s="302" t="str">
        <f t="shared" ref="L303:M303" si="870">IF($A303="","",IFERROR(INDIRECT("'" &amp; $A303 &amp; "'!" &amp; L$9),0))</f>
        <v/>
      </c>
      <c r="M303" s="303" t="str">
        <f t="shared" si="870"/>
        <v/>
      </c>
      <c r="N303" s="279"/>
      <c r="O303" s="279"/>
      <c r="P303" s="279"/>
      <c r="Q303" s="279"/>
      <c r="R303" s="279"/>
      <c r="S303" s="279"/>
      <c r="T303" s="279"/>
      <c r="U303" s="279"/>
      <c r="V303" s="279"/>
      <c r="W303" s="279"/>
      <c r="X303" s="279"/>
      <c r="Y303" s="279"/>
      <c r="Z303" s="279"/>
    </row>
    <row r="304" ht="12.75" hidden="1" customHeight="1">
      <c r="A304" s="279"/>
      <c r="B304" s="298"/>
      <c r="C304" s="166" t="str">
        <f t="shared" ref="C304:G304" si="871">IF($A304="","",IFERROR(INDIRECT("'" &amp; $A304 &amp; "'!" &amp; C$9),0))</f>
        <v/>
      </c>
      <c r="D304" s="166" t="str">
        <f t="shared" si="871"/>
        <v/>
      </c>
      <c r="E304" s="166" t="str">
        <f t="shared" si="871"/>
        <v/>
      </c>
      <c r="F304" s="299" t="str">
        <f t="shared" si="871"/>
        <v/>
      </c>
      <c r="G304" s="300" t="str">
        <f t="shared" si="871"/>
        <v/>
      </c>
      <c r="H304" s="301" t="str">
        <f t="shared" si="746"/>
        <v/>
      </c>
      <c r="I304" s="299" t="str">
        <f t="shared" ref="I304:J304" si="872">IF($A304="","",IFERROR(INDIRECT("'" &amp; $A304 &amp; "'!" &amp; I$9),0))</f>
        <v/>
      </c>
      <c r="J304" s="300" t="str">
        <f t="shared" si="872"/>
        <v/>
      </c>
      <c r="K304" s="301" t="str">
        <f t="shared" si="748"/>
        <v/>
      </c>
      <c r="L304" s="302" t="str">
        <f t="shared" ref="L304:M304" si="873">IF($A304="","",IFERROR(INDIRECT("'" &amp; $A304 &amp; "'!" &amp; L$9),0))</f>
        <v/>
      </c>
      <c r="M304" s="303" t="str">
        <f t="shared" si="873"/>
        <v/>
      </c>
      <c r="N304" s="279"/>
      <c r="O304" s="279"/>
      <c r="P304" s="279"/>
      <c r="Q304" s="279"/>
      <c r="R304" s="279"/>
      <c r="S304" s="279"/>
      <c r="T304" s="279"/>
      <c r="U304" s="279"/>
      <c r="V304" s="279"/>
      <c r="W304" s="279"/>
      <c r="X304" s="279"/>
      <c r="Y304" s="279"/>
      <c r="Z304" s="279"/>
    </row>
    <row r="305" ht="12.75" hidden="1" customHeight="1">
      <c r="A305" s="279"/>
      <c r="B305" s="298"/>
      <c r="C305" s="166" t="str">
        <f t="shared" ref="C305:G305" si="874">IF($A305="","",IFERROR(INDIRECT("'" &amp; $A305 &amp; "'!" &amp; C$9),0))</f>
        <v/>
      </c>
      <c r="D305" s="166" t="str">
        <f t="shared" si="874"/>
        <v/>
      </c>
      <c r="E305" s="166" t="str">
        <f t="shared" si="874"/>
        <v/>
      </c>
      <c r="F305" s="299" t="str">
        <f t="shared" si="874"/>
        <v/>
      </c>
      <c r="G305" s="300" t="str">
        <f t="shared" si="874"/>
        <v/>
      </c>
      <c r="H305" s="301" t="str">
        <f t="shared" si="746"/>
        <v/>
      </c>
      <c r="I305" s="299" t="str">
        <f t="shared" ref="I305:J305" si="875">IF($A305="","",IFERROR(INDIRECT("'" &amp; $A305 &amp; "'!" &amp; I$9),0))</f>
        <v/>
      </c>
      <c r="J305" s="300" t="str">
        <f t="shared" si="875"/>
        <v/>
      </c>
      <c r="K305" s="301" t="str">
        <f t="shared" si="748"/>
        <v/>
      </c>
      <c r="L305" s="302" t="str">
        <f t="shared" ref="L305:M305" si="876">IF($A305="","",IFERROR(INDIRECT("'" &amp; $A305 &amp; "'!" &amp; L$9),0))</f>
        <v/>
      </c>
      <c r="M305" s="303" t="str">
        <f t="shared" si="876"/>
        <v/>
      </c>
      <c r="N305" s="279"/>
      <c r="O305" s="279"/>
      <c r="P305" s="279"/>
      <c r="Q305" s="279"/>
      <c r="R305" s="279"/>
      <c r="S305" s="279"/>
      <c r="T305" s="279"/>
      <c r="U305" s="279"/>
      <c r="V305" s="279"/>
      <c r="W305" s="279"/>
      <c r="X305" s="279"/>
      <c r="Y305" s="279"/>
      <c r="Z305" s="279"/>
    </row>
    <row r="306" ht="12.75" hidden="1" customHeight="1">
      <c r="A306" s="279"/>
      <c r="B306" s="298"/>
      <c r="C306" s="166" t="str">
        <f t="shared" ref="C306:G306" si="877">IF($A306="","",IFERROR(INDIRECT("'" &amp; $A306 &amp; "'!" &amp; C$9),0))</f>
        <v/>
      </c>
      <c r="D306" s="166" t="str">
        <f t="shared" si="877"/>
        <v/>
      </c>
      <c r="E306" s="166" t="str">
        <f t="shared" si="877"/>
        <v/>
      </c>
      <c r="F306" s="299" t="str">
        <f t="shared" si="877"/>
        <v/>
      </c>
      <c r="G306" s="300" t="str">
        <f t="shared" si="877"/>
        <v/>
      </c>
      <c r="H306" s="301" t="str">
        <f t="shared" si="746"/>
        <v/>
      </c>
      <c r="I306" s="299" t="str">
        <f t="shared" ref="I306:J306" si="878">IF($A306="","",IFERROR(INDIRECT("'" &amp; $A306 &amp; "'!" &amp; I$9),0))</f>
        <v/>
      </c>
      <c r="J306" s="300" t="str">
        <f t="shared" si="878"/>
        <v/>
      </c>
      <c r="K306" s="301" t="str">
        <f t="shared" si="748"/>
        <v/>
      </c>
      <c r="L306" s="302" t="str">
        <f t="shared" ref="L306:M306" si="879">IF($A306="","",IFERROR(INDIRECT("'" &amp; $A306 &amp; "'!" &amp; L$9),0))</f>
        <v/>
      </c>
      <c r="M306" s="303" t="str">
        <f t="shared" si="879"/>
        <v/>
      </c>
      <c r="N306" s="279"/>
      <c r="O306" s="279"/>
      <c r="P306" s="279"/>
      <c r="Q306" s="279"/>
      <c r="R306" s="279"/>
      <c r="S306" s="279"/>
      <c r="T306" s="279"/>
      <c r="U306" s="279"/>
      <c r="V306" s="279"/>
      <c r="W306" s="279"/>
      <c r="X306" s="279"/>
      <c r="Y306" s="279"/>
      <c r="Z306" s="279"/>
    </row>
    <row r="307" ht="12.75" hidden="1" customHeight="1">
      <c r="A307" s="298"/>
      <c r="B307" s="298" t="str">
        <f t="shared" ref="B307:B309" si="883">IF(A307="","","3 Bedroom")</f>
        <v/>
      </c>
      <c r="C307" s="166" t="str">
        <f t="shared" ref="C307:G307" si="880">IF($A307="","",IFERROR(INDIRECT("'" &amp; $A307 &amp; "'!" &amp; C$9),0))</f>
        <v/>
      </c>
      <c r="D307" s="166" t="str">
        <f t="shared" si="880"/>
        <v/>
      </c>
      <c r="E307" s="166" t="str">
        <f t="shared" si="880"/>
        <v/>
      </c>
      <c r="F307" s="299" t="str">
        <f t="shared" si="880"/>
        <v/>
      </c>
      <c r="G307" s="300" t="str">
        <f t="shared" si="880"/>
        <v/>
      </c>
      <c r="H307" s="301" t="str">
        <f t="shared" si="746"/>
        <v/>
      </c>
      <c r="I307" s="299" t="str">
        <f t="shared" ref="I307:J307" si="881">IF($A307="","",IFERROR(INDIRECT("'" &amp; $A307 &amp; "'!" &amp; I$9),0))</f>
        <v/>
      </c>
      <c r="J307" s="300" t="str">
        <f t="shared" si="881"/>
        <v/>
      </c>
      <c r="K307" s="301" t="str">
        <f t="shared" si="748"/>
        <v/>
      </c>
      <c r="L307" s="302" t="str">
        <f t="shared" ref="L307:M307" si="882">IF($A307="","",IFERROR(INDIRECT("'" &amp; $A307 &amp; "'!" &amp; L$9),0))</f>
        <v/>
      </c>
      <c r="M307" s="303" t="str">
        <f t="shared" si="882"/>
        <v/>
      </c>
      <c r="N307" s="279"/>
      <c r="O307" s="279"/>
      <c r="P307" s="279"/>
      <c r="Q307" s="279"/>
      <c r="R307" s="279"/>
      <c r="S307" s="279"/>
      <c r="T307" s="279"/>
      <c r="U307" s="279"/>
      <c r="V307" s="279"/>
      <c r="W307" s="279"/>
      <c r="X307" s="279"/>
      <c r="Y307" s="279"/>
      <c r="Z307" s="279"/>
    </row>
    <row r="308" ht="12.75" hidden="1" customHeight="1">
      <c r="A308" s="298"/>
      <c r="B308" s="298" t="str">
        <f t="shared" si="883"/>
        <v/>
      </c>
      <c r="C308" s="166" t="str">
        <f t="shared" ref="C308:G308" si="884">IF($A308="","",IFERROR(INDIRECT("'" &amp; $A308 &amp; "'!" &amp; C$9),0))</f>
        <v/>
      </c>
      <c r="D308" s="166" t="str">
        <f t="shared" si="884"/>
        <v/>
      </c>
      <c r="E308" s="166" t="str">
        <f t="shared" si="884"/>
        <v/>
      </c>
      <c r="F308" s="299" t="str">
        <f t="shared" si="884"/>
        <v/>
      </c>
      <c r="G308" s="300" t="str">
        <f t="shared" si="884"/>
        <v/>
      </c>
      <c r="H308" s="301" t="str">
        <f t="shared" si="746"/>
        <v/>
      </c>
      <c r="I308" s="299" t="str">
        <f t="shared" ref="I308:J308" si="885">IF($A308="","",IFERROR(INDIRECT("'" &amp; $A308 &amp; "'!" &amp; I$9),0))</f>
        <v/>
      </c>
      <c r="J308" s="300" t="str">
        <f t="shared" si="885"/>
        <v/>
      </c>
      <c r="K308" s="301" t="str">
        <f t="shared" si="748"/>
        <v/>
      </c>
      <c r="L308" s="302" t="str">
        <f t="shared" ref="L308:M308" si="886">IF($A308="","",IFERROR(INDIRECT("'" &amp; $A308 &amp; "'!" &amp; L$9),0))</f>
        <v/>
      </c>
      <c r="M308" s="303" t="str">
        <f t="shared" si="886"/>
        <v/>
      </c>
      <c r="N308" s="279"/>
      <c r="O308" s="279"/>
      <c r="P308" s="279"/>
      <c r="Q308" s="279"/>
      <c r="R308" s="279"/>
      <c r="S308" s="279"/>
      <c r="T308" s="279"/>
      <c r="U308" s="279"/>
      <c r="V308" s="279"/>
      <c r="W308" s="279"/>
      <c r="X308" s="279"/>
      <c r="Y308" s="279"/>
      <c r="Z308" s="279"/>
    </row>
    <row r="309" ht="12.75" hidden="1" customHeight="1">
      <c r="A309" s="298"/>
      <c r="B309" s="298" t="str">
        <f t="shared" si="883"/>
        <v/>
      </c>
      <c r="C309" s="166" t="str">
        <f t="shared" ref="C309:G309" si="887">IF($A309="","",IFERROR(INDIRECT("'" &amp; $A309 &amp; "'!" &amp; C$9),0))</f>
        <v/>
      </c>
      <c r="D309" s="166" t="str">
        <f t="shared" si="887"/>
        <v/>
      </c>
      <c r="E309" s="166" t="str">
        <f t="shared" si="887"/>
        <v/>
      </c>
      <c r="F309" s="299" t="str">
        <f t="shared" si="887"/>
        <v/>
      </c>
      <c r="G309" s="300" t="str">
        <f t="shared" si="887"/>
        <v/>
      </c>
      <c r="H309" s="301" t="str">
        <f t="shared" si="746"/>
        <v/>
      </c>
      <c r="I309" s="299" t="str">
        <f t="shared" ref="I309:J309" si="888">IF($A309="","",IFERROR(INDIRECT("'" &amp; $A309 &amp; "'!" &amp; I$9),0))</f>
        <v/>
      </c>
      <c r="J309" s="300" t="str">
        <f t="shared" si="888"/>
        <v/>
      </c>
      <c r="K309" s="301" t="str">
        <f t="shared" si="748"/>
        <v/>
      </c>
      <c r="L309" s="302" t="str">
        <f t="shared" ref="L309:M309" si="889">IF($A309="","",IFERROR(INDIRECT("'" &amp; $A309 &amp; "'!" &amp; L$9),0))</f>
        <v/>
      </c>
      <c r="M309" s="303" t="str">
        <f t="shared" si="889"/>
        <v/>
      </c>
      <c r="N309" s="279"/>
      <c r="O309" s="279"/>
      <c r="P309" s="279"/>
      <c r="Q309" s="279"/>
      <c r="R309" s="279"/>
      <c r="S309" s="279"/>
      <c r="T309" s="279"/>
      <c r="U309" s="279"/>
      <c r="V309" s="279"/>
      <c r="W309" s="279"/>
      <c r="X309" s="279"/>
      <c r="Y309" s="279"/>
      <c r="Z309" s="279"/>
    </row>
    <row r="310" ht="27.0" customHeight="1">
      <c r="A310" s="306" t="s">
        <v>347</v>
      </c>
      <c r="B310" s="306"/>
      <c r="C310" s="306"/>
      <c r="D310" s="307">
        <f>SUM(D262:D309)</f>
        <v>0</v>
      </c>
      <c r="E310" s="307">
        <f>IFERROR(SUMPRODUCT(D262:D309,$E262:$E309)/$D310,0)</f>
        <v>0</v>
      </c>
      <c r="F310" s="308">
        <f>IFERROR(SUMPRODUCT(F262:F309,$D262:$D309)/$D310,0)</f>
        <v>0</v>
      </c>
      <c r="G310" s="309">
        <f>IFERROR(SUMPRODUCT(G262:G309,$E262:$E309)/SUM($E262:$E309),0)</f>
        <v>0</v>
      </c>
      <c r="H310" s="310">
        <f>IFERROR(SUMPRODUCT(H262:H309,$D262:$D309)/$D310,0)</f>
        <v>0</v>
      </c>
      <c r="I310" s="308">
        <f>IFERROR(SUMPRODUCT(I262:I309,$D262:$D309)/$D309,0)</f>
        <v>0</v>
      </c>
      <c r="J310" s="309">
        <f>IFERROR(SUMPRODUCT(J262:J309,$E262:$E309)/SUM($E262:$E309),0)</f>
        <v>0</v>
      </c>
      <c r="K310" s="310">
        <f t="shared" ref="K310:L310" si="890">IFERROR(SUMPRODUCT(K262:K309,$D262:$D309)/$D310,0)</f>
        <v>0</v>
      </c>
      <c r="L310" s="308">
        <f t="shared" si="890"/>
        <v>0</v>
      </c>
      <c r="M310" s="309">
        <f>IFERROR(SUMPRODUCT(M262:M309,$E262:$E309)/SUM($E262:$E309),0)</f>
        <v>0</v>
      </c>
      <c r="N310" s="279"/>
      <c r="O310" s="279"/>
      <c r="P310" s="279"/>
      <c r="Q310" s="279"/>
      <c r="R310" s="279"/>
      <c r="S310" s="279"/>
      <c r="T310" s="279"/>
      <c r="U310" s="279"/>
      <c r="V310" s="279"/>
      <c r="W310" s="279"/>
      <c r="X310" s="279"/>
      <c r="Y310" s="279"/>
      <c r="Z310" s="279"/>
    </row>
    <row r="311" ht="12.0" customHeight="1">
      <c r="A311" s="291" t="s">
        <v>121</v>
      </c>
      <c r="B311" s="291"/>
      <c r="C311" s="291"/>
      <c r="D311" s="292"/>
      <c r="E311" s="292"/>
      <c r="F311" s="293"/>
      <c r="G311" s="294"/>
      <c r="H311" s="295"/>
      <c r="I311" s="293"/>
      <c r="J311" s="294"/>
      <c r="K311" s="295"/>
      <c r="L311" s="296"/>
      <c r="M311" s="297"/>
      <c r="N311" s="279"/>
      <c r="O311" s="279"/>
      <c r="P311" s="279"/>
      <c r="Q311" s="279"/>
      <c r="R311" s="279"/>
      <c r="S311" s="279"/>
      <c r="T311" s="279"/>
      <c r="U311" s="279"/>
      <c r="V311" s="279"/>
      <c r="W311" s="279"/>
      <c r="X311" s="279"/>
      <c r="Y311" s="279"/>
      <c r="Z311" s="279"/>
    </row>
    <row r="312" ht="12.0" customHeight="1">
      <c r="A312" s="298" t="s">
        <v>23</v>
      </c>
      <c r="B312" s="298" t="str">
        <f>IF(A312="","",$A$311)</f>
        <v>6 Bedroom</v>
      </c>
      <c r="C312" s="166">
        <f t="shared" ref="C312:G312" si="891">IF($A312="","",IFERROR(INDIRECT("'" &amp; $A312 &amp; "'!" &amp; C$10),0))</f>
        <v>2</v>
      </c>
      <c r="D312" s="166">
        <f t="shared" si="891"/>
        <v>0</v>
      </c>
      <c r="E312" s="166">
        <f t="shared" si="891"/>
        <v>0</v>
      </c>
      <c r="F312" s="299">
        <f t="shared" si="891"/>
        <v>0</v>
      </c>
      <c r="G312" s="300">
        <f t="shared" si="891"/>
        <v>0</v>
      </c>
      <c r="H312" s="301">
        <f t="shared" ref="H312:H359" si="895">IF($A312="","",I312-F312)</f>
        <v>0</v>
      </c>
      <c r="I312" s="299">
        <f t="shared" ref="I312:J312" si="892">IF($A312="","",IFERROR(INDIRECT("'" &amp; $A312 &amp; "'!" &amp; I$10),0))</f>
        <v>0</v>
      </c>
      <c r="J312" s="300">
        <f t="shared" si="892"/>
        <v>0</v>
      </c>
      <c r="K312" s="301">
        <f t="shared" ref="K312:K359" si="897">IF($A312="","",L312-I312)</f>
        <v>0</v>
      </c>
      <c r="L312" s="302">
        <f t="shared" ref="L312:M312" si="893">IF($A312="","",IFERROR(INDIRECT("'" &amp; $A312 &amp; "'!" &amp; L$10),0))</f>
        <v>0</v>
      </c>
      <c r="M312" s="303">
        <f t="shared" si="893"/>
        <v>0</v>
      </c>
      <c r="N312" s="279"/>
      <c r="O312" s="279"/>
      <c r="P312" s="279"/>
      <c r="Q312" s="279"/>
      <c r="R312" s="279"/>
      <c r="S312" s="279"/>
      <c r="T312" s="279"/>
      <c r="U312" s="279"/>
      <c r="V312" s="279"/>
      <c r="W312" s="279"/>
      <c r="X312" s="279"/>
      <c r="Y312" s="279"/>
      <c r="Z312" s="279"/>
    </row>
    <row r="313" ht="12.75" customHeight="1">
      <c r="A313" s="298" t="s">
        <v>24</v>
      </c>
      <c r="B313" s="298" t="str">
        <f t="shared" ref="B313:B359" si="899">IF(A313="","","3 Bedroom")</f>
        <v>3 Bedroom</v>
      </c>
      <c r="C313" s="166">
        <f t="shared" ref="C313:G313" si="894">IF($A313="","",IFERROR(INDIRECT("'" &amp; $A313 &amp; "'!" &amp; C$10),0))</f>
        <v>5</v>
      </c>
      <c r="D313" s="166">
        <f t="shared" si="894"/>
        <v>0</v>
      </c>
      <c r="E313" s="166">
        <f t="shared" si="894"/>
        <v>0</v>
      </c>
      <c r="F313" s="299">
        <f t="shared" si="894"/>
        <v>0</v>
      </c>
      <c r="G313" s="300">
        <f t="shared" si="894"/>
        <v>0</v>
      </c>
      <c r="H313" s="301">
        <f t="shared" si="895"/>
        <v>0</v>
      </c>
      <c r="I313" s="299">
        <f t="shared" ref="I313:J313" si="896">IF($A313="","",IFERROR(INDIRECT("'" &amp; $A313 &amp; "'!" &amp; I$10),0))</f>
        <v>0</v>
      </c>
      <c r="J313" s="300">
        <f t="shared" si="896"/>
        <v>0</v>
      </c>
      <c r="K313" s="301">
        <f t="shared" si="897"/>
        <v>0</v>
      </c>
      <c r="L313" s="302">
        <f t="shared" ref="L313:M313" si="898">IF($A313="","",IFERROR(INDIRECT("'" &amp; $A313 &amp; "'!" &amp; L$10),0))</f>
        <v>0</v>
      </c>
      <c r="M313" s="303">
        <f t="shared" si="898"/>
        <v>0</v>
      </c>
      <c r="N313" s="279"/>
      <c r="O313" s="279"/>
      <c r="P313" s="279"/>
      <c r="Q313" s="279"/>
      <c r="R313" s="279"/>
      <c r="S313" s="279"/>
      <c r="T313" s="279"/>
      <c r="U313" s="279"/>
      <c r="V313" s="279"/>
      <c r="W313" s="279"/>
      <c r="X313" s="279"/>
      <c r="Y313" s="279"/>
      <c r="Z313" s="279"/>
    </row>
    <row r="314" ht="12.75" customHeight="1">
      <c r="A314" s="298" t="s">
        <v>25</v>
      </c>
      <c r="B314" s="298" t="str">
        <f t="shared" si="899"/>
        <v>3 Bedroom</v>
      </c>
      <c r="C314" s="166">
        <f t="shared" ref="C314:G314" si="900">IF($A314="","",IFERROR(INDIRECT("'" &amp; $A314 &amp; "'!" &amp; C$10),0))</f>
        <v>4</v>
      </c>
      <c r="D314" s="166">
        <f t="shared" si="900"/>
        <v>0</v>
      </c>
      <c r="E314" s="166">
        <f t="shared" si="900"/>
        <v>0</v>
      </c>
      <c r="F314" s="299">
        <f t="shared" si="900"/>
        <v>0</v>
      </c>
      <c r="G314" s="300">
        <f t="shared" si="900"/>
        <v>0</v>
      </c>
      <c r="H314" s="301">
        <f t="shared" si="895"/>
        <v>0</v>
      </c>
      <c r="I314" s="299">
        <f t="shared" ref="I314:J314" si="901">IF($A314="","",IFERROR(INDIRECT("'" &amp; $A314 &amp; "'!" &amp; I$10),0))</f>
        <v>0</v>
      </c>
      <c r="J314" s="300">
        <f t="shared" si="901"/>
        <v>0</v>
      </c>
      <c r="K314" s="301">
        <f t="shared" si="897"/>
        <v>0</v>
      </c>
      <c r="L314" s="302">
        <f t="shared" ref="L314:M314" si="902">IF($A314="","",IFERROR(INDIRECT("'" &amp; $A314 &amp; "'!" &amp; L$10),0))</f>
        <v>0</v>
      </c>
      <c r="M314" s="303">
        <f t="shared" si="902"/>
        <v>0</v>
      </c>
      <c r="N314" s="279"/>
      <c r="O314" s="279"/>
      <c r="P314" s="279"/>
      <c r="Q314" s="279"/>
      <c r="R314" s="279"/>
      <c r="S314" s="279"/>
      <c r="T314" s="279"/>
      <c r="U314" s="279"/>
      <c r="V314" s="279"/>
      <c r="W314" s="279"/>
      <c r="X314" s="279"/>
      <c r="Y314" s="279"/>
      <c r="Z314" s="279"/>
    </row>
    <row r="315" ht="12.75" customHeight="1">
      <c r="A315" s="298" t="s">
        <v>26</v>
      </c>
      <c r="B315" s="298" t="str">
        <f t="shared" si="899"/>
        <v>3 Bedroom</v>
      </c>
      <c r="C315" s="166">
        <f t="shared" ref="C315:G315" si="903">IF($A315="","",IFERROR(INDIRECT("'" &amp; $A315 &amp; "'!" &amp; C$10),0))</f>
        <v>5</v>
      </c>
      <c r="D315" s="166">
        <f t="shared" si="903"/>
        <v>0</v>
      </c>
      <c r="E315" s="166">
        <f t="shared" si="903"/>
        <v>0</v>
      </c>
      <c r="F315" s="299">
        <f t="shared" si="903"/>
        <v>0</v>
      </c>
      <c r="G315" s="300">
        <f t="shared" si="903"/>
        <v>0</v>
      </c>
      <c r="H315" s="301">
        <f t="shared" si="895"/>
        <v>0</v>
      </c>
      <c r="I315" s="299">
        <f t="shared" ref="I315:J315" si="904">IF($A315="","",IFERROR(INDIRECT("'" &amp; $A315 &amp; "'!" &amp; I$10),0))</f>
        <v>0</v>
      </c>
      <c r="J315" s="300">
        <f t="shared" si="904"/>
        <v>0</v>
      </c>
      <c r="K315" s="301">
        <f t="shared" si="897"/>
        <v>0</v>
      </c>
      <c r="L315" s="302">
        <f t="shared" ref="L315:M315" si="905">IF($A315="","",IFERROR(INDIRECT("'" &amp; $A315 &amp; "'!" &amp; L$10),0))</f>
        <v>0</v>
      </c>
      <c r="M315" s="303">
        <f t="shared" si="905"/>
        <v>0</v>
      </c>
      <c r="N315" s="279"/>
      <c r="O315" s="279"/>
      <c r="P315" s="279"/>
      <c r="Q315" s="279"/>
      <c r="R315" s="279"/>
      <c r="S315" s="279"/>
      <c r="T315" s="279"/>
      <c r="U315" s="279"/>
      <c r="V315" s="279"/>
      <c r="W315" s="279"/>
      <c r="X315" s="279"/>
      <c r="Y315" s="279"/>
      <c r="Z315" s="279"/>
    </row>
    <row r="316" ht="12.75" hidden="1" customHeight="1">
      <c r="A316" s="298"/>
      <c r="B316" s="298" t="str">
        <f t="shared" si="899"/>
        <v/>
      </c>
      <c r="C316" s="166" t="str">
        <f t="shared" ref="C316:G316" si="906">IF($A316="","",IFERROR(INDIRECT("'" &amp; $A316 &amp; "'!" &amp; C$10),0))</f>
        <v/>
      </c>
      <c r="D316" s="166" t="str">
        <f t="shared" si="906"/>
        <v/>
      </c>
      <c r="E316" s="166" t="str">
        <f t="shared" si="906"/>
        <v/>
      </c>
      <c r="F316" s="299" t="str">
        <f t="shared" si="906"/>
        <v/>
      </c>
      <c r="G316" s="300" t="str">
        <f t="shared" si="906"/>
        <v/>
      </c>
      <c r="H316" s="301" t="str">
        <f t="shared" si="895"/>
        <v/>
      </c>
      <c r="I316" s="299" t="str">
        <f t="shared" ref="I316:J316" si="907">IF($A316="","",IFERROR(INDIRECT("'" &amp; $A316 &amp; "'!" &amp; I$10),0))</f>
        <v/>
      </c>
      <c r="J316" s="300" t="str">
        <f t="shared" si="907"/>
        <v/>
      </c>
      <c r="K316" s="301" t="str">
        <f t="shared" si="897"/>
        <v/>
      </c>
      <c r="L316" s="302" t="str">
        <f t="shared" ref="L316:M316" si="908">IF($A316="","",IFERROR(INDIRECT("'" &amp; $A316 &amp; "'!" &amp; L$10),0))</f>
        <v/>
      </c>
      <c r="M316" s="303" t="str">
        <f t="shared" si="908"/>
        <v/>
      </c>
      <c r="N316" s="279"/>
      <c r="O316" s="279"/>
      <c r="P316" s="279"/>
      <c r="Q316" s="279"/>
      <c r="R316" s="279"/>
      <c r="S316" s="279"/>
      <c r="T316" s="279"/>
      <c r="U316" s="279"/>
      <c r="V316" s="279"/>
      <c r="W316" s="279"/>
      <c r="X316" s="279"/>
      <c r="Y316" s="279"/>
      <c r="Z316" s="279"/>
    </row>
    <row r="317" ht="12.75" hidden="1" customHeight="1">
      <c r="A317" s="298"/>
      <c r="B317" s="298" t="str">
        <f t="shared" si="899"/>
        <v/>
      </c>
      <c r="C317" s="166" t="str">
        <f t="shared" ref="C317:G317" si="909">IF($A317="","",IFERROR(INDIRECT("'" &amp; $A317 &amp; "'!" &amp; C$10),0))</f>
        <v/>
      </c>
      <c r="D317" s="166" t="str">
        <f t="shared" si="909"/>
        <v/>
      </c>
      <c r="E317" s="166" t="str">
        <f t="shared" si="909"/>
        <v/>
      </c>
      <c r="F317" s="299" t="str">
        <f t="shared" si="909"/>
        <v/>
      </c>
      <c r="G317" s="300" t="str">
        <f t="shared" si="909"/>
        <v/>
      </c>
      <c r="H317" s="301" t="str">
        <f t="shared" si="895"/>
        <v/>
      </c>
      <c r="I317" s="299" t="str">
        <f t="shared" ref="I317:J317" si="910">IF($A317="","",IFERROR(INDIRECT("'" &amp; $A317 &amp; "'!" &amp; I$10),0))</f>
        <v/>
      </c>
      <c r="J317" s="300" t="str">
        <f t="shared" si="910"/>
        <v/>
      </c>
      <c r="K317" s="301" t="str">
        <f t="shared" si="897"/>
        <v/>
      </c>
      <c r="L317" s="302" t="str">
        <f t="shared" ref="L317:M317" si="911">IF($A317="","",IFERROR(INDIRECT("'" &amp; $A317 &amp; "'!" &amp; L$10),0))</f>
        <v/>
      </c>
      <c r="M317" s="303" t="str">
        <f t="shared" si="911"/>
        <v/>
      </c>
      <c r="N317" s="279"/>
      <c r="O317" s="279"/>
      <c r="P317" s="279"/>
      <c r="Q317" s="279"/>
      <c r="R317" s="279"/>
      <c r="S317" s="279"/>
      <c r="T317" s="279"/>
      <c r="U317" s="279"/>
      <c r="V317" s="279"/>
      <c r="W317" s="279"/>
      <c r="X317" s="279"/>
      <c r="Y317" s="279"/>
      <c r="Z317" s="279"/>
    </row>
    <row r="318" ht="12.75" hidden="1" customHeight="1">
      <c r="A318" s="298"/>
      <c r="B318" s="298" t="str">
        <f t="shared" si="899"/>
        <v/>
      </c>
      <c r="C318" s="166" t="str">
        <f t="shared" ref="C318:G318" si="912">IF($A318="","",IFERROR(INDIRECT("'" &amp; $A318 &amp; "'!" &amp; C$10),0))</f>
        <v/>
      </c>
      <c r="D318" s="166" t="str">
        <f t="shared" si="912"/>
        <v/>
      </c>
      <c r="E318" s="166" t="str">
        <f t="shared" si="912"/>
        <v/>
      </c>
      <c r="F318" s="299" t="str">
        <f t="shared" si="912"/>
        <v/>
      </c>
      <c r="G318" s="300" t="str">
        <f t="shared" si="912"/>
        <v/>
      </c>
      <c r="H318" s="301" t="str">
        <f t="shared" si="895"/>
        <v/>
      </c>
      <c r="I318" s="299" t="str">
        <f t="shared" ref="I318:J318" si="913">IF($A318="","",IFERROR(INDIRECT("'" &amp; $A318 &amp; "'!" &amp; I$10),0))</f>
        <v/>
      </c>
      <c r="J318" s="300" t="str">
        <f t="shared" si="913"/>
        <v/>
      </c>
      <c r="K318" s="301" t="str">
        <f t="shared" si="897"/>
        <v/>
      </c>
      <c r="L318" s="302" t="str">
        <f t="shared" ref="L318:M318" si="914">IF($A318="","",IFERROR(INDIRECT("'" &amp; $A318 &amp; "'!" &amp; L$10),0))</f>
        <v/>
      </c>
      <c r="M318" s="303" t="str">
        <f t="shared" si="914"/>
        <v/>
      </c>
      <c r="N318" s="279"/>
      <c r="O318" s="279"/>
      <c r="P318" s="279"/>
      <c r="Q318" s="279"/>
      <c r="R318" s="279"/>
      <c r="S318" s="279"/>
      <c r="T318" s="279"/>
      <c r="U318" s="279"/>
      <c r="V318" s="279"/>
      <c r="W318" s="279"/>
      <c r="X318" s="279"/>
      <c r="Y318" s="279"/>
      <c r="Z318" s="279"/>
    </row>
    <row r="319" ht="12.75" hidden="1" customHeight="1">
      <c r="A319" s="298"/>
      <c r="B319" s="298" t="str">
        <f t="shared" si="899"/>
        <v/>
      </c>
      <c r="C319" s="166" t="str">
        <f t="shared" ref="C319:G319" si="915">IF($A319="","",IFERROR(INDIRECT("'" &amp; $A319 &amp; "'!" &amp; C$10),0))</f>
        <v/>
      </c>
      <c r="D319" s="166" t="str">
        <f t="shared" si="915"/>
        <v/>
      </c>
      <c r="E319" s="166" t="str">
        <f t="shared" si="915"/>
        <v/>
      </c>
      <c r="F319" s="299" t="str">
        <f t="shared" si="915"/>
        <v/>
      </c>
      <c r="G319" s="300" t="str">
        <f t="shared" si="915"/>
        <v/>
      </c>
      <c r="H319" s="301" t="str">
        <f t="shared" si="895"/>
        <v/>
      </c>
      <c r="I319" s="299" t="str">
        <f t="shared" ref="I319:J319" si="916">IF($A319="","",IFERROR(INDIRECT("'" &amp; $A319 &amp; "'!" &amp; I$10),0))</f>
        <v/>
      </c>
      <c r="J319" s="300" t="str">
        <f t="shared" si="916"/>
        <v/>
      </c>
      <c r="K319" s="301" t="str">
        <f t="shared" si="897"/>
        <v/>
      </c>
      <c r="L319" s="302" t="str">
        <f t="shared" ref="L319:M319" si="917">IF($A319="","",IFERROR(INDIRECT("'" &amp; $A319 &amp; "'!" &amp; L$10),0))</f>
        <v/>
      </c>
      <c r="M319" s="303" t="str">
        <f t="shared" si="917"/>
        <v/>
      </c>
      <c r="N319" s="279"/>
      <c r="O319" s="279"/>
      <c r="P319" s="279"/>
      <c r="Q319" s="279"/>
      <c r="R319" s="279"/>
      <c r="S319" s="279"/>
      <c r="T319" s="279"/>
      <c r="U319" s="279"/>
      <c r="V319" s="279"/>
      <c r="W319" s="279"/>
      <c r="X319" s="279"/>
      <c r="Y319" s="279"/>
      <c r="Z319" s="279"/>
    </row>
    <row r="320" ht="12.75" hidden="1" customHeight="1">
      <c r="A320" s="298"/>
      <c r="B320" s="298" t="str">
        <f t="shared" si="899"/>
        <v/>
      </c>
      <c r="C320" s="166" t="str">
        <f t="shared" ref="C320:G320" si="918">IF($A320="","",IFERROR(INDIRECT("'" &amp; $A320 &amp; "'!" &amp; C$10),0))</f>
        <v/>
      </c>
      <c r="D320" s="166" t="str">
        <f t="shared" si="918"/>
        <v/>
      </c>
      <c r="E320" s="166" t="str">
        <f t="shared" si="918"/>
        <v/>
      </c>
      <c r="F320" s="299" t="str">
        <f t="shared" si="918"/>
        <v/>
      </c>
      <c r="G320" s="300" t="str">
        <f t="shared" si="918"/>
        <v/>
      </c>
      <c r="H320" s="301" t="str">
        <f t="shared" si="895"/>
        <v/>
      </c>
      <c r="I320" s="299" t="str">
        <f t="shared" ref="I320:J320" si="919">IF($A320="","",IFERROR(INDIRECT("'" &amp; $A320 &amp; "'!" &amp; I$10),0))</f>
        <v/>
      </c>
      <c r="J320" s="300" t="str">
        <f t="shared" si="919"/>
        <v/>
      </c>
      <c r="K320" s="301" t="str">
        <f t="shared" si="897"/>
        <v/>
      </c>
      <c r="L320" s="302" t="str">
        <f t="shared" ref="L320:M320" si="920">IF($A320="","",IFERROR(INDIRECT("'" &amp; $A320 &amp; "'!" &amp; L$10),0))</f>
        <v/>
      </c>
      <c r="M320" s="303" t="str">
        <f t="shared" si="920"/>
        <v/>
      </c>
      <c r="N320" s="279"/>
      <c r="O320" s="279"/>
      <c r="P320" s="279"/>
      <c r="Q320" s="279"/>
      <c r="R320" s="279"/>
      <c r="S320" s="279"/>
      <c r="T320" s="279"/>
      <c r="U320" s="279"/>
      <c r="V320" s="279"/>
      <c r="W320" s="279"/>
      <c r="X320" s="279"/>
      <c r="Y320" s="279"/>
      <c r="Z320" s="279"/>
    </row>
    <row r="321" ht="12.75" hidden="1" customHeight="1">
      <c r="A321" s="298"/>
      <c r="B321" s="298" t="str">
        <f t="shared" si="899"/>
        <v/>
      </c>
      <c r="C321" s="166" t="str">
        <f t="shared" ref="C321:G321" si="921">IF($A321="","",IFERROR(INDIRECT("'" &amp; $A321 &amp; "'!" &amp; C$10),0))</f>
        <v/>
      </c>
      <c r="D321" s="166" t="str">
        <f t="shared" si="921"/>
        <v/>
      </c>
      <c r="E321" s="166" t="str">
        <f t="shared" si="921"/>
        <v/>
      </c>
      <c r="F321" s="299" t="str">
        <f t="shared" si="921"/>
        <v/>
      </c>
      <c r="G321" s="300" t="str">
        <f t="shared" si="921"/>
        <v/>
      </c>
      <c r="H321" s="301" t="str">
        <f t="shared" si="895"/>
        <v/>
      </c>
      <c r="I321" s="299" t="str">
        <f t="shared" ref="I321:J321" si="922">IF($A321="","",IFERROR(INDIRECT("'" &amp; $A321 &amp; "'!" &amp; I$10),0))</f>
        <v/>
      </c>
      <c r="J321" s="300" t="str">
        <f t="shared" si="922"/>
        <v/>
      </c>
      <c r="K321" s="301" t="str">
        <f t="shared" si="897"/>
        <v/>
      </c>
      <c r="L321" s="302" t="str">
        <f t="shared" ref="L321:M321" si="923">IF($A321="","",IFERROR(INDIRECT("'" &amp; $A321 &amp; "'!" &amp; L$10),0))</f>
        <v/>
      </c>
      <c r="M321" s="303" t="str">
        <f t="shared" si="923"/>
        <v/>
      </c>
      <c r="N321" s="279"/>
      <c r="O321" s="279"/>
      <c r="P321" s="279"/>
      <c r="Q321" s="279"/>
      <c r="R321" s="279"/>
      <c r="S321" s="279"/>
      <c r="T321" s="279"/>
      <c r="U321" s="279"/>
      <c r="V321" s="279"/>
      <c r="W321" s="279"/>
      <c r="X321" s="279"/>
      <c r="Y321" s="279"/>
      <c r="Z321" s="279"/>
    </row>
    <row r="322" ht="12.75" hidden="1" customHeight="1">
      <c r="A322" s="298"/>
      <c r="B322" s="298" t="str">
        <f t="shared" si="899"/>
        <v/>
      </c>
      <c r="C322" s="166" t="str">
        <f t="shared" ref="C322:G322" si="924">IF($A322="","",IFERROR(INDIRECT("'" &amp; $A322 &amp; "'!" &amp; C$10),0))</f>
        <v/>
      </c>
      <c r="D322" s="166" t="str">
        <f t="shared" si="924"/>
        <v/>
      </c>
      <c r="E322" s="166" t="str">
        <f t="shared" si="924"/>
        <v/>
      </c>
      <c r="F322" s="299" t="str">
        <f t="shared" si="924"/>
        <v/>
      </c>
      <c r="G322" s="300" t="str">
        <f t="shared" si="924"/>
        <v/>
      </c>
      <c r="H322" s="301" t="str">
        <f t="shared" si="895"/>
        <v/>
      </c>
      <c r="I322" s="299" t="str">
        <f t="shared" ref="I322:J322" si="925">IF($A322="","",IFERROR(INDIRECT("'" &amp; $A322 &amp; "'!" &amp; I$10),0))</f>
        <v/>
      </c>
      <c r="J322" s="300" t="str">
        <f t="shared" si="925"/>
        <v/>
      </c>
      <c r="K322" s="301" t="str">
        <f t="shared" si="897"/>
        <v/>
      </c>
      <c r="L322" s="302" t="str">
        <f t="shared" ref="L322:M322" si="926">IF($A322="","",IFERROR(INDIRECT("'" &amp; $A322 &amp; "'!" &amp; L$10),0))</f>
        <v/>
      </c>
      <c r="M322" s="303" t="str">
        <f t="shared" si="926"/>
        <v/>
      </c>
      <c r="N322" s="279"/>
      <c r="O322" s="279"/>
      <c r="P322" s="279"/>
      <c r="Q322" s="279"/>
      <c r="R322" s="279"/>
      <c r="S322" s="279"/>
      <c r="T322" s="279"/>
      <c r="U322" s="279"/>
      <c r="V322" s="279"/>
      <c r="W322" s="279"/>
      <c r="X322" s="279"/>
      <c r="Y322" s="279"/>
      <c r="Z322" s="279"/>
    </row>
    <row r="323" ht="12.75" hidden="1" customHeight="1">
      <c r="A323" s="298"/>
      <c r="B323" s="298" t="str">
        <f t="shared" si="899"/>
        <v/>
      </c>
      <c r="C323" s="166" t="str">
        <f t="shared" ref="C323:G323" si="927">IF($A323="","",IFERROR(INDIRECT("'" &amp; $A323 &amp; "'!" &amp; C$10),0))</f>
        <v/>
      </c>
      <c r="D323" s="166" t="str">
        <f t="shared" si="927"/>
        <v/>
      </c>
      <c r="E323" s="166" t="str">
        <f t="shared" si="927"/>
        <v/>
      </c>
      <c r="F323" s="299" t="str">
        <f t="shared" si="927"/>
        <v/>
      </c>
      <c r="G323" s="300" t="str">
        <f t="shared" si="927"/>
        <v/>
      </c>
      <c r="H323" s="301" t="str">
        <f t="shared" si="895"/>
        <v/>
      </c>
      <c r="I323" s="299" t="str">
        <f t="shared" ref="I323:J323" si="928">IF($A323="","",IFERROR(INDIRECT("'" &amp; $A323 &amp; "'!" &amp; I$10),0))</f>
        <v/>
      </c>
      <c r="J323" s="300" t="str">
        <f t="shared" si="928"/>
        <v/>
      </c>
      <c r="K323" s="301" t="str">
        <f t="shared" si="897"/>
        <v/>
      </c>
      <c r="L323" s="302" t="str">
        <f t="shared" ref="L323:M323" si="929">IF($A323="","",IFERROR(INDIRECT("'" &amp; $A323 &amp; "'!" &amp; L$10),0))</f>
        <v/>
      </c>
      <c r="M323" s="303" t="str">
        <f t="shared" si="929"/>
        <v/>
      </c>
      <c r="N323" s="279"/>
      <c r="O323" s="279"/>
      <c r="P323" s="279"/>
      <c r="Q323" s="279"/>
      <c r="R323" s="279"/>
      <c r="S323" s="279"/>
      <c r="T323" s="279"/>
      <c r="U323" s="279"/>
      <c r="V323" s="279"/>
      <c r="W323" s="279"/>
      <c r="X323" s="279"/>
      <c r="Y323" s="279"/>
      <c r="Z323" s="279"/>
    </row>
    <row r="324" ht="12.75" hidden="1" customHeight="1">
      <c r="A324" s="298"/>
      <c r="B324" s="298" t="str">
        <f t="shared" si="899"/>
        <v/>
      </c>
      <c r="C324" s="166" t="str">
        <f t="shared" ref="C324:G324" si="930">IF($A324="","",IFERROR(INDIRECT("'" &amp; $A324 &amp; "'!" &amp; C$10),0))</f>
        <v/>
      </c>
      <c r="D324" s="166" t="str">
        <f t="shared" si="930"/>
        <v/>
      </c>
      <c r="E324" s="166" t="str">
        <f t="shared" si="930"/>
        <v/>
      </c>
      <c r="F324" s="299" t="str">
        <f t="shared" si="930"/>
        <v/>
      </c>
      <c r="G324" s="300" t="str">
        <f t="shared" si="930"/>
        <v/>
      </c>
      <c r="H324" s="301" t="str">
        <f t="shared" si="895"/>
        <v/>
      </c>
      <c r="I324" s="299" t="str">
        <f t="shared" ref="I324:J324" si="931">IF($A324="","",IFERROR(INDIRECT("'" &amp; $A324 &amp; "'!" &amp; I$10),0))</f>
        <v/>
      </c>
      <c r="J324" s="300" t="str">
        <f t="shared" si="931"/>
        <v/>
      </c>
      <c r="K324" s="301" t="str">
        <f t="shared" si="897"/>
        <v/>
      </c>
      <c r="L324" s="302" t="str">
        <f t="shared" ref="L324:M324" si="932">IF($A324="","",IFERROR(INDIRECT("'" &amp; $A324 &amp; "'!" &amp; L$10),0))</f>
        <v/>
      </c>
      <c r="M324" s="303" t="str">
        <f t="shared" si="932"/>
        <v/>
      </c>
      <c r="N324" s="279"/>
      <c r="O324" s="279"/>
      <c r="P324" s="279"/>
      <c r="Q324" s="279"/>
      <c r="R324" s="279"/>
      <c r="S324" s="279"/>
      <c r="T324" s="279"/>
      <c r="U324" s="279"/>
      <c r="V324" s="279"/>
      <c r="W324" s="279"/>
      <c r="X324" s="279"/>
      <c r="Y324" s="279"/>
      <c r="Z324" s="279"/>
    </row>
    <row r="325" ht="12.75" hidden="1" customHeight="1">
      <c r="A325" s="298"/>
      <c r="B325" s="298" t="str">
        <f t="shared" si="899"/>
        <v/>
      </c>
      <c r="C325" s="166" t="str">
        <f t="shared" ref="C325:G325" si="933">IF($A325="","",IFERROR(INDIRECT("'" &amp; $A325 &amp; "'!" &amp; C$10),0))</f>
        <v/>
      </c>
      <c r="D325" s="166" t="str">
        <f t="shared" si="933"/>
        <v/>
      </c>
      <c r="E325" s="166" t="str">
        <f t="shared" si="933"/>
        <v/>
      </c>
      <c r="F325" s="299" t="str">
        <f t="shared" si="933"/>
        <v/>
      </c>
      <c r="G325" s="300" t="str">
        <f t="shared" si="933"/>
        <v/>
      </c>
      <c r="H325" s="301" t="str">
        <f t="shared" si="895"/>
        <v/>
      </c>
      <c r="I325" s="299" t="str">
        <f t="shared" ref="I325:J325" si="934">IF($A325="","",IFERROR(INDIRECT("'" &amp; $A325 &amp; "'!" &amp; I$10),0))</f>
        <v/>
      </c>
      <c r="J325" s="300" t="str">
        <f t="shared" si="934"/>
        <v/>
      </c>
      <c r="K325" s="301" t="str">
        <f t="shared" si="897"/>
        <v/>
      </c>
      <c r="L325" s="302" t="str">
        <f t="shared" ref="L325:M325" si="935">IF($A325="","",IFERROR(INDIRECT("'" &amp; $A325 &amp; "'!" &amp; L$10),0))</f>
        <v/>
      </c>
      <c r="M325" s="303" t="str">
        <f t="shared" si="935"/>
        <v/>
      </c>
      <c r="N325" s="279"/>
      <c r="O325" s="279"/>
      <c r="P325" s="279"/>
      <c r="Q325" s="279"/>
      <c r="R325" s="279"/>
      <c r="S325" s="279"/>
      <c r="T325" s="279"/>
      <c r="U325" s="279"/>
      <c r="V325" s="279"/>
      <c r="W325" s="279"/>
      <c r="X325" s="279"/>
      <c r="Y325" s="279"/>
      <c r="Z325" s="279"/>
    </row>
    <row r="326" ht="12.75" hidden="1" customHeight="1">
      <c r="A326" s="298"/>
      <c r="B326" s="298" t="str">
        <f t="shared" si="899"/>
        <v/>
      </c>
      <c r="C326" s="166" t="str">
        <f t="shared" ref="C326:G326" si="936">IF($A326="","",IFERROR(INDIRECT("'" &amp; $A326 &amp; "'!" &amp; C$10),0))</f>
        <v/>
      </c>
      <c r="D326" s="166" t="str">
        <f t="shared" si="936"/>
        <v/>
      </c>
      <c r="E326" s="166" t="str">
        <f t="shared" si="936"/>
        <v/>
      </c>
      <c r="F326" s="299" t="str">
        <f t="shared" si="936"/>
        <v/>
      </c>
      <c r="G326" s="300" t="str">
        <f t="shared" si="936"/>
        <v/>
      </c>
      <c r="H326" s="301" t="str">
        <f t="shared" si="895"/>
        <v/>
      </c>
      <c r="I326" s="299" t="str">
        <f t="shared" ref="I326:J326" si="937">IF($A326="","",IFERROR(INDIRECT("'" &amp; $A326 &amp; "'!" &amp; I$10),0))</f>
        <v/>
      </c>
      <c r="J326" s="300" t="str">
        <f t="shared" si="937"/>
        <v/>
      </c>
      <c r="K326" s="301" t="str">
        <f t="shared" si="897"/>
        <v/>
      </c>
      <c r="L326" s="302" t="str">
        <f t="shared" ref="L326:M326" si="938">IF($A326="","",IFERROR(INDIRECT("'" &amp; $A326 &amp; "'!" &amp; L$10),0))</f>
        <v/>
      </c>
      <c r="M326" s="303" t="str">
        <f t="shared" si="938"/>
        <v/>
      </c>
      <c r="N326" s="279"/>
      <c r="O326" s="279"/>
      <c r="P326" s="279"/>
      <c r="Q326" s="279"/>
      <c r="R326" s="279"/>
      <c r="S326" s="279"/>
      <c r="T326" s="279"/>
      <c r="U326" s="279"/>
      <c r="V326" s="279"/>
      <c r="W326" s="279"/>
      <c r="X326" s="279"/>
      <c r="Y326" s="279"/>
      <c r="Z326" s="279"/>
    </row>
    <row r="327" ht="12.75" hidden="1" customHeight="1">
      <c r="A327" s="298"/>
      <c r="B327" s="298" t="str">
        <f t="shared" si="899"/>
        <v/>
      </c>
      <c r="C327" s="166" t="str">
        <f t="shared" ref="C327:G327" si="939">IF($A327="","",IFERROR(INDIRECT("'" &amp; $A327 &amp; "'!" &amp; C$10),0))</f>
        <v/>
      </c>
      <c r="D327" s="166" t="str">
        <f t="shared" si="939"/>
        <v/>
      </c>
      <c r="E327" s="166" t="str">
        <f t="shared" si="939"/>
        <v/>
      </c>
      <c r="F327" s="299" t="str">
        <f t="shared" si="939"/>
        <v/>
      </c>
      <c r="G327" s="300" t="str">
        <f t="shared" si="939"/>
        <v/>
      </c>
      <c r="H327" s="301" t="str">
        <f t="shared" si="895"/>
        <v/>
      </c>
      <c r="I327" s="299" t="str">
        <f t="shared" ref="I327:J327" si="940">IF($A327="","",IFERROR(INDIRECT("'" &amp; $A327 &amp; "'!" &amp; I$10),0))</f>
        <v/>
      </c>
      <c r="J327" s="300" t="str">
        <f t="shared" si="940"/>
        <v/>
      </c>
      <c r="K327" s="301" t="str">
        <f t="shared" si="897"/>
        <v/>
      </c>
      <c r="L327" s="302" t="str">
        <f t="shared" ref="L327:M327" si="941">IF($A327="","",IFERROR(INDIRECT("'" &amp; $A327 &amp; "'!" &amp; L$10),0))</f>
        <v/>
      </c>
      <c r="M327" s="303" t="str">
        <f t="shared" si="941"/>
        <v/>
      </c>
      <c r="N327" s="279"/>
      <c r="O327" s="279"/>
      <c r="P327" s="279"/>
      <c r="Q327" s="279"/>
      <c r="R327" s="279"/>
      <c r="S327" s="279"/>
      <c r="T327" s="279"/>
      <c r="U327" s="279"/>
      <c r="V327" s="279"/>
      <c r="W327" s="279"/>
      <c r="X327" s="279"/>
      <c r="Y327" s="279"/>
      <c r="Z327" s="279"/>
    </row>
    <row r="328" ht="12.75" hidden="1" customHeight="1">
      <c r="A328" s="298"/>
      <c r="B328" s="298" t="str">
        <f t="shared" si="899"/>
        <v/>
      </c>
      <c r="C328" s="166" t="str">
        <f t="shared" ref="C328:G328" si="942">IF($A328="","",IFERROR(INDIRECT("'" &amp; $A328 &amp; "'!" &amp; C$10),0))</f>
        <v/>
      </c>
      <c r="D328" s="166" t="str">
        <f t="shared" si="942"/>
        <v/>
      </c>
      <c r="E328" s="166" t="str">
        <f t="shared" si="942"/>
        <v/>
      </c>
      <c r="F328" s="299" t="str">
        <f t="shared" si="942"/>
        <v/>
      </c>
      <c r="G328" s="300" t="str">
        <f t="shared" si="942"/>
        <v/>
      </c>
      <c r="H328" s="301" t="str">
        <f t="shared" si="895"/>
        <v/>
      </c>
      <c r="I328" s="299" t="str">
        <f t="shared" ref="I328:J328" si="943">IF($A328="","",IFERROR(INDIRECT("'" &amp; $A328 &amp; "'!" &amp; I$10),0))</f>
        <v/>
      </c>
      <c r="J328" s="300" t="str">
        <f t="shared" si="943"/>
        <v/>
      </c>
      <c r="K328" s="301" t="str">
        <f t="shared" si="897"/>
        <v/>
      </c>
      <c r="L328" s="302" t="str">
        <f t="shared" ref="L328:M328" si="944">IF($A328="","",IFERROR(INDIRECT("'" &amp; $A328 &amp; "'!" &amp; L$10),0))</f>
        <v/>
      </c>
      <c r="M328" s="303" t="str">
        <f t="shared" si="944"/>
        <v/>
      </c>
      <c r="N328" s="279"/>
      <c r="O328" s="279"/>
      <c r="P328" s="279"/>
      <c r="Q328" s="279"/>
      <c r="R328" s="279"/>
      <c r="S328" s="279"/>
      <c r="T328" s="279"/>
      <c r="U328" s="279"/>
      <c r="V328" s="279"/>
      <c r="W328" s="279"/>
      <c r="X328" s="279"/>
      <c r="Y328" s="279"/>
      <c r="Z328" s="279"/>
    </row>
    <row r="329" ht="12.75" hidden="1" customHeight="1">
      <c r="A329" s="298"/>
      <c r="B329" s="298" t="str">
        <f t="shared" si="899"/>
        <v/>
      </c>
      <c r="C329" s="166" t="str">
        <f t="shared" ref="C329:G329" si="945">IF($A329="","",IFERROR(INDIRECT("'" &amp; $A329 &amp; "'!" &amp; C$10),0))</f>
        <v/>
      </c>
      <c r="D329" s="166" t="str">
        <f t="shared" si="945"/>
        <v/>
      </c>
      <c r="E329" s="166" t="str">
        <f t="shared" si="945"/>
        <v/>
      </c>
      <c r="F329" s="299" t="str">
        <f t="shared" si="945"/>
        <v/>
      </c>
      <c r="G329" s="300" t="str">
        <f t="shared" si="945"/>
        <v/>
      </c>
      <c r="H329" s="301" t="str">
        <f t="shared" si="895"/>
        <v/>
      </c>
      <c r="I329" s="299" t="str">
        <f t="shared" ref="I329:J329" si="946">IF($A329="","",IFERROR(INDIRECT("'" &amp; $A329 &amp; "'!" &amp; I$10),0))</f>
        <v/>
      </c>
      <c r="J329" s="300" t="str">
        <f t="shared" si="946"/>
        <v/>
      </c>
      <c r="K329" s="301" t="str">
        <f t="shared" si="897"/>
        <v/>
      </c>
      <c r="L329" s="302" t="str">
        <f t="shared" ref="L329:M329" si="947">IF($A329="","",IFERROR(INDIRECT("'" &amp; $A329 &amp; "'!" &amp; L$10),0))</f>
        <v/>
      </c>
      <c r="M329" s="303" t="str">
        <f t="shared" si="947"/>
        <v/>
      </c>
      <c r="N329" s="279"/>
      <c r="O329" s="279"/>
      <c r="P329" s="279"/>
      <c r="Q329" s="279"/>
      <c r="R329" s="279"/>
      <c r="S329" s="279"/>
      <c r="T329" s="279"/>
      <c r="U329" s="279"/>
      <c r="V329" s="279"/>
      <c r="W329" s="279"/>
      <c r="X329" s="279"/>
      <c r="Y329" s="279"/>
      <c r="Z329" s="279"/>
    </row>
    <row r="330" ht="12.75" hidden="1" customHeight="1">
      <c r="A330" s="298"/>
      <c r="B330" s="298" t="str">
        <f t="shared" si="899"/>
        <v/>
      </c>
      <c r="C330" s="166" t="str">
        <f t="shared" ref="C330:G330" si="948">IF($A330="","",IFERROR(INDIRECT("'" &amp; $A330 &amp; "'!" &amp; C$10),0))</f>
        <v/>
      </c>
      <c r="D330" s="166" t="str">
        <f t="shared" si="948"/>
        <v/>
      </c>
      <c r="E330" s="166" t="str">
        <f t="shared" si="948"/>
        <v/>
      </c>
      <c r="F330" s="299" t="str">
        <f t="shared" si="948"/>
        <v/>
      </c>
      <c r="G330" s="300" t="str">
        <f t="shared" si="948"/>
        <v/>
      </c>
      <c r="H330" s="301" t="str">
        <f t="shared" si="895"/>
        <v/>
      </c>
      <c r="I330" s="299" t="str">
        <f t="shared" ref="I330:J330" si="949">IF($A330="","",IFERROR(INDIRECT("'" &amp; $A330 &amp; "'!" &amp; I$10),0))</f>
        <v/>
      </c>
      <c r="J330" s="300" t="str">
        <f t="shared" si="949"/>
        <v/>
      </c>
      <c r="K330" s="301" t="str">
        <f t="shared" si="897"/>
        <v/>
      </c>
      <c r="L330" s="302" t="str">
        <f t="shared" ref="L330:M330" si="950">IF($A330="","",IFERROR(INDIRECT("'" &amp; $A330 &amp; "'!" &amp; L$10),0))</f>
        <v/>
      </c>
      <c r="M330" s="303" t="str">
        <f t="shared" si="950"/>
        <v/>
      </c>
      <c r="N330" s="279"/>
      <c r="O330" s="279"/>
      <c r="P330" s="279"/>
      <c r="Q330" s="279"/>
      <c r="R330" s="279"/>
      <c r="S330" s="279"/>
      <c r="T330" s="279"/>
      <c r="U330" s="279"/>
      <c r="V330" s="279"/>
      <c r="W330" s="279"/>
      <c r="X330" s="279"/>
      <c r="Y330" s="279"/>
      <c r="Z330" s="279"/>
    </row>
    <row r="331" ht="12.75" hidden="1" customHeight="1">
      <c r="A331" s="298"/>
      <c r="B331" s="298" t="str">
        <f t="shared" si="899"/>
        <v/>
      </c>
      <c r="C331" s="166" t="str">
        <f t="shared" ref="C331:G331" si="951">IF($A331="","",IFERROR(INDIRECT("'" &amp; $A331 &amp; "'!" &amp; C$10),0))</f>
        <v/>
      </c>
      <c r="D331" s="166" t="str">
        <f t="shared" si="951"/>
        <v/>
      </c>
      <c r="E331" s="166" t="str">
        <f t="shared" si="951"/>
        <v/>
      </c>
      <c r="F331" s="299" t="str">
        <f t="shared" si="951"/>
        <v/>
      </c>
      <c r="G331" s="300" t="str">
        <f t="shared" si="951"/>
        <v/>
      </c>
      <c r="H331" s="301" t="str">
        <f t="shared" si="895"/>
        <v/>
      </c>
      <c r="I331" s="299" t="str">
        <f t="shared" ref="I331:J331" si="952">IF($A331="","",IFERROR(INDIRECT("'" &amp; $A331 &amp; "'!" &amp; I$10),0))</f>
        <v/>
      </c>
      <c r="J331" s="300" t="str">
        <f t="shared" si="952"/>
        <v/>
      </c>
      <c r="K331" s="301" t="str">
        <f t="shared" si="897"/>
        <v/>
      </c>
      <c r="L331" s="302" t="str">
        <f t="shared" ref="L331:M331" si="953">IF($A331="","",IFERROR(INDIRECT("'" &amp; $A331 &amp; "'!" &amp; L$10),0))</f>
        <v/>
      </c>
      <c r="M331" s="303" t="str">
        <f t="shared" si="953"/>
        <v/>
      </c>
      <c r="N331" s="279"/>
      <c r="O331" s="279"/>
      <c r="P331" s="279"/>
      <c r="Q331" s="279"/>
      <c r="R331" s="279"/>
      <c r="S331" s="279"/>
      <c r="T331" s="279"/>
      <c r="U331" s="279"/>
      <c r="V331" s="279"/>
      <c r="W331" s="279"/>
      <c r="X331" s="279"/>
      <c r="Y331" s="279"/>
      <c r="Z331" s="279"/>
    </row>
    <row r="332" ht="12.75" hidden="1" customHeight="1">
      <c r="A332" s="298"/>
      <c r="B332" s="298" t="str">
        <f t="shared" si="899"/>
        <v/>
      </c>
      <c r="C332" s="166" t="str">
        <f t="shared" ref="C332:G332" si="954">IF($A332="","",IFERROR(INDIRECT("'" &amp; $A332 &amp; "'!" &amp; C$10),0))</f>
        <v/>
      </c>
      <c r="D332" s="166" t="str">
        <f t="shared" si="954"/>
        <v/>
      </c>
      <c r="E332" s="166" t="str">
        <f t="shared" si="954"/>
        <v/>
      </c>
      <c r="F332" s="299" t="str">
        <f t="shared" si="954"/>
        <v/>
      </c>
      <c r="G332" s="300" t="str">
        <f t="shared" si="954"/>
        <v/>
      </c>
      <c r="H332" s="301" t="str">
        <f t="shared" si="895"/>
        <v/>
      </c>
      <c r="I332" s="299" t="str">
        <f t="shared" ref="I332:J332" si="955">IF($A332="","",IFERROR(INDIRECT("'" &amp; $A332 &amp; "'!" &amp; I$10),0))</f>
        <v/>
      </c>
      <c r="J332" s="300" t="str">
        <f t="shared" si="955"/>
        <v/>
      </c>
      <c r="K332" s="301" t="str">
        <f t="shared" si="897"/>
        <v/>
      </c>
      <c r="L332" s="302" t="str">
        <f t="shared" ref="L332:M332" si="956">IF($A332="","",IFERROR(INDIRECT("'" &amp; $A332 &amp; "'!" &amp; L$10),0))</f>
        <v/>
      </c>
      <c r="M332" s="303" t="str">
        <f t="shared" si="956"/>
        <v/>
      </c>
      <c r="N332" s="279"/>
      <c r="O332" s="279"/>
      <c r="P332" s="279"/>
      <c r="Q332" s="279"/>
      <c r="R332" s="279"/>
      <c r="S332" s="279"/>
      <c r="T332" s="279"/>
      <c r="U332" s="279"/>
      <c r="V332" s="279"/>
      <c r="W332" s="279"/>
      <c r="X332" s="279"/>
      <c r="Y332" s="279"/>
      <c r="Z332" s="279"/>
    </row>
    <row r="333" ht="12.75" hidden="1" customHeight="1">
      <c r="A333" s="298"/>
      <c r="B333" s="298" t="str">
        <f t="shared" si="899"/>
        <v/>
      </c>
      <c r="C333" s="166" t="str">
        <f t="shared" ref="C333:G333" si="957">IF($A333="","",IFERROR(INDIRECT("'" &amp; $A333 &amp; "'!" &amp; C$10),0))</f>
        <v/>
      </c>
      <c r="D333" s="166" t="str">
        <f t="shared" si="957"/>
        <v/>
      </c>
      <c r="E333" s="166" t="str">
        <f t="shared" si="957"/>
        <v/>
      </c>
      <c r="F333" s="299" t="str">
        <f t="shared" si="957"/>
        <v/>
      </c>
      <c r="G333" s="300" t="str">
        <f t="shared" si="957"/>
        <v/>
      </c>
      <c r="H333" s="301" t="str">
        <f t="shared" si="895"/>
        <v/>
      </c>
      <c r="I333" s="299" t="str">
        <f t="shared" ref="I333:J333" si="958">IF($A333="","",IFERROR(INDIRECT("'" &amp; $A333 &amp; "'!" &amp; I$10),0))</f>
        <v/>
      </c>
      <c r="J333" s="300" t="str">
        <f t="shared" si="958"/>
        <v/>
      </c>
      <c r="K333" s="301" t="str">
        <f t="shared" si="897"/>
        <v/>
      </c>
      <c r="L333" s="302" t="str">
        <f t="shared" ref="L333:M333" si="959">IF($A333="","",IFERROR(INDIRECT("'" &amp; $A333 &amp; "'!" &amp; L$10),0))</f>
        <v/>
      </c>
      <c r="M333" s="303" t="str">
        <f t="shared" si="959"/>
        <v/>
      </c>
      <c r="N333" s="279"/>
      <c r="O333" s="279"/>
      <c r="P333" s="279"/>
      <c r="Q333" s="279"/>
      <c r="R333" s="279"/>
      <c r="S333" s="279"/>
      <c r="T333" s="279"/>
      <c r="U333" s="279"/>
      <c r="V333" s="279"/>
      <c r="W333" s="279"/>
      <c r="X333" s="279"/>
      <c r="Y333" s="279"/>
      <c r="Z333" s="279"/>
    </row>
    <row r="334" ht="12.75" hidden="1" customHeight="1">
      <c r="A334" s="298"/>
      <c r="B334" s="298" t="str">
        <f t="shared" si="899"/>
        <v/>
      </c>
      <c r="C334" s="166" t="str">
        <f t="shared" ref="C334:G334" si="960">IF($A334="","",IFERROR(INDIRECT("'" &amp; $A334 &amp; "'!" &amp; C$10),0))</f>
        <v/>
      </c>
      <c r="D334" s="166" t="str">
        <f t="shared" si="960"/>
        <v/>
      </c>
      <c r="E334" s="166" t="str">
        <f t="shared" si="960"/>
        <v/>
      </c>
      <c r="F334" s="299" t="str">
        <f t="shared" si="960"/>
        <v/>
      </c>
      <c r="G334" s="300" t="str">
        <f t="shared" si="960"/>
        <v/>
      </c>
      <c r="H334" s="301" t="str">
        <f t="shared" si="895"/>
        <v/>
      </c>
      <c r="I334" s="299" t="str">
        <f t="shared" ref="I334:J334" si="961">IF($A334="","",IFERROR(INDIRECT("'" &amp; $A334 &amp; "'!" &amp; I$10),0))</f>
        <v/>
      </c>
      <c r="J334" s="300" t="str">
        <f t="shared" si="961"/>
        <v/>
      </c>
      <c r="K334" s="301" t="str">
        <f t="shared" si="897"/>
        <v/>
      </c>
      <c r="L334" s="302" t="str">
        <f t="shared" ref="L334:M334" si="962">IF($A334="","",IFERROR(INDIRECT("'" &amp; $A334 &amp; "'!" &amp; L$10),0))</f>
        <v/>
      </c>
      <c r="M334" s="303" t="str">
        <f t="shared" si="962"/>
        <v/>
      </c>
      <c r="N334" s="279"/>
      <c r="O334" s="279"/>
      <c r="P334" s="279"/>
      <c r="Q334" s="279"/>
      <c r="R334" s="279"/>
      <c r="S334" s="279"/>
      <c r="T334" s="279"/>
      <c r="U334" s="279"/>
      <c r="V334" s="279"/>
      <c r="W334" s="279"/>
      <c r="X334" s="279"/>
      <c r="Y334" s="279"/>
      <c r="Z334" s="279"/>
    </row>
    <row r="335" ht="12.75" hidden="1" customHeight="1">
      <c r="A335" s="298"/>
      <c r="B335" s="298" t="str">
        <f t="shared" si="899"/>
        <v/>
      </c>
      <c r="C335" s="166" t="str">
        <f t="shared" ref="C335:G335" si="963">IF($A335="","",IFERROR(INDIRECT("'" &amp; $A335 &amp; "'!" &amp; C$10),0))</f>
        <v/>
      </c>
      <c r="D335" s="166" t="str">
        <f t="shared" si="963"/>
        <v/>
      </c>
      <c r="E335" s="166" t="str">
        <f t="shared" si="963"/>
        <v/>
      </c>
      <c r="F335" s="299" t="str">
        <f t="shared" si="963"/>
        <v/>
      </c>
      <c r="G335" s="300" t="str">
        <f t="shared" si="963"/>
        <v/>
      </c>
      <c r="H335" s="301" t="str">
        <f t="shared" si="895"/>
        <v/>
      </c>
      <c r="I335" s="299" t="str">
        <f t="shared" ref="I335:J335" si="964">IF($A335="","",IFERROR(INDIRECT("'" &amp; $A335 &amp; "'!" &amp; I$10),0))</f>
        <v/>
      </c>
      <c r="J335" s="300" t="str">
        <f t="shared" si="964"/>
        <v/>
      </c>
      <c r="K335" s="301" t="str">
        <f t="shared" si="897"/>
        <v/>
      </c>
      <c r="L335" s="302" t="str">
        <f t="shared" ref="L335:M335" si="965">IF($A335="","",IFERROR(INDIRECT("'" &amp; $A335 &amp; "'!" &amp; L$10),0))</f>
        <v/>
      </c>
      <c r="M335" s="303" t="str">
        <f t="shared" si="965"/>
        <v/>
      </c>
      <c r="N335" s="279"/>
      <c r="O335" s="279"/>
      <c r="P335" s="279"/>
      <c r="Q335" s="279"/>
      <c r="R335" s="279"/>
      <c r="S335" s="279"/>
      <c r="T335" s="279"/>
      <c r="U335" s="279"/>
      <c r="V335" s="279"/>
      <c r="W335" s="279"/>
      <c r="X335" s="279"/>
      <c r="Y335" s="279"/>
      <c r="Z335" s="279"/>
    </row>
    <row r="336" ht="12.75" hidden="1" customHeight="1">
      <c r="A336" s="298"/>
      <c r="B336" s="298" t="str">
        <f t="shared" si="899"/>
        <v/>
      </c>
      <c r="C336" s="166" t="str">
        <f t="shared" ref="C336:G336" si="966">IF($A336="","",IFERROR(INDIRECT("'" &amp; $A336 &amp; "'!" &amp; C$10),0))</f>
        <v/>
      </c>
      <c r="D336" s="166" t="str">
        <f t="shared" si="966"/>
        <v/>
      </c>
      <c r="E336" s="166" t="str">
        <f t="shared" si="966"/>
        <v/>
      </c>
      <c r="F336" s="299" t="str">
        <f t="shared" si="966"/>
        <v/>
      </c>
      <c r="G336" s="300" t="str">
        <f t="shared" si="966"/>
        <v/>
      </c>
      <c r="H336" s="301" t="str">
        <f t="shared" si="895"/>
        <v/>
      </c>
      <c r="I336" s="299" t="str">
        <f t="shared" ref="I336:J336" si="967">IF($A336="","",IFERROR(INDIRECT("'" &amp; $A336 &amp; "'!" &amp; I$10),0))</f>
        <v/>
      </c>
      <c r="J336" s="300" t="str">
        <f t="shared" si="967"/>
        <v/>
      </c>
      <c r="K336" s="301" t="str">
        <f t="shared" si="897"/>
        <v/>
      </c>
      <c r="L336" s="302" t="str">
        <f t="shared" ref="L336:M336" si="968">IF($A336="","",IFERROR(INDIRECT("'" &amp; $A336 &amp; "'!" &amp; L$10),0))</f>
        <v/>
      </c>
      <c r="M336" s="303" t="str">
        <f t="shared" si="968"/>
        <v/>
      </c>
      <c r="N336" s="279"/>
      <c r="O336" s="279"/>
      <c r="P336" s="279"/>
      <c r="Q336" s="279"/>
      <c r="R336" s="279"/>
      <c r="S336" s="279"/>
      <c r="T336" s="279"/>
      <c r="U336" s="279"/>
      <c r="V336" s="279"/>
      <c r="W336" s="279"/>
      <c r="X336" s="279"/>
      <c r="Y336" s="279"/>
      <c r="Z336" s="279"/>
    </row>
    <row r="337" ht="12.75" hidden="1" customHeight="1">
      <c r="A337" s="298"/>
      <c r="B337" s="298" t="str">
        <f t="shared" si="899"/>
        <v/>
      </c>
      <c r="C337" s="166" t="str">
        <f t="shared" ref="C337:G337" si="969">IF($A337="","",IFERROR(INDIRECT("'" &amp; $A337 &amp; "'!" &amp; C$10),0))</f>
        <v/>
      </c>
      <c r="D337" s="166" t="str">
        <f t="shared" si="969"/>
        <v/>
      </c>
      <c r="E337" s="166" t="str">
        <f t="shared" si="969"/>
        <v/>
      </c>
      <c r="F337" s="299" t="str">
        <f t="shared" si="969"/>
        <v/>
      </c>
      <c r="G337" s="300" t="str">
        <f t="shared" si="969"/>
        <v/>
      </c>
      <c r="H337" s="301" t="str">
        <f t="shared" si="895"/>
        <v/>
      </c>
      <c r="I337" s="299" t="str">
        <f t="shared" ref="I337:J337" si="970">IF($A337="","",IFERROR(INDIRECT("'" &amp; $A337 &amp; "'!" &amp; I$10),0))</f>
        <v/>
      </c>
      <c r="J337" s="300" t="str">
        <f t="shared" si="970"/>
        <v/>
      </c>
      <c r="K337" s="301" t="str">
        <f t="shared" si="897"/>
        <v/>
      </c>
      <c r="L337" s="302" t="str">
        <f t="shared" ref="L337:M337" si="971">IF($A337="","",IFERROR(INDIRECT("'" &amp; $A337 &amp; "'!" &amp; L$10),0))</f>
        <v/>
      </c>
      <c r="M337" s="303" t="str">
        <f t="shared" si="971"/>
        <v/>
      </c>
      <c r="N337" s="279"/>
      <c r="O337" s="279"/>
      <c r="P337" s="279"/>
      <c r="Q337" s="279"/>
      <c r="R337" s="279"/>
      <c r="S337" s="279"/>
      <c r="T337" s="279"/>
      <c r="U337" s="279"/>
      <c r="V337" s="279"/>
      <c r="W337" s="279"/>
      <c r="X337" s="279"/>
      <c r="Y337" s="279"/>
      <c r="Z337" s="279"/>
    </row>
    <row r="338" ht="12.75" hidden="1" customHeight="1">
      <c r="A338" s="298"/>
      <c r="B338" s="298" t="str">
        <f t="shared" si="899"/>
        <v/>
      </c>
      <c r="C338" s="166" t="str">
        <f t="shared" ref="C338:G338" si="972">IF($A338="","",IFERROR(INDIRECT("'" &amp; $A338 &amp; "'!" &amp; C$10),0))</f>
        <v/>
      </c>
      <c r="D338" s="166" t="str">
        <f t="shared" si="972"/>
        <v/>
      </c>
      <c r="E338" s="166" t="str">
        <f t="shared" si="972"/>
        <v/>
      </c>
      <c r="F338" s="299" t="str">
        <f t="shared" si="972"/>
        <v/>
      </c>
      <c r="G338" s="300" t="str">
        <f t="shared" si="972"/>
        <v/>
      </c>
      <c r="H338" s="301" t="str">
        <f t="shared" si="895"/>
        <v/>
      </c>
      <c r="I338" s="299" t="str">
        <f t="shared" ref="I338:J338" si="973">IF($A338="","",IFERROR(INDIRECT("'" &amp; $A338 &amp; "'!" &amp; I$10),0))</f>
        <v/>
      </c>
      <c r="J338" s="300" t="str">
        <f t="shared" si="973"/>
        <v/>
      </c>
      <c r="K338" s="301" t="str">
        <f t="shared" si="897"/>
        <v/>
      </c>
      <c r="L338" s="302" t="str">
        <f t="shared" ref="L338:M338" si="974">IF($A338="","",IFERROR(INDIRECT("'" &amp; $A338 &amp; "'!" &amp; L$10),0))</f>
        <v/>
      </c>
      <c r="M338" s="303" t="str">
        <f t="shared" si="974"/>
        <v/>
      </c>
      <c r="N338" s="279"/>
      <c r="O338" s="279"/>
      <c r="P338" s="279"/>
      <c r="Q338" s="279"/>
      <c r="R338" s="279"/>
      <c r="S338" s="279"/>
      <c r="T338" s="279"/>
      <c r="U338" s="279"/>
      <c r="V338" s="279"/>
      <c r="W338" s="279"/>
      <c r="X338" s="279"/>
      <c r="Y338" s="279"/>
      <c r="Z338" s="279"/>
    </row>
    <row r="339" ht="12.75" hidden="1" customHeight="1">
      <c r="A339" s="298"/>
      <c r="B339" s="298" t="str">
        <f t="shared" si="899"/>
        <v/>
      </c>
      <c r="C339" s="166" t="str">
        <f t="shared" ref="C339:G339" si="975">IF($A339="","",IFERROR(INDIRECT("'" &amp; $A339 &amp; "'!" &amp; C$10),0))</f>
        <v/>
      </c>
      <c r="D339" s="166" t="str">
        <f t="shared" si="975"/>
        <v/>
      </c>
      <c r="E339" s="166" t="str">
        <f t="shared" si="975"/>
        <v/>
      </c>
      <c r="F339" s="299" t="str">
        <f t="shared" si="975"/>
        <v/>
      </c>
      <c r="G339" s="300" t="str">
        <f t="shared" si="975"/>
        <v/>
      </c>
      <c r="H339" s="301" t="str">
        <f t="shared" si="895"/>
        <v/>
      </c>
      <c r="I339" s="299" t="str">
        <f t="shared" ref="I339:J339" si="976">IF($A339="","",IFERROR(INDIRECT("'" &amp; $A339 &amp; "'!" &amp; I$10),0))</f>
        <v/>
      </c>
      <c r="J339" s="300" t="str">
        <f t="shared" si="976"/>
        <v/>
      </c>
      <c r="K339" s="301" t="str">
        <f t="shared" si="897"/>
        <v/>
      </c>
      <c r="L339" s="302" t="str">
        <f t="shared" ref="L339:M339" si="977">IF($A339="","",IFERROR(INDIRECT("'" &amp; $A339 &amp; "'!" &amp; L$10),0))</f>
        <v/>
      </c>
      <c r="M339" s="303" t="str">
        <f t="shared" si="977"/>
        <v/>
      </c>
      <c r="N339" s="279"/>
      <c r="O339" s="279"/>
      <c r="P339" s="279"/>
      <c r="Q339" s="279"/>
      <c r="R339" s="279"/>
      <c r="S339" s="279"/>
      <c r="T339" s="279"/>
      <c r="U339" s="279"/>
      <c r="V339" s="279"/>
      <c r="W339" s="279"/>
      <c r="X339" s="279"/>
      <c r="Y339" s="279"/>
      <c r="Z339" s="279"/>
    </row>
    <row r="340" ht="12.75" hidden="1" customHeight="1">
      <c r="A340" s="298"/>
      <c r="B340" s="298" t="str">
        <f t="shared" si="899"/>
        <v/>
      </c>
      <c r="C340" s="166" t="str">
        <f t="shared" ref="C340:G340" si="978">IF($A340="","",IFERROR(INDIRECT("'" &amp; $A340 &amp; "'!" &amp; C$10),0))</f>
        <v/>
      </c>
      <c r="D340" s="166" t="str">
        <f t="shared" si="978"/>
        <v/>
      </c>
      <c r="E340" s="166" t="str">
        <f t="shared" si="978"/>
        <v/>
      </c>
      <c r="F340" s="299" t="str">
        <f t="shared" si="978"/>
        <v/>
      </c>
      <c r="G340" s="300" t="str">
        <f t="shared" si="978"/>
        <v/>
      </c>
      <c r="H340" s="301" t="str">
        <f t="shared" si="895"/>
        <v/>
      </c>
      <c r="I340" s="299" t="str">
        <f t="shared" ref="I340:J340" si="979">IF($A340="","",IFERROR(INDIRECT("'" &amp; $A340 &amp; "'!" &amp; I$10),0))</f>
        <v/>
      </c>
      <c r="J340" s="300" t="str">
        <f t="shared" si="979"/>
        <v/>
      </c>
      <c r="K340" s="301" t="str">
        <f t="shared" si="897"/>
        <v/>
      </c>
      <c r="L340" s="302" t="str">
        <f t="shared" ref="L340:M340" si="980">IF($A340="","",IFERROR(INDIRECT("'" &amp; $A340 &amp; "'!" &amp; L$10),0))</f>
        <v/>
      </c>
      <c r="M340" s="303" t="str">
        <f t="shared" si="980"/>
        <v/>
      </c>
      <c r="N340" s="279"/>
      <c r="O340" s="279"/>
      <c r="P340" s="279"/>
      <c r="Q340" s="279"/>
      <c r="R340" s="279"/>
      <c r="S340" s="279"/>
      <c r="T340" s="279"/>
      <c r="U340" s="279"/>
      <c r="V340" s="279"/>
      <c r="W340" s="279"/>
      <c r="X340" s="279"/>
      <c r="Y340" s="279"/>
      <c r="Z340" s="279"/>
    </row>
    <row r="341" ht="12.75" hidden="1" customHeight="1">
      <c r="A341" s="298"/>
      <c r="B341" s="298" t="str">
        <f t="shared" si="899"/>
        <v/>
      </c>
      <c r="C341" s="166" t="str">
        <f t="shared" ref="C341:G341" si="981">IF($A341="","",IFERROR(INDIRECT("'" &amp; $A341 &amp; "'!" &amp; C$10),0))</f>
        <v/>
      </c>
      <c r="D341" s="166" t="str">
        <f t="shared" si="981"/>
        <v/>
      </c>
      <c r="E341" s="166" t="str">
        <f t="shared" si="981"/>
        <v/>
      </c>
      <c r="F341" s="299" t="str">
        <f t="shared" si="981"/>
        <v/>
      </c>
      <c r="G341" s="300" t="str">
        <f t="shared" si="981"/>
        <v/>
      </c>
      <c r="H341" s="301" t="str">
        <f t="shared" si="895"/>
        <v/>
      </c>
      <c r="I341" s="299" t="str">
        <f t="shared" ref="I341:J341" si="982">IF($A341="","",IFERROR(INDIRECT("'" &amp; $A341 &amp; "'!" &amp; I$10),0))</f>
        <v/>
      </c>
      <c r="J341" s="300" t="str">
        <f t="shared" si="982"/>
        <v/>
      </c>
      <c r="K341" s="301" t="str">
        <f t="shared" si="897"/>
        <v/>
      </c>
      <c r="L341" s="302" t="str">
        <f t="shared" ref="L341:M341" si="983">IF($A341="","",IFERROR(INDIRECT("'" &amp; $A341 &amp; "'!" &amp; L$10),0))</f>
        <v/>
      </c>
      <c r="M341" s="303" t="str">
        <f t="shared" si="983"/>
        <v/>
      </c>
      <c r="N341" s="279"/>
      <c r="O341" s="279"/>
      <c r="P341" s="279"/>
      <c r="Q341" s="279"/>
      <c r="R341" s="279"/>
      <c r="S341" s="279"/>
      <c r="T341" s="279"/>
      <c r="U341" s="279"/>
      <c r="V341" s="279"/>
      <c r="W341" s="279"/>
      <c r="X341" s="279"/>
      <c r="Y341" s="279"/>
      <c r="Z341" s="279"/>
    </row>
    <row r="342" ht="12.75" hidden="1" customHeight="1">
      <c r="A342" s="298"/>
      <c r="B342" s="298" t="str">
        <f t="shared" si="899"/>
        <v/>
      </c>
      <c r="C342" s="166" t="str">
        <f t="shared" ref="C342:G342" si="984">IF($A342="","",IFERROR(INDIRECT("'" &amp; $A342 &amp; "'!" &amp; C$10),0))</f>
        <v/>
      </c>
      <c r="D342" s="166" t="str">
        <f t="shared" si="984"/>
        <v/>
      </c>
      <c r="E342" s="166" t="str">
        <f t="shared" si="984"/>
        <v/>
      </c>
      <c r="F342" s="299" t="str">
        <f t="shared" si="984"/>
        <v/>
      </c>
      <c r="G342" s="300" t="str">
        <f t="shared" si="984"/>
        <v/>
      </c>
      <c r="H342" s="301" t="str">
        <f t="shared" si="895"/>
        <v/>
      </c>
      <c r="I342" s="299" t="str">
        <f t="shared" ref="I342:J342" si="985">IF($A342="","",IFERROR(INDIRECT("'" &amp; $A342 &amp; "'!" &amp; I$10),0))</f>
        <v/>
      </c>
      <c r="J342" s="300" t="str">
        <f t="shared" si="985"/>
        <v/>
      </c>
      <c r="K342" s="301" t="str">
        <f t="shared" si="897"/>
        <v/>
      </c>
      <c r="L342" s="302" t="str">
        <f t="shared" ref="L342:M342" si="986">IF($A342="","",IFERROR(INDIRECT("'" &amp; $A342 &amp; "'!" &amp; L$10),0))</f>
        <v/>
      </c>
      <c r="M342" s="303" t="str">
        <f t="shared" si="986"/>
        <v/>
      </c>
      <c r="N342" s="279"/>
      <c r="O342" s="279"/>
      <c r="P342" s="279"/>
      <c r="Q342" s="279"/>
      <c r="R342" s="279"/>
      <c r="S342" s="279"/>
      <c r="T342" s="279"/>
      <c r="U342" s="279"/>
      <c r="V342" s="279"/>
      <c r="W342" s="279"/>
      <c r="X342" s="279"/>
      <c r="Y342" s="279"/>
      <c r="Z342" s="279"/>
    </row>
    <row r="343" ht="12.75" hidden="1" customHeight="1">
      <c r="A343" s="298"/>
      <c r="B343" s="298" t="str">
        <f t="shared" si="899"/>
        <v/>
      </c>
      <c r="C343" s="166" t="str">
        <f t="shared" ref="C343:G343" si="987">IF($A343="","",IFERROR(INDIRECT("'" &amp; $A343 &amp; "'!" &amp; C$10),0))</f>
        <v/>
      </c>
      <c r="D343" s="166" t="str">
        <f t="shared" si="987"/>
        <v/>
      </c>
      <c r="E343" s="166" t="str">
        <f t="shared" si="987"/>
        <v/>
      </c>
      <c r="F343" s="299" t="str">
        <f t="shared" si="987"/>
        <v/>
      </c>
      <c r="G343" s="300" t="str">
        <f t="shared" si="987"/>
        <v/>
      </c>
      <c r="H343" s="301" t="str">
        <f t="shared" si="895"/>
        <v/>
      </c>
      <c r="I343" s="299" t="str">
        <f t="shared" ref="I343:J343" si="988">IF($A343="","",IFERROR(INDIRECT("'" &amp; $A343 &amp; "'!" &amp; I$10),0))</f>
        <v/>
      </c>
      <c r="J343" s="300" t="str">
        <f t="shared" si="988"/>
        <v/>
      </c>
      <c r="K343" s="301" t="str">
        <f t="shared" si="897"/>
        <v/>
      </c>
      <c r="L343" s="302" t="str">
        <f t="shared" ref="L343:M343" si="989">IF($A343="","",IFERROR(INDIRECT("'" &amp; $A343 &amp; "'!" &amp; L$10),0))</f>
        <v/>
      </c>
      <c r="M343" s="303" t="str">
        <f t="shared" si="989"/>
        <v/>
      </c>
      <c r="N343" s="279"/>
      <c r="O343" s="279"/>
      <c r="P343" s="279"/>
      <c r="Q343" s="279"/>
      <c r="R343" s="279"/>
      <c r="S343" s="279"/>
      <c r="T343" s="279"/>
      <c r="U343" s="279"/>
      <c r="V343" s="279"/>
      <c r="W343" s="279"/>
      <c r="X343" s="279"/>
      <c r="Y343" s="279"/>
      <c r="Z343" s="279"/>
    </row>
    <row r="344" ht="12.75" hidden="1" customHeight="1">
      <c r="A344" s="298"/>
      <c r="B344" s="298" t="str">
        <f t="shared" si="899"/>
        <v/>
      </c>
      <c r="C344" s="166" t="str">
        <f t="shared" ref="C344:G344" si="990">IF($A344="","",IFERROR(INDIRECT("'" &amp; $A344 &amp; "'!" &amp; C$10),0))</f>
        <v/>
      </c>
      <c r="D344" s="166" t="str">
        <f t="shared" si="990"/>
        <v/>
      </c>
      <c r="E344" s="166" t="str">
        <f t="shared" si="990"/>
        <v/>
      </c>
      <c r="F344" s="299" t="str">
        <f t="shared" si="990"/>
        <v/>
      </c>
      <c r="G344" s="300" t="str">
        <f t="shared" si="990"/>
        <v/>
      </c>
      <c r="H344" s="301" t="str">
        <f t="shared" si="895"/>
        <v/>
      </c>
      <c r="I344" s="299" t="str">
        <f t="shared" ref="I344:J344" si="991">IF($A344="","",IFERROR(INDIRECT("'" &amp; $A344 &amp; "'!" &amp; I$10),0))</f>
        <v/>
      </c>
      <c r="J344" s="300" t="str">
        <f t="shared" si="991"/>
        <v/>
      </c>
      <c r="K344" s="301" t="str">
        <f t="shared" si="897"/>
        <v/>
      </c>
      <c r="L344" s="302" t="str">
        <f t="shared" ref="L344:M344" si="992">IF($A344="","",IFERROR(INDIRECT("'" &amp; $A344 &amp; "'!" &amp; L$10),0))</f>
        <v/>
      </c>
      <c r="M344" s="303" t="str">
        <f t="shared" si="992"/>
        <v/>
      </c>
      <c r="N344" s="279"/>
      <c r="O344" s="279"/>
      <c r="P344" s="279"/>
      <c r="Q344" s="279"/>
      <c r="R344" s="279"/>
      <c r="S344" s="279"/>
      <c r="T344" s="279"/>
      <c r="U344" s="279"/>
      <c r="V344" s="279"/>
      <c r="W344" s="279"/>
      <c r="X344" s="279"/>
      <c r="Y344" s="279"/>
      <c r="Z344" s="279"/>
    </row>
    <row r="345" ht="12.75" hidden="1" customHeight="1">
      <c r="A345" s="298"/>
      <c r="B345" s="298" t="str">
        <f t="shared" si="899"/>
        <v/>
      </c>
      <c r="C345" s="166" t="str">
        <f t="shared" ref="C345:G345" si="993">IF($A345="","",IFERROR(INDIRECT("'" &amp; $A345 &amp; "'!" &amp; C$10),0))</f>
        <v/>
      </c>
      <c r="D345" s="166" t="str">
        <f t="shared" si="993"/>
        <v/>
      </c>
      <c r="E345" s="166" t="str">
        <f t="shared" si="993"/>
        <v/>
      </c>
      <c r="F345" s="299" t="str">
        <f t="shared" si="993"/>
        <v/>
      </c>
      <c r="G345" s="300" t="str">
        <f t="shared" si="993"/>
        <v/>
      </c>
      <c r="H345" s="301" t="str">
        <f t="shared" si="895"/>
        <v/>
      </c>
      <c r="I345" s="299" t="str">
        <f t="shared" ref="I345:J345" si="994">IF($A345="","",IFERROR(INDIRECT("'" &amp; $A345 &amp; "'!" &amp; I$10),0))</f>
        <v/>
      </c>
      <c r="J345" s="300" t="str">
        <f t="shared" si="994"/>
        <v/>
      </c>
      <c r="K345" s="301" t="str">
        <f t="shared" si="897"/>
        <v/>
      </c>
      <c r="L345" s="302" t="str">
        <f t="shared" ref="L345:M345" si="995">IF($A345="","",IFERROR(INDIRECT("'" &amp; $A345 &amp; "'!" &amp; L$10),0))</f>
        <v/>
      </c>
      <c r="M345" s="303" t="str">
        <f t="shared" si="995"/>
        <v/>
      </c>
      <c r="N345" s="279"/>
      <c r="O345" s="279"/>
      <c r="P345" s="279"/>
      <c r="Q345" s="279"/>
      <c r="R345" s="279"/>
      <c r="S345" s="279"/>
      <c r="T345" s="279"/>
      <c r="U345" s="279"/>
      <c r="V345" s="279"/>
      <c r="W345" s="279"/>
      <c r="X345" s="279"/>
      <c r="Y345" s="279"/>
      <c r="Z345" s="279"/>
    </row>
    <row r="346" ht="12.75" hidden="1" customHeight="1">
      <c r="A346" s="298"/>
      <c r="B346" s="298" t="str">
        <f t="shared" si="899"/>
        <v/>
      </c>
      <c r="C346" s="166" t="str">
        <f t="shared" ref="C346:G346" si="996">IF($A346="","",IFERROR(INDIRECT("'" &amp; $A346 &amp; "'!" &amp; C$10),0))</f>
        <v/>
      </c>
      <c r="D346" s="166" t="str">
        <f t="shared" si="996"/>
        <v/>
      </c>
      <c r="E346" s="166" t="str">
        <f t="shared" si="996"/>
        <v/>
      </c>
      <c r="F346" s="299" t="str">
        <f t="shared" si="996"/>
        <v/>
      </c>
      <c r="G346" s="300" t="str">
        <f t="shared" si="996"/>
        <v/>
      </c>
      <c r="H346" s="301" t="str">
        <f t="shared" si="895"/>
        <v/>
      </c>
      <c r="I346" s="299" t="str">
        <f t="shared" ref="I346:J346" si="997">IF($A346="","",IFERROR(INDIRECT("'" &amp; $A346 &amp; "'!" &amp; I$10),0))</f>
        <v/>
      </c>
      <c r="J346" s="300" t="str">
        <f t="shared" si="997"/>
        <v/>
      </c>
      <c r="K346" s="301" t="str">
        <f t="shared" si="897"/>
        <v/>
      </c>
      <c r="L346" s="302" t="str">
        <f t="shared" ref="L346:M346" si="998">IF($A346="","",IFERROR(INDIRECT("'" &amp; $A346 &amp; "'!" &amp; L$10),0))</f>
        <v/>
      </c>
      <c r="M346" s="303" t="str">
        <f t="shared" si="998"/>
        <v/>
      </c>
      <c r="N346" s="279"/>
      <c r="O346" s="279"/>
      <c r="P346" s="279"/>
      <c r="Q346" s="279"/>
      <c r="R346" s="279"/>
      <c r="S346" s="279"/>
      <c r="T346" s="279"/>
      <c r="U346" s="279"/>
      <c r="V346" s="279"/>
      <c r="W346" s="279"/>
      <c r="X346" s="279"/>
      <c r="Y346" s="279"/>
      <c r="Z346" s="279"/>
    </row>
    <row r="347" ht="12.75" hidden="1" customHeight="1">
      <c r="A347" s="298"/>
      <c r="B347" s="298" t="str">
        <f t="shared" si="899"/>
        <v/>
      </c>
      <c r="C347" s="166" t="str">
        <f t="shared" ref="C347:G347" si="999">IF($A347="","",IFERROR(INDIRECT("'" &amp; $A347 &amp; "'!" &amp; C$10),0))</f>
        <v/>
      </c>
      <c r="D347" s="166" t="str">
        <f t="shared" si="999"/>
        <v/>
      </c>
      <c r="E347" s="166" t="str">
        <f t="shared" si="999"/>
        <v/>
      </c>
      <c r="F347" s="299" t="str">
        <f t="shared" si="999"/>
        <v/>
      </c>
      <c r="G347" s="300" t="str">
        <f t="shared" si="999"/>
        <v/>
      </c>
      <c r="H347" s="301" t="str">
        <f t="shared" si="895"/>
        <v/>
      </c>
      <c r="I347" s="299" t="str">
        <f t="shared" ref="I347:J347" si="1000">IF($A347="","",IFERROR(INDIRECT("'" &amp; $A347 &amp; "'!" &amp; I$10),0))</f>
        <v/>
      </c>
      <c r="J347" s="300" t="str">
        <f t="shared" si="1000"/>
        <v/>
      </c>
      <c r="K347" s="301" t="str">
        <f t="shared" si="897"/>
        <v/>
      </c>
      <c r="L347" s="302" t="str">
        <f t="shared" ref="L347:M347" si="1001">IF($A347="","",IFERROR(INDIRECT("'" &amp; $A347 &amp; "'!" &amp; L$10),0))</f>
        <v/>
      </c>
      <c r="M347" s="303" t="str">
        <f t="shared" si="1001"/>
        <v/>
      </c>
      <c r="N347" s="279"/>
      <c r="O347" s="279"/>
      <c r="P347" s="279"/>
      <c r="Q347" s="279"/>
      <c r="R347" s="279"/>
      <c r="S347" s="279"/>
      <c r="T347" s="279"/>
      <c r="U347" s="279"/>
      <c r="V347" s="279"/>
      <c r="W347" s="279"/>
      <c r="X347" s="279"/>
      <c r="Y347" s="279"/>
      <c r="Z347" s="279"/>
    </row>
    <row r="348" ht="12.75" hidden="1" customHeight="1">
      <c r="A348" s="298"/>
      <c r="B348" s="298" t="str">
        <f t="shared" si="899"/>
        <v/>
      </c>
      <c r="C348" s="166" t="str">
        <f t="shared" ref="C348:G348" si="1002">IF($A348="","",IFERROR(INDIRECT("'" &amp; $A348 &amp; "'!" &amp; C$10),0))</f>
        <v/>
      </c>
      <c r="D348" s="166" t="str">
        <f t="shared" si="1002"/>
        <v/>
      </c>
      <c r="E348" s="166" t="str">
        <f t="shared" si="1002"/>
        <v/>
      </c>
      <c r="F348" s="299" t="str">
        <f t="shared" si="1002"/>
        <v/>
      </c>
      <c r="G348" s="300" t="str">
        <f t="shared" si="1002"/>
        <v/>
      </c>
      <c r="H348" s="301" t="str">
        <f t="shared" si="895"/>
        <v/>
      </c>
      <c r="I348" s="299" t="str">
        <f t="shared" ref="I348:J348" si="1003">IF($A348="","",IFERROR(INDIRECT("'" &amp; $A348 &amp; "'!" &amp; I$10),0))</f>
        <v/>
      </c>
      <c r="J348" s="300" t="str">
        <f t="shared" si="1003"/>
        <v/>
      </c>
      <c r="K348" s="301" t="str">
        <f t="shared" si="897"/>
        <v/>
      </c>
      <c r="L348" s="302" t="str">
        <f t="shared" ref="L348:M348" si="1004">IF($A348="","",IFERROR(INDIRECT("'" &amp; $A348 &amp; "'!" &amp; L$10),0))</f>
        <v/>
      </c>
      <c r="M348" s="303" t="str">
        <f t="shared" si="1004"/>
        <v/>
      </c>
      <c r="N348" s="279"/>
      <c r="O348" s="279"/>
      <c r="P348" s="279"/>
      <c r="Q348" s="279"/>
      <c r="R348" s="279"/>
      <c r="S348" s="279"/>
      <c r="T348" s="279"/>
      <c r="U348" s="279"/>
      <c r="V348" s="279"/>
      <c r="W348" s="279"/>
      <c r="X348" s="279"/>
      <c r="Y348" s="279"/>
      <c r="Z348" s="279"/>
    </row>
    <row r="349" ht="12.75" hidden="1" customHeight="1">
      <c r="A349" s="298"/>
      <c r="B349" s="298" t="str">
        <f t="shared" si="899"/>
        <v/>
      </c>
      <c r="C349" s="166" t="str">
        <f t="shared" ref="C349:G349" si="1005">IF($A349="","",IFERROR(INDIRECT("'" &amp; $A349 &amp; "'!" &amp; C$10),0))</f>
        <v/>
      </c>
      <c r="D349" s="166" t="str">
        <f t="shared" si="1005"/>
        <v/>
      </c>
      <c r="E349" s="166" t="str">
        <f t="shared" si="1005"/>
        <v/>
      </c>
      <c r="F349" s="299" t="str">
        <f t="shared" si="1005"/>
        <v/>
      </c>
      <c r="G349" s="300" t="str">
        <f t="shared" si="1005"/>
        <v/>
      </c>
      <c r="H349" s="301" t="str">
        <f t="shared" si="895"/>
        <v/>
      </c>
      <c r="I349" s="299" t="str">
        <f t="shared" ref="I349:J349" si="1006">IF($A349="","",IFERROR(INDIRECT("'" &amp; $A349 &amp; "'!" &amp; I$10),0))</f>
        <v/>
      </c>
      <c r="J349" s="300" t="str">
        <f t="shared" si="1006"/>
        <v/>
      </c>
      <c r="K349" s="301" t="str">
        <f t="shared" si="897"/>
        <v/>
      </c>
      <c r="L349" s="302" t="str">
        <f t="shared" ref="L349:M349" si="1007">IF($A349="","",IFERROR(INDIRECT("'" &amp; $A349 &amp; "'!" &amp; L$10),0))</f>
        <v/>
      </c>
      <c r="M349" s="303" t="str">
        <f t="shared" si="1007"/>
        <v/>
      </c>
      <c r="N349" s="279"/>
      <c r="O349" s="279"/>
      <c r="P349" s="279"/>
      <c r="Q349" s="279"/>
      <c r="R349" s="279"/>
      <c r="S349" s="279"/>
      <c r="T349" s="279"/>
      <c r="U349" s="279"/>
      <c r="V349" s="279"/>
      <c r="W349" s="279"/>
      <c r="X349" s="279"/>
      <c r="Y349" s="279"/>
      <c r="Z349" s="279"/>
    </row>
    <row r="350" ht="12.75" hidden="1" customHeight="1">
      <c r="A350" s="298"/>
      <c r="B350" s="298" t="str">
        <f t="shared" si="899"/>
        <v/>
      </c>
      <c r="C350" s="166" t="str">
        <f t="shared" ref="C350:G350" si="1008">IF($A350="","",IFERROR(INDIRECT("'" &amp; $A350 &amp; "'!" &amp; C$10),0))</f>
        <v/>
      </c>
      <c r="D350" s="166" t="str">
        <f t="shared" si="1008"/>
        <v/>
      </c>
      <c r="E350" s="166" t="str">
        <f t="shared" si="1008"/>
        <v/>
      </c>
      <c r="F350" s="299" t="str">
        <f t="shared" si="1008"/>
        <v/>
      </c>
      <c r="G350" s="300" t="str">
        <f t="shared" si="1008"/>
        <v/>
      </c>
      <c r="H350" s="301" t="str">
        <f t="shared" si="895"/>
        <v/>
      </c>
      <c r="I350" s="299" t="str">
        <f t="shared" ref="I350:J350" si="1009">IF($A350="","",IFERROR(INDIRECT("'" &amp; $A350 &amp; "'!" &amp; I$10),0))</f>
        <v/>
      </c>
      <c r="J350" s="300" t="str">
        <f t="shared" si="1009"/>
        <v/>
      </c>
      <c r="K350" s="301" t="str">
        <f t="shared" si="897"/>
        <v/>
      </c>
      <c r="L350" s="302" t="str">
        <f t="shared" ref="L350:M350" si="1010">IF($A350="","",IFERROR(INDIRECT("'" &amp; $A350 &amp; "'!" &amp; L$10),0))</f>
        <v/>
      </c>
      <c r="M350" s="303" t="str">
        <f t="shared" si="1010"/>
        <v/>
      </c>
      <c r="N350" s="279"/>
      <c r="O350" s="279"/>
      <c r="P350" s="279"/>
      <c r="Q350" s="279"/>
      <c r="R350" s="279"/>
      <c r="S350" s="279"/>
      <c r="T350" s="279"/>
      <c r="U350" s="279"/>
      <c r="V350" s="279"/>
      <c r="W350" s="279"/>
      <c r="X350" s="279"/>
      <c r="Y350" s="279"/>
      <c r="Z350" s="279"/>
    </row>
    <row r="351" ht="12.75" hidden="1" customHeight="1">
      <c r="A351" s="298"/>
      <c r="B351" s="298" t="str">
        <f t="shared" si="899"/>
        <v/>
      </c>
      <c r="C351" s="166" t="str">
        <f t="shared" ref="C351:G351" si="1011">IF($A351="","",IFERROR(INDIRECT("'" &amp; $A351 &amp; "'!" &amp; C$10),0))</f>
        <v/>
      </c>
      <c r="D351" s="166" t="str">
        <f t="shared" si="1011"/>
        <v/>
      </c>
      <c r="E351" s="166" t="str">
        <f t="shared" si="1011"/>
        <v/>
      </c>
      <c r="F351" s="299" t="str">
        <f t="shared" si="1011"/>
        <v/>
      </c>
      <c r="G351" s="300" t="str">
        <f t="shared" si="1011"/>
        <v/>
      </c>
      <c r="H351" s="301" t="str">
        <f t="shared" si="895"/>
        <v/>
      </c>
      <c r="I351" s="299" t="str">
        <f t="shared" ref="I351:J351" si="1012">IF($A351="","",IFERROR(INDIRECT("'" &amp; $A351 &amp; "'!" &amp; I$10),0))</f>
        <v/>
      </c>
      <c r="J351" s="300" t="str">
        <f t="shared" si="1012"/>
        <v/>
      </c>
      <c r="K351" s="301" t="str">
        <f t="shared" si="897"/>
        <v/>
      </c>
      <c r="L351" s="302" t="str">
        <f t="shared" ref="L351:M351" si="1013">IF($A351="","",IFERROR(INDIRECT("'" &amp; $A351 &amp; "'!" &amp; L$10),0))</f>
        <v/>
      </c>
      <c r="M351" s="303" t="str">
        <f t="shared" si="1013"/>
        <v/>
      </c>
      <c r="N351" s="279"/>
      <c r="O351" s="279"/>
      <c r="P351" s="279"/>
      <c r="Q351" s="279"/>
      <c r="R351" s="279"/>
      <c r="S351" s="279"/>
      <c r="T351" s="279"/>
      <c r="U351" s="279"/>
      <c r="V351" s="279"/>
      <c r="W351" s="279"/>
      <c r="X351" s="279"/>
      <c r="Y351" s="279"/>
      <c r="Z351" s="279"/>
    </row>
    <row r="352" ht="12.75" hidden="1" customHeight="1">
      <c r="A352" s="298"/>
      <c r="B352" s="298" t="str">
        <f t="shared" si="899"/>
        <v/>
      </c>
      <c r="C352" s="166" t="str">
        <f t="shared" ref="C352:G352" si="1014">IF($A352="","",IFERROR(INDIRECT("'" &amp; $A352 &amp; "'!" &amp; C$10),0))</f>
        <v/>
      </c>
      <c r="D352" s="166" t="str">
        <f t="shared" si="1014"/>
        <v/>
      </c>
      <c r="E352" s="166" t="str">
        <f t="shared" si="1014"/>
        <v/>
      </c>
      <c r="F352" s="299" t="str">
        <f t="shared" si="1014"/>
        <v/>
      </c>
      <c r="G352" s="300" t="str">
        <f t="shared" si="1014"/>
        <v/>
      </c>
      <c r="H352" s="301" t="str">
        <f t="shared" si="895"/>
        <v/>
      </c>
      <c r="I352" s="299" t="str">
        <f t="shared" ref="I352:J352" si="1015">IF($A352="","",IFERROR(INDIRECT("'" &amp; $A352 &amp; "'!" &amp; I$10),0))</f>
        <v/>
      </c>
      <c r="J352" s="300" t="str">
        <f t="shared" si="1015"/>
        <v/>
      </c>
      <c r="K352" s="301" t="str">
        <f t="shared" si="897"/>
        <v/>
      </c>
      <c r="L352" s="302" t="str">
        <f t="shared" ref="L352:M352" si="1016">IF($A352="","",IFERROR(INDIRECT("'" &amp; $A352 &amp; "'!" &amp; L$10),0))</f>
        <v/>
      </c>
      <c r="M352" s="303" t="str">
        <f t="shared" si="1016"/>
        <v/>
      </c>
      <c r="N352" s="279"/>
      <c r="O352" s="279"/>
      <c r="P352" s="279"/>
      <c r="Q352" s="279"/>
      <c r="R352" s="279"/>
      <c r="S352" s="279"/>
      <c r="T352" s="279"/>
      <c r="U352" s="279"/>
      <c r="V352" s="279"/>
      <c r="W352" s="279"/>
      <c r="X352" s="279"/>
      <c r="Y352" s="279"/>
      <c r="Z352" s="279"/>
    </row>
    <row r="353" ht="12.75" hidden="1" customHeight="1">
      <c r="A353" s="298"/>
      <c r="B353" s="298" t="str">
        <f t="shared" si="899"/>
        <v/>
      </c>
      <c r="C353" s="166" t="str">
        <f t="shared" ref="C353:G353" si="1017">IF($A353="","",IFERROR(INDIRECT("'" &amp; $A353 &amp; "'!" &amp; C$10),0))</f>
        <v/>
      </c>
      <c r="D353" s="166" t="str">
        <f t="shared" si="1017"/>
        <v/>
      </c>
      <c r="E353" s="166" t="str">
        <f t="shared" si="1017"/>
        <v/>
      </c>
      <c r="F353" s="299" t="str">
        <f t="shared" si="1017"/>
        <v/>
      </c>
      <c r="G353" s="300" t="str">
        <f t="shared" si="1017"/>
        <v/>
      </c>
      <c r="H353" s="301" t="str">
        <f t="shared" si="895"/>
        <v/>
      </c>
      <c r="I353" s="299" t="str">
        <f t="shared" ref="I353:J353" si="1018">IF($A353="","",IFERROR(INDIRECT("'" &amp; $A353 &amp; "'!" &amp; I$10),0))</f>
        <v/>
      </c>
      <c r="J353" s="300" t="str">
        <f t="shared" si="1018"/>
        <v/>
      </c>
      <c r="K353" s="301" t="str">
        <f t="shared" si="897"/>
        <v/>
      </c>
      <c r="L353" s="302" t="str">
        <f t="shared" ref="L353:M353" si="1019">IF($A353="","",IFERROR(INDIRECT("'" &amp; $A353 &amp; "'!" &amp; L$10),0))</f>
        <v/>
      </c>
      <c r="M353" s="303" t="str">
        <f t="shared" si="1019"/>
        <v/>
      </c>
      <c r="N353" s="279"/>
      <c r="O353" s="279"/>
      <c r="P353" s="279"/>
      <c r="Q353" s="279"/>
      <c r="R353" s="279"/>
      <c r="S353" s="279"/>
      <c r="T353" s="279"/>
      <c r="U353" s="279"/>
      <c r="V353" s="279"/>
      <c r="W353" s="279"/>
      <c r="X353" s="279"/>
      <c r="Y353" s="279"/>
      <c r="Z353" s="279"/>
    </row>
    <row r="354" ht="12.75" hidden="1" customHeight="1">
      <c r="A354" s="298"/>
      <c r="B354" s="298" t="str">
        <f t="shared" si="899"/>
        <v/>
      </c>
      <c r="C354" s="166" t="str">
        <f t="shared" ref="C354:G354" si="1020">IF($A354="","",IFERROR(INDIRECT("'" &amp; $A354 &amp; "'!" &amp; C$10),0))</f>
        <v/>
      </c>
      <c r="D354" s="166" t="str">
        <f t="shared" si="1020"/>
        <v/>
      </c>
      <c r="E354" s="166" t="str">
        <f t="shared" si="1020"/>
        <v/>
      </c>
      <c r="F354" s="299" t="str">
        <f t="shared" si="1020"/>
        <v/>
      </c>
      <c r="G354" s="300" t="str">
        <f t="shared" si="1020"/>
        <v/>
      </c>
      <c r="H354" s="301" t="str">
        <f t="shared" si="895"/>
        <v/>
      </c>
      <c r="I354" s="299" t="str">
        <f t="shared" ref="I354:J354" si="1021">IF($A354="","",IFERROR(INDIRECT("'" &amp; $A354 &amp; "'!" &amp; I$10),0))</f>
        <v/>
      </c>
      <c r="J354" s="300" t="str">
        <f t="shared" si="1021"/>
        <v/>
      </c>
      <c r="K354" s="301" t="str">
        <f t="shared" si="897"/>
        <v/>
      </c>
      <c r="L354" s="302" t="str">
        <f t="shared" ref="L354:M354" si="1022">IF($A354="","",IFERROR(INDIRECT("'" &amp; $A354 &amp; "'!" &amp; L$10),0))</f>
        <v/>
      </c>
      <c r="M354" s="303" t="str">
        <f t="shared" si="1022"/>
        <v/>
      </c>
      <c r="N354" s="279"/>
      <c r="O354" s="279"/>
      <c r="P354" s="279"/>
      <c r="Q354" s="279"/>
      <c r="R354" s="279"/>
      <c r="S354" s="279"/>
      <c r="T354" s="279"/>
      <c r="U354" s="279"/>
      <c r="V354" s="279"/>
      <c r="W354" s="279"/>
      <c r="X354" s="279"/>
      <c r="Y354" s="279"/>
      <c r="Z354" s="279"/>
    </row>
    <row r="355" ht="12.75" hidden="1" customHeight="1">
      <c r="A355" s="298"/>
      <c r="B355" s="298" t="str">
        <f t="shared" si="899"/>
        <v/>
      </c>
      <c r="C355" s="166" t="str">
        <f t="shared" ref="C355:G355" si="1023">IF($A355="","",IFERROR(INDIRECT("'" &amp; $A355 &amp; "'!" &amp; C$10),0))</f>
        <v/>
      </c>
      <c r="D355" s="166" t="str">
        <f t="shared" si="1023"/>
        <v/>
      </c>
      <c r="E355" s="166" t="str">
        <f t="shared" si="1023"/>
        <v/>
      </c>
      <c r="F355" s="299" t="str">
        <f t="shared" si="1023"/>
        <v/>
      </c>
      <c r="G355" s="300" t="str">
        <f t="shared" si="1023"/>
        <v/>
      </c>
      <c r="H355" s="301" t="str">
        <f t="shared" si="895"/>
        <v/>
      </c>
      <c r="I355" s="299" t="str">
        <f t="shared" ref="I355:J355" si="1024">IF($A355="","",IFERROR(INDIRECT("'" &amp; $A355 &amp; "'!" &amp; I$10),0))</f>
        <v/>
      </c>
      <c r="J355" s="300" t="str">
        <f t="shared" si="1024"/>
        <v/>
      </c>
      <c r="K355" s="301" t="str">
        <f t="shared" si="897"/>
        <v/>
      </c>
      <c r="L355" s="302" t="str">
        <f t="shared" ref="L355:M355" si="1025">IF($A355="","",IFERROR(INDIRECT("'" &amp; $A355 &amp; "'!" &amp; L$10),0))</f>
        <v/>
      </c>
      <c r="M355" s="303" t="str">
        <f t="shared" si="1025"/>
        <v/>
      </c>
      <c r="N355" s="279"/>
      <c r="O355" s="279"/>
      <c r="P355" s="279"/>
      <c r="Q355" s="279"/>
      <c r="R355" s="279"/>
      <c r="S355" s="279"/>
      <c r="T355" s="279"/>
      <c r="U355" s="279"/>
      <c r="V355" s="279"/>
      <c r="W355" s="279"/>
      <c r="X355" s="279"/>
      <c r="Y355" s="279"/>
      <c r="Z355" s="279"/>
    </row>
    <row r="356" ht="12.75" hidden="1" customHeight="1">
      <c r="A356" s="298"/>
      <c r="B356" s="298" t="str">
        <f t="shared" si="899"/>
        <v/>
      </c>
      <c r="C356" s="166" t="str">
        <f t="shared" ref="C356:G356" si="1026">IF($A356="","",IFERROR(INDIRECT("'" &amp; $A356 &amp; "'!" &amp; C$10),0))</f>
        <v/>
      </c>
      <c r="D356" s="166" t="str">
        <f t="shared" si="1026"/>
        <v/>
      </c>
      <c r="E356" s="166" t="str">
        <f t="shared" si="1026"/>
        <v/>
      </c>
      <c r="F356" s="299" t="str">
        <f t="shared" si="1026"/>
        <v/>
      </c>
      <c r="G356" s="300" t="str">
        <f t="shared" si="1026"/>
        <v/>
      </c>
      <c r="H356" s="301" t="str">
        <f t="shared" si="895"/>
        <v/>
      </c>
      <c r="I356" s="299" t="str">
        <f t="shared" ref="I356:J356" si="1027">IF($A356="","",IFERROR(INDIRECT("'" &amp; $A356 &amp; "'!" &amp; I$10),0))</f>
        <v/>
      </c>
      <c r="J356" s="300" t="str">
        <f t="shared" si="1027"/>
        <v/>
      </c>
      <c r="K356" s="301" t="str">
        <f t="shared" si="897"/>
        <v/>
      </c>
      <c r="L356" s="302" t="str">
        <f t="shared" ref="L356:M356" si="1028">IF($A356="","",IFERROR(INDIRECT("'" &amp; $A356 &amp; "'!" &amp; L$10),0))</f>
        <v/>
      </c>
      <c r="M356" s="303" t="str">
        <f t="shared" si="1028"/>
        <v/>
      </c>
      <c r="N356" s="279"/>
      <c r="O356" s="279"/>
      <c r="P356" s="279"/>
      <c r="Q356" s="279"/>
      <c r="R356" s="279"/>
      <c r="S356" s="279"/>
      <c r="T356" s="279"/>
      <c r="U356" s="279"/>
      <c r="V356" s="279"/>
      <c r="W356" s="279"/>
      <c r="X356" s="279"/>
      <c r="Y356" s="279"/>
      <c r="Z356" s="279"/>
    </row>
    <row r="357" ht="12.75" hidden="1" customHeight="1">
      <c r="A357" s="298"/>
      <c r="B357" s="298" t="str">
        <f t="shared" si="899"/>
        <v/>
      </c>
      <c r="C357" s="166" t="str">
        <f t="shared" ref="C357:G357" si="1029">IF($A357="","",IFERROR(INDIRECT("'" &amp; $A357 &amp; "'!" &amp; C$10),0))</f>
        <v/>
      </c>
      <c r="D357" s="166" t="str">
        <f t="shared" si="1029"/>
        <v/>
      </c>
      <c r="E357" s="166" t="str">
        <f t="shared" si="1029"/>
        <v/>
      </c>
      <c r="F357" s="299" t="str">
        <f t="shared" si="1029"/>
        <v/>
      </c>
      <c r="G357" s="300" t="str">
        <f t="shared" si="1029"/>
        <v/>
      </c>
      <c r="H357" s="301" t="str">
        <f t="shared" si="895"/>
        <v/>
      </c>
      <c r="I357" s="299" t="str">
        <f t="shared" ref="I357:J357" si="1030">IF($A357="","",IFERROR(INDIRECT("'" &amp; $A357 &amp; "'!" &amp; I$10),0))</f>
        <v/>
      </c>
      <c r="J357" s="300" t="str">
        <f t="shared" si="1030"/>
        <v/>
      </c>
      <c r="K357" s="301" t="str">
        <f t="shared" si="897"/>
        <v/>
      </c>
      <c r="L357" s="302" t="str">
        <f t="shared" ref="L357:M357" si="1031">IF($A357="","",IFERROR(INDIRECT("'" &amp; $A357 &amp; "'!" &amp; L$10),0))</f>
        <v/>
      </c>
      <c r="M357" s="303" t="str">
        <f t="shared" si="1031"/>
        <v/>
      </c>
      <c r="N357" s="279"/>
      <c r="O357" s="279"/>
      <c r="P357" s="279"/>
      <c r="Q357" s="279"/>
      <c r="R357" s="279"/>
      <c r="S357" s="279"/>
      <c r="T357" s="279"/>
      <c r="U357" s="279"/>
      <c r="V357" s="279"/>
      <c r="W357" s="279"/>
      <c r="X357" s="279"/>
      <c r="Y357" s="279"/>
      <c r="Z357" s="279"/>
    </row>
    <row r="358" ht="12.75" hidden="1" customHeight="1">
      <c r="A358" s="298"/>
      <c r="B358" s="298" t="str">
        <f t="shared" si="899"/>
        <v/>
      </c>
      <c r="C358" s="166" t="str">
        <f t="shared" ref="C358:G358" si="1032">IF($A358="","",IFERROR(INDIRECT("'" &amp; $A358 &amp; "'!" &amp; C$10),0))</f>
        <v/>
      </c>
      <c r="D358" s="166" t="str">
        <f t="shared" si="1032"/>
        <v/>
      </c>
      <c r="E358" s="166" t="str">
        <f t="shared" si="1032"/>
        <v/>
      </c>
      <c r="F358" s="299" t="str">
        <f t="shared" si="1032"/>
        <v/>
      </c>
      <c r="G358" s="300" t="str">
        <f t="shared" si="1032"/>
        <v/>
      </c>
      <c r="H358" s="301" t="str">
        <f t="shared" si="895"/>
        <v/>
      </c>
      <c r="I358" s="299" t="str">
        <f t="shared" ref="I358:J358" si="1033">IF($A358="","",IFERROR(INDIRECT("'" &amp; $A358 &amp; "'!" &amp; I$10),0))</f>
        <v/>
      </c>
      <c r="J358" s="300" t="str">
        <f t="shared" si="1033"/>
        <v/>
      </c>
      <c r="K358" s="301" t="str">
        <f t="shared" si="897"/>
        <v/>
      </c>
      <c r="L358" s="302" t="str">
        <f t="shared" ref="L358:M358" si="1034">IF($A358="","",IFERROR(INDIRECT("'" &amp; $A358 &amp; "'!" &amp; L$10),0))</f>
        <v/>
      </c>
      <c r="M358" s="303" t="str">
        <f t="shared" si="1034"/>
        <v/>
      </c>
      <c r="N358" s="279"/>
      <c r="O358" s="279"/>
      <c r="P358" s="279"/>
      <c r="Q358" s="279"/>
      <c r="R358" s="279"/>
      <c r="S358" s="279"/>
      <c r="T358" s="279"/>
      <c r="U358" s="279"/>
      <c r="V358" s="279"/>
      <c r="W358" s="279"/>
      <c r="X358" s="279"/>
      <c r="Y358" s="279"/>
      <c r="Z358" s="279"/>
    </row>
    <row r="359" ht="12.75" hidden="1" customHeight="1">
      <c r="A359" s="298"/>
      <c r="B359" s="298" t="str">
        <f t="shared" si="899"/>
        <v/>
      </c>
      <c r="C359" s="166" t="str">
        <f t="shared" ref="C359:G359" si="1035">IF($A359="","",IFERROR(INDIRECT("'" &amp; $A359 &amp; "'!" &amp; C$10),0))</f>
        <v/>
      </c>
      <c r="D359" s="166" t="str">
        <f t="shared" si="1035"/>
        <v/>
      </c>
      <c r="E359" s="166" t="str">
        <f t="shared" si="1035"/>
        <v/>
      </c>
      <c r="F359" s="299" t="str">
        <f t="shared" si="1035"/>
        <v/>
      </c>
      <c r="G359" s="300" t="str">
        <f t="shared" si="1035"/>
        <v/>
      </c>
      <c r="H359" s="301" t="str">
        <f t="shared" si="895"/>
        <v/>
      </c>
      <c r="I359" s="299" t="str">
        <f t="shared" ref="I359:J359" si="1036">IF($A359="","",IFERROR(INDIRECT("'" &amp; $A359 &amp; "'!" &amp; I$10),0))</f>
        <v/>
      </c>
      <c r="J359" s="300" t="str">
        <f t="shared" si="1036"/>
        <v/>
      </c>
      <c r="K359" s="301" t="str">
        <f t="shared" si="897"/>
        <v/>
      </c>
      <c r="L359" s="302" t="str">
        <f t="shared" ref="L359:M359" si="1037">IF($A359="","",IFERROR(INDIRECT("'" &amp; $A359 &amp; "'!" &amp; L$10),0))</f>
        <v/>
      </c>
      <c r="M359" s="303" t="str">
        <f t="shared" si="1037"/>
        <v/>
      </c>
      <c r="N359" s="279"/>
      <c r="O359" s="279"/>
      <c r="P359" s="279"/>
      <c r="Q359" s="279"/>
      <c r="R359" s="279"/>
      <c r="S359" s="279"/>
      <c r="T359" s="279"/>
      <c r="U359" s="279"/>
      <c r="V359" s="279"/>
      <c r="W359" s="279"/>
      <c r="X359" s="279"/>
      <c r="Y359" s="279"/>
      <c r="Z359" s="279"/>
    </row>
    <row r="360" ht="27.0" customHeight="1">
      <c r="A360" s="306" t="s">
        <v>347</v>
      </c>
      <c r="B360" s="306"/>
      <c r="C360" s="306"/>
      <c r="D360" s="307">
        <f>SUM(D312:D359)</f>
        <v>0</v>
      </c>
      <c r="E360" s="307">
        <f>IFERROR(SUMPRODUCT(D312:D359,$E312:$E359)/$D360,0)</f>
        <v>0</v>
      </c>
      <c r="F360" s="308">
        <f>IFERROR(SUMPRODUCT(F312:F359,$D312:$D359)/$D360,0)</f>
        <v>0</v>
      </c>
      <c r="G360" s="309">
        <f>IFERROR(SUMPRODUCT(G312:G359,$E312:$E359)/SUM($E312:$E359),0)</f>
        <v>0</v>
      </c>
      <c r="H360" s="310">
        <f>IFERROR(SUMPRODUCT(H312:H359,$D312:$D359)/$D360,0)</f>
        <v>0</v>
      </c>
      <c r="I360" s="308">
        <f>IFERROR(SUMPRODUCT(I312:I359,$D312:$D359)/$D359,0)</f>
        <v>0</v>
      </c>
      <c r="J360" s="309">
        <f>IFERROR(SUMPRODUCT(J312:J359,$E312:$E359)/SUM($E312:$E359),0)</f>
        <v>0</v>
      </c>
      <c r="K360" s="310">
        <f t="shared" ref="K360:L360" si="1038">IFERROR(SUMPRODUCT(K312:K359,$D312:$D359)/$D360,0)</f>
        <v>0</v>
      </c>
      <c r="L360" s="308">
        <f t="shared" si="1038"/>
        <v>0</v>
      </c>
      <c r="M360" s="309">
        <f>IFERROR(SUMPRODUCT(M312:M359,$E312:$E359)/SUM($E312:$E359),0)</f>
        <v>0</v>
      </c>
      <c r="N360" s="279"/>
      <c r="O360" s="279"/>
      <c r="P360" s="279"/>
      <c r="Q360" s="279"/>
      <c r="R360" s="279"/>
      <c r="S360" s="279"/>
      <c r="T360" s="279"/>
      <c r="U360" s="279"/>
      <c r="V360" s="279"/>
      <c r="W360" s="279"/>
      <c r="X360" s="279"/>
      <c r="Y360" s="279"/>
      <c r="Z360" s="279"/>
    </row>
    <row r="361" ht="12.75" customHeight="1">
      <c r="A361" s="298"/>
      <c r="B361" s="298"/>
      <c r="C361" s="166"/>
      <c r="D361" s="166"/>
      <c r="E361" s="166"/>
      <c r="F361" s="299"/>
      <c r="G361" s="300"/>
      <c r="H361" s="301"/>
      <c r="I361" s="299"/>
      <c r="J361" s="300"/>
      <c r="K361" s="301"/>
      <c r="L361" s="302"/>
      <c r="M361" s="303"/>
      <c r="N361" s="279"/>
      <c r="O361" s="279"/>
      <c r="P361" s="279"/>
      <c r="Q361" s="279"/>
      <c r="R361" s="279"/>
      <c r="S361" s="279"/>
      <c r="T361" s="279"/>
      <c r="U361" s="279"/>
      <c r="V361" s="279"/>
      <c r="W361" s="279"/>
      <c r="X361" s="279"/>
      <c r="Y361" s="279"/>
      <c r="Z361" s="279"/>
    </row>
    <row r="362" ht="12.75" customHeight="1">
      <c r="A362" s="298"/>
      <c r="B362" s="298"/>
      <c r="C362" s="166"/>
      <c r="D362" s="166"/>
      <c r="E362" s="166"/>
      <c r="F362" s="299"/>
      <c r="G362" s="300"/>
      <c r="H362" s="301"/>
      <c r="I362" s="299"/>
      <c r="J362" s="300"/>
      <c r="K362" s="301"/>
      <c r="L362" s="302"/>
      <c r="M362" s="303"/>
      <c r="N362" s="279"/>
      <c r="O362" s="279"/>
      <c r="P362" s="279"/>
      <c r="Q362" s="279"/>
      <c r="R362" s="279"/>
      <c r="S362" s="279"/>
      <c r="T362" s="279"/>
      <c r="U362" s="279"/>
      <c r="V362" s="279"/>
      <c r="W362" s="279"/>
      <c r="X362" s="279"/>
      <c r="Y362" s="279"/>
      <c r="Z362" s="279"/>
    </row>
    <row r="363" ht="12.75" customHeight="1">
      <c r="A363" s="298"/>
      <c r="B363" s="298"/>
      <c r="C363" s="166"/>
      <c r="D363" s="166"/>
      <c r="E363" s="166"/>
      <c r="F363" s="299"/>
      <c r="G363" s="300"/>
      <c r="H363" s="301"/>
      <c r="I363" s="299"/>
      <c r="J363" s="300"/>
      <c r="K363" s="301"/>
      <c r="L363" s="302"/>
      <c r="M363" s="303"/>
      <c r="N363" s="279"/>
      <c r="O363" s="279"/>
      <c r="P363" s="279"/>
      <c r="Q363" s="279"/>
      <c r="R363" s="279"/>
      <c r="S363" s="279"/>
      <c r="T363" s="279"/>
      <c r="U363" s="279"/>
      <c r="V363" s="279"/>
      <c r="W363" s="279"/>
      <c r="X363" s="279"/>
      <c r="Y363" s="279"/>
      <c r="Z363" s="279"/>
    </row>
    <row r="364" ht="12.75" customHeight="1">
      <c r="A364" s="298"/>
      <c r="B364" s="298"/>
      <c r="C364" s="166"/>
      <c r="D364" s="166"/>
      <c r="E364" s="166"/>
      <c r="F364" s="299"/>
      <c r="G364" s="300"/>
      <c r="H364" s="301"/>
      <c r="I364" s="299"/>
      <c r="J364" s="300"/>
      <c r="K364" s="301"/>
      <c r="L364" s="302"/>
      <c r="M364" s="303"/>
      <c r="N364" s="279"/>
      <c r="O364" s="279"/>
      <c r="P364" s="279"/>
      <c r="Q364" s="279"/>
      <c r="R364" s="279"/>
      <c r="S364" s="279"/>
      <c r="T364" s="279"/>
      <c r="U364" s="279"/>
      <c r="V364" s="279"/>
      <c r="W364" s="279"/>
      <c r="X364" s="279"/>
      <c r="Y364" s="279"/>
      <c r="Z364" s="279"/>
    </row>
    <row r="365" ht="12.75" customHeight="1">
      <c r="A365" s="298"/>
      <c r="B365" s="298"/>
      <c r="C365" s="166"/>
      <c r="D365" s="166"/>
      <c r="E365" s="166"/>
      <c r="F365" s="299"/>
      <c r="G365" s="300"/>
      <c r="H365" s="301"/>
      <c r="I365" s="299"/>
      <c r="J365" s="300"/>
      <c r="K365" s="301"/>
      <c r="L365" s="302"/>
      <c r="M365" s="303"/>
      <c r="N365" s="279"/>
      <c r="O365" s="279"/>
      <c r="P365" s="279"/>
      <c r="Q365" s="279"/>
      <c r="R365" s="279"/>
      <c r="S365" s="279"/>
      <c r="T365" s="279"/>
      <c r="U365" s="279"/>
      <c r="V365" s="279"/>
      <c r="W365" s="279"/>
      <c r="X365" s="279"/>
      <c r="Y365" s="279"/>
      <c r="Z365" s="279"/>
    </row>
    <row r="366" ht="12.75" customHeight="1">
      <c r="A366" s="298"/>
      <c r="B366" s="298"/>
      <c r="C366" s="166"/>
      <c r="D366" s="166"/>
      <c r="E366" s="166"/>
      <c r="F366" s="299"/>
      <c r="G366" s="300"/>
      <c r="H366" s="301"/>
      <c r="I366" s="299"/>
      <c r="J366" s="300"/>
      <c r="K366" s="301"/>
      <c r="L366" s="302"/>
      <c r="M366" s="303"/>
      <c r="N366" s="279"/>
      <c r="O366" s="279"/>
      <c r="P366" s="279"/>
      <c r="Q366" s="279"/>
      <c r="R366" s="279"/>
      <c r="S366" s="279"/>
      <c r="T366" s="279"/>
      <c r="U366" s="279"/>
      <c r="V366" s="279"/>
      <c r="W366" s="279"/>
      <c r="X366" s="279"/>
      <c r="Y366" s="279"/>
      <c r="Z366" s="279"/>
    </row>
    <row r="367" ht="12.75" customHeight="1">
      <c r="A367" s="298"/>
      <c r="B367" s="298"/>
      <c r="C367" s="166"/>
      <c r="D367" s="166"/>
      <c r="E367" s="166"/>
      <c r="F367" s="299"/>
      <c r="G367" s="300"/>
      <c r="H367" s="301"/>
      <c r="I367" s="299"/>
      <c r="J367" s="300"/>
      <c r="K367" s="301"/>
      <c r="L367" s="302"/>
      <c r="M367" s="303"/>
      <c r="N367" s="279"/>
      <c r="O367" s="279"/>
      <c r="P367" s="279"/>
      <c r="Q367" s="279"/>
      <c r="R367" s="279"/>
      <c r="S367" s="279"/>
      <c r="T367" s="279"/>
      <c r="U367" s="279"/>
      <c r="V367" s="279"/>
      <c r="W367" s="279"/>
      <c r="X367" s="279"/>
      <c r="Y367" s="279"/>
      <c r="Z367" s="279"/>
    </row>
    <row r="368" ht="12.75" customHeight="1">
      <c r="A368" s="298"/>
      <c r="B368" s="298"/>
      <c r="C368" s="166"/>
      <c r="D368" s="166"/>
      <c r="E368" s="166"/>
      <c r="F368" s="299"/>
      <c r="G368" s="300"/>
      <c r="H368" s="301"/>
      <c r="I368" s="299"/>
      <c r="J368" s="300"/>
      <c r="K368" s="301"/>
      <c r="L368" s="302"/>
      <c r="M368" s="303"/>
      <c r="N368" s="279"/>
      <c r="O368" s="279"/>
      <c r="P368" s="279"/>
      <c r="Q368" s="279"/>
      <c r="R368" s="279"/>
      <c r="S368" s="279"/>
      <c r="T368" s="279"/>
      <c r="U368" s="279"/>
      <c r="V368" s="279"/>
      <c r="W368" s="279"/>
      <c r="X368" s="279"/>
      <c r="Y368" s="279"/>
      <c r="Z368" s="279"/>
    </row>
    <row r="369" ht="12.75" customHeight="1">
      <c r="A369" s="298"/>
      <c r="B369" s="298"/>
      <c r="C369" s="166"/>
      <c r="D369" s="166"/>
      <c r="E369" s="166"/>
      <c r="F369" s="299"/>
      <c r="G369" s="300"/>
      <c r="H369" s="301"/>
      <c r="I369" s="299"/>
      <c r="J369" s="300"/>
      <c r="K369" s="301"/>
      <c r="L369" s="302"/>
      <c r="M369" s="303"/>
      <c r="N369" s="279"/>
      <c r="O369" s="279"/>
      <c r="P369" s="279"/>
      <c r="Q369" s="279"/>
      <c r="R369" s="279"/>
      <c r="S369" s="279"/>
      <c r="T369" s="279"/>
      <c r="U369" s="279"/>
      <c r="V369" s="279"/>
      <c r="W369" s="279"/>
      <c r="X369" s="279"/>
      <c r="Y369" s="279"/>
      <c r="Z369" s="279"/>
    </row>
    <row r="370" ht="12.75" customHeight="1">
      <c r="A370" s="298"/>
      <c r="B370" s="298"/>
      <c r="C370" s="166"/>
      <c r="D370" s="166"/>
      <c r="E370" s="166"/>
      <c r="F370" s="299"/>
      <c r="G370" s="300"/>
      <c r="H370" s="301"/>
      <c r="I370" s="299"/>
      <c r="J370" s="300"/>
      <c r="K370" s="301"/>
      <c r="L370" s="302"/>
      <c r="M370" s="303"/>
      <c r="N370" s="279"/>
      <c r="O370" s="279"/>
      <c r="P370" s="279"/>
      <c r="Q370" s="279"/>
      <c r="R370" s="279"/>
      <c r="S370" s="279"/>
      <c r="T370" s="279"/>
      <c r="U370" s="279"/>
      <c r="V370" s="279"/>
      <c r="W370" s="279"/>
      <c r="X370" s="279"/>
      <c r="Y370" s="279"/>
      <c r="Z370" s="279"/>
    </row>
    <row r="371" ht="12.75" customHeight="1">
      <c r="A371" s="298"/>
      <c r="B371" s="298"/>
      <c r="C371" s="166"/>
      <c r="D371" s="166"/>
      <c r="E371" s="166"/>
      <c r="F371" s="299"/>
      <c r="G371" s="300"/>
      <c r="H371" s="301"/>
      <c r="I371" s="299"/>
      <c r="J371" s="300"/>
      <c r="K371" s="301"/>
      <c r="L371" s="302"/>
      <c r="M371" s="303"/>
      <c r="N371" s="279"/>
      <c r="O371" s="279"/>
      <c r="P371" s="279"/>
      <c r="Q371" s="279"/>
      <c r="R371" s="279"/>
      <c r="S371" s="279"/>
      <c r="T371" s="279"/>
      <c r="U371" s="279"/>
      <c r="V371" s="279"/>
      <c r="W371" s="279"/>
      <c r="X371" s="279"/>
      <c r="Y371" s="279"/>
      <c r="Z371" s="279"/>
    </row>
    <row r="372" ht="12.75" customHeight="1">
      <c r="A372" s="298"/>
      <c r="B372" s="298"/>
      <c r="C372" s="166"/>
      <c r="D372" s="166"/>
      <c r="E372" s="166"/>
      <c r="F372" s="299"/>
      <c r="G372" s="300"/>
      <c r="H372" s="301"/>
      <c r="I372" s="299"/>
      <c r="J372" s="300"/>
      <c r="K372" s="301"/>
      <c r="L372" s="302"/>
      <c r="M372" s="303"/>
      <c r="N372" s="279"/>
      <c r="O372" s="279"/>
      <c r="P372" s="279"/>
      <c r="Q372" s="279"/>
      <c r="R372" s="279"/>
      <c r="S372" s="279"/>
      <c r="T372" s="279"/>
      <c r="U372" s="279"/>
      <c r="V372" s="279"/>
      <c r="W372" s="279"/>
      <c r="X372" s="279"/>
      <c r="Y372" s="279"/>
      <c r="Z372" s="279"/>
    </row>
    <row r="373" ht="12.75" customHeight="1">
      <c r="A373" s="298"/>
      <c r="B373" s="298"/>
      <c r="C373" s="166"/>
      <c r="D373" s="166"/>
      <c r="E373" s="166"/>
      <c r="F373" s="299"/>
      <c r="G373" s="300"/>
      <c r="H373" s="301"/>
      <c r="I373" s="299"/>
      <c r="J373" s="300"/>
      <c r="K373" s="301"/>
      <c r="L373" s="302"/>
      <c r="M373" s="303"/>
      <c r="N373" s="279"/>
      <c r="O373" s="279"/>
      <c r="P373" s="279"/>
      <c r="Q373" s="279"/>
      <c r="R373" s="279"/>
      <c r="S373" s="279"/>
      <c r="T373" s="279"/>
      <c r="U373" s="279"/>
      <c r="V373" s="279"/>
      <c r="W373" s="279"/>
      <c r="X373" s="279"/>
      <c r="Y373" s="279"/>
      <c r="Z373" s="279"/>
    </row>
    <row r="374" ht="12.75" customHeight="1">
      <c r="A374" s="298"/>
      <c r="B374" s="298"/>
      <c r="C374" s="166"/>
      <c r="D374" s="166"/>
      <c r="E374" s="166"/>
      <c r="F374" s="299"/>
      <c r="G374" s="300"/>
      <c r="H374" s="301"/>
      <c r="I374" s="299"/>
      <c r="J374" s="300"/>
      <c r="K374" s="301"/>
      <c r="L374" s="302"/>
      <c r="M374" s="303"/>
      <c r="N374" s="279"/>
      <c r="O374" s="279"/>
      <c r="P374" s="279"/>
      <c r="Q374" s="279"/>
      <c r="R374" s="279"/>
      <c r="S374" s="279"/>
      <c r="T374" s="279"/>
      <c r="U374" s="279"/>
      <c r="V374" s="279"/>
      <c r="W374" s="279"/>
      <c r="X374" s="279"/>
      <c r="Y374" s="279"/>
      <c r="Z374" s="279"/>
    </row>
    <row r="375" ht="12.75" customHeight="1">
      <c r="A375" s="298"/>
      <c r="B375" s="298"/>
      <c r="C375" s="166"/>
      <c r="D375" s="166"/>
      <c r="E375" s="166"/>
      <c r="F375" s="299"/>
      <c r="G375" s="300"/>
      <c r="H375" s="301"/>
      <c r="I375" s="299"/>
      <c r="J375" s="300"/>
      <c r="K375" s="301"/>
      <c r="L375" s="302"/>
      <c r="M375" s="303"/>
      <c r="N375" s="279"/>
      <c r="O375" s="279"/>
      <c r="P375" s="279"/>
      <c r="Q375" s="279"/>
      <c r="R375" s="279"/>
      <c r="S375" s="279"/>
      <c r="T375" s="279"/>
      <c r="U375" s="279"/>
      <c r="V375" s="279"/>
      <c r="W375" s="279"/>
      <c r="X375" s="279"/>
      <c r="Y375" s="279"/>
      <c r="Z375" s="279"/>
    </row>
    <row r="376" ht="12.75" customHeight="1">
      <c r="A376" s="298"/>
      <c r="B376" s="298"/>
      <c r="C376" s="166"/>
      <c r="D376" s="166"/>
      <c r="E376" s="166"/>
      <c r="F376" s="299"/>
      <c r="G376" s="300"/>
      <c r="H376" s="301"/>
      <c r="I376" s="299"/>
      <c r="J376" s="300"/>
      <c r="K376" s="301"/>
      <c r="L376" s="302"/>
      <c r="M376" s="303"/>
      <c r="N376" s="279"/>
      <c r="O376" s="279"/>
      <c r="P376" s="279"/>
      <c r="Q376" s="279"/>
      <c r="R376" s="279"/>
      <c r="S376" s="279"/>
      <c r="T376" s="279"/>
      <c r="U376" s="279"/>
      <c r="V376" s="279"/>
      <c r="W376" s="279"/>
      <c r="X376" s="279"/>
      <c r="Y376" s="279"/>
      <c r="Z376" s="279"/>
    </row>
    <row r="377" ht="12.75" customHeight="1">
      <c r="A377" s="298"/>
      <c r="B377" s="298"/>
      <c r="C377" s="166"/>
      <c r="D377" s="166"/>
      <c r="E377" s="166"/>
      <c r="F377" s="299"/>
      <c r="G377" s="300"/>
      <c r="H377" s="301"/>
      <c r="I377" s="299"/>
      <c r="J377" s="300"/>
      <c r="K377" s="301"/>
      <c r="L377" s="302"/>
      <c r="M377" s="303"/>
      <c r="N377" s="279"/>
      <c r="O377" s="279"/>
      <c r="P377" s="279"/>
      <c r="Q377" s="279"/>
      <c r="R377" s="279"/>
      <c r="S377" s="279"/>
      <c r="T377" s="279"/>
      <c r="U377" s="279"/>
      <c r="V377" s="279"/>
      <c r="W377" s="279"/>
      <c r="X377" s="279"/>
      <c r="Y377" s="279"/>
      <c r="Z377" s="279"/>
    </row>
    <row r="378" ht="12.75" customHeight="1">
      <c r="A378" s="298"/>
      <c r="B378" s="298"/>
      <c r="C378" s="166"/>
      <c r="D378" s="166"/>
      <c r="E378" s="166"/>
      <c r="F378" s="299"/>
      <c r="G378" s="300"/>
      <c r="H378" s="301"/>
      <c r="I378" s="299"/>
      <c r="J378" s="300"/>
      <c r="K378" s="301"/>
      <c r="L378" s="302"/>
      <c r="M378" s="303"/>
      <c r="N378" s="279"/>
      <c r="O378" s="279"/>
      <c r="P378" s="279"/>
      <c r="Q378" s="279"/>
      <c r="R378" s="279"/>
      <c r="S378" s="279"/>
      <c r="T378" s="279"/>
      <c r="U378" s="279"/>
      <c r="V378" s="279"/>
      <c r="W378" s="279"/>
      <c r="X378" s="279"/>
      <c r="Y378" s="279"/>
      <c r="Z378" s="279"/>
    </row>
    <row r="379" ht="12.75" customHeight="1">
      <c r="A379" s="298"/>
      <c r="B379" s="298"/>
      <c r="C379" s="166"/>
      <c r="D379" s="166"/>
      <c r="E379" s="166"/>
      <c r="F379" s="299"/>
      <c r="G379" s="300"/>
      <c r="H379" s="301"/>
      <c r="I379" s="299"/>
      <c r="J379" s="300"/>
      <c r="K379" s="301"/>
      <c r="L379" s="302"/>
      <c r="M379" s="303"/>
      <c r="N379" s="279"/>
      <c r="O379" s="279"/>
      <c r="P379" s="279"/>
      <c r="Q379" s="279"/>
      <c r="R379" s="279"/>
      <c r="S379" s="279"/>
      <c r="T379" s="279"/>
      <c r="U379" s="279"/>
      <c r="V379" s="279"/>
      <c r="W379" s="279"/>
      <c r="X379" s="279"/>
      <c r="Y379" s="279"/>
      <c r="Z379" s="279"/>
    </row>
    <row r="380" ht="12.75" customHeight="1">
      <c r="A380" s="298"/>
      <c r="B380" s="298"/>
      <c r="C380" s="166"/>
      <c r="D380" s="166"/>
      <c r="E380" s="166"/>
      <c r="F380" s="299"/>
      <c r="G380" s="300"/>
      <c r="H380" s="301"/>
      <c r="I380" s="299"/>
      <c r="J380" s="300"/>
      <c r="K380" s="301"/>
      <c r="L380" s="302"/>
      <c r="M380" s="303"/>
      <c r="N380" s="279"/>
      <c r="O380" s="279"/>
      <c r="P380" s="279"/>
      <c r="Q380" s="279"/>
      <c r="R380" s="279"/>
      <c r="S380" s="279"/>
      <c r="T380" s="279"/>
      <c r="U380" s="279"/>
      <c r="V380" s="279"/>
      <c r="W380" s="279"/>
      <c r="X380" s="279"/>
      <c r="Y380" s="279"/>
      <c r="Z380" s="279"/>
    </row>
    <row r="381" ht="12.75" customHeight="1">
      <c r="A381" s="279"/>
      <c r="B381" s="298"/>
      <c r="C381" s="166"/>
      <c r="D381" s="166"/>
      <c r="E381" s="166"/>
      <c r="F381" s="299"/>
      <c r="G381" s="300"/>
      <c r="H381" s="301"/>
      <c r="I381" s="299"/>
      <c r="J381" s="300"/>
      <c r="K381" s="301"/>
      <c r="L381" s="302"/>
      <c r="M381" s="303"/>
      <c r="N381" s="279"/>
      <c r="O381" s="279"/>
      <c r="P381" s="279"/>
      <c r="Q381" s="279"/>
      <c r="R381" s="279"/>
      <c r="S381" s="279"/>
      <c r="T381" s="279"/>
      <c r="U381" s="279"/>
      <c r="V381" s="279"/>
      <c r="W381" s="279"/>
      <c r="X381" s="279"/>
      <c r="Y381" s="279"/>
      <c r="Z381" s="279"/>
    </row>
    <row r="382" ht="12.75" customHeight="1">
      <c r="A382" s="9"/>
      <c r="B382" s="298"/>
      <c r="C382" s="166"/>
      <c r="D382" s="166"/>
      <c r="E382" s="166"/>
      <c r="F382" s="299"/>
      <c r="G382" s="300"/>
      <c r="H382" s="301"/>
      <c r="I382" s="299"/>
      <c r="J382" s="300"/>
      <c r="K382" s="301"/>
      <c r="L382" s="302"/>
      <c r="M382" s="303"/>
      <c r="N382" s="279"/>
      <c r="O382" s="279"/>
      <c r="P382" s="279"/>
      <c r="Q382" s="279"/>
      <c r="R382" s="279"/>
      <c r="S382" s="279"/>
      <c r="T382" s="279"/>
      <c r="U382" s="279"/>
      <c r="V382" s="279"/>
      <c r="W382" s="279"/>
      <c r="X382" s="279"/>
      <c r="Y382" s="279"/>
      <c r="Z382" s="279"/>
    </row>
    <row r="383" ht="12.75" customHeight="1">
      <c r="A383" s="9"/>
      <c r="B383" s="298"/>
      <c r="C383" s="166"/>
      <c r="D383" s="166"/>
      <c r="E383" s="166"/>
      <c r="F383" s="299"/>
      <c r="G383" s="300"/>
      <c r="H383" s="301"/>
      <c r="I383" s="299"/>
      <c r="J383" s="300"/>
      <c r="K383" s="301"/>
      <c r="L383" s="302"/>
      <c r="M383" s="303"/>
      <c r="N383" s="279"/>
      <c r="O383" s="279"/>
      <c r="P383" s="279"/>
      <c r="Q383" s="279"/>
      <c r="R383" s="279"/>
      <c r="S383" s="279"/>
      <c r="T383" s="279"/>
      <c r="U383" s="279"/>
      <c r="V383" s="279"/>
      <c r="W383" s="279"/>
      <c r="X383" s="279"/>
      <c r="Y383" s="279"/>
      <c r="Z383" s="279"/>
    </row>
    <row r="384" ht="12.75" customHeight="1">
      <c r="A384" s="9"/>
      <c r="B384" s="298"/>
      <c r="C384" s="166"/>
      <c r="D384" s="166"/>
      <c r="E384" s="166"/>
      <c r="F384" s="299"/>
      <c r="G384" s="300"/>
      <c r="H384" s="301"/>
      <c r="I384" s="299"/>
      <c r="J384" s="300"/>
      <c r="K384" s="301"/>
      <c r="L384" s="302"/>
      <c r="M384" s="303"/>
      <c r="N384" s="279"/>
      <c r="O384" s="279"/>
      <c r="P384" s="279"/>
      <c r="Q384" s="279"/>
      <c r="R384" s="279"/>
      <c r="S384" s="279"/>
      <c r="T384" s="279"/>
      <c r="U384" s="279"/>
      <c r="V384" s="279"/>
      <c r="W384" s="279"/>
      <c r="X384" s="279"/>
      <c r="Y384" s="279"/>
      <c r="Z384" s="279"/>
    </row>
    <row r="385" ht="12.75" customHeight="1">
      <c r="A385" s="9"/>
      <c r="B385" s="298"/>
      <c r="C385" s="166"/>
      <c r="D385" s="166"/>
      <c r="E385" s="166"/>
      <c r="F385" s="299"/>
      <c r="G385" s="300"/>
      <c r="H385" s="301"/>
      <c r="I385" s="299"/>
      <c r="J385" s="300"/>
      <c r="K385" s="301"/>
      <c r="L385" s="302"/>
      <c r="M385" s="303"/>
      <c r="N385" s="279"/>
      <c r="O385" s="279"/>
      <c r="P385" s="279"/>
      <c r="Q385" s="279"/>
      <c r="R385" s="279"/>
      <c r="S385" s="279"/>
      <c r="T385" s="279"/>
      <c r="U385" s="279"/>
      <c r="V385" s="279"/>
      <c r="W385" s="279"/>
      <c r="X385" s="279"/>
      <c r="Y385" s="279"/>
      <c r="Z385" s="279"/>
    </row>
    <row r="386" ht="12.75" customHeight="1">
      <c r="A386" s="279"/>
      <c r="B386" s="298"/>
      <c r="C386" s="166"/>
      <c r="D386" s="166"/>
      <c r="E386" s="166"/>
      <c r="F386" s="299"/>
      <c r="G386" s="300"/>
      <c r="H386" s="301"/>
      <c r="I386" s="299"/>
      <c r="J386" s="300"/>
      <c r="K386" s="301"/>
      <c r="L386" s="302"/>
      <c r="M386" s="303"/>
      <c r="N386" s="279"/>
      <c r="O386" s="279"/>
      <c r="P386" s="279"/>
      <c r="Q386" s="279"/>
      <c r="R386" s="279"/>
      <c r="S386" s="279"/>
      <c r="T386" s="279"/>
      <c r="U386" s="279"/>
      <c r="V386" s="279"/>
      <c r="W386" s="279"/>
      <c r="X386" s="279"/>
      <c r="Y386" s="279"/>
      <c r="Z386" s="279"/>
    </row>
    <row r="387" ht="12.75" customHeight="1">
      <c r="A387" s="9"/>
      <c r="B387" s="298"/>
      <c r="C387" s="166"/>
      <c r="D387" s="166"/>
      <c r="E387" s="166"/>
      <c r="F387" s="299"/>
      <c r="G387" s="300"/>
      <c r="H387" s="301"/>
      <c r="I387" s="299"/>
      <c r="J387" s="300"/>
      <c r="K387" s="301"/>
      <c r="L387" s="302"/>
      <c r="M387" s="303"/>
      <c r="N387" s="279"/>
      <c r="O387" s="279"/>
      <c r="P387" s="279"/>
      <c r="Q387" s="279"/>
      <c r="R387" s="279"/>
      <c r="S387" s="279"/>
      <c r="T387" s="279"/>
      <c r="U387" s="279"/>
      <c r="V387" s="279"/>
      <c r="W387" s="279"/>
      <c r="X387" s="279"/>
      <c r="Y387" s="279"/>
      <c r="Z387" s="279"/>
    </row>
    <row r="388" ht="12.75" customHeight="1">
      <c r="A388" s="9"/>
      <c r="B388" s="298"/>
      <c r="C388" s="166"/>
      <c r="D388" s="166"/>
      <c r="E388" s="166"/>
      <c r="F388" s="299"/>
      <c r="G388" s="300"/>
      <c r="H388" s="301"/>
      <c r="I388" s="299"/>
      <c r="J388" s="300"/>
      <c r="K388" s="301"/>
      <c r="L388" s="302"/>
      <c r="M388" s="303"/>
      <c r="N388" s="279"/>
      <c r="O388" s="279"/>
      <c r="P388" s="279"/>
      <c r="Q388" s="279"/>
      <c r="R388" s="279"/>
      <c r="S388" s="279"/>
      <c r="T388" s="279"/>
      <c r="U388" s="279"/>
      <c r="V388" s="279"/>
      <c r="W388" s="279"/>
      <c r="X388" s="279"/>
      <c r="Y388" s="279"/>
      <c r="Z388" s="279"/>
    </row>
    <row r="389" ht="12.75" customHeight="1">
      <c r="A389" s="9"/>
      <c r="B389" s="298"/>
      <c r="C389" s="166"/>
      <c r="D389" s="166"/>
      <c r="E389" s="166"/>
      <c r="F389" s="299"/>
      <c r="G389" s="300"/>
      <c r="H389" s="301"/>
      <c r="I389" s="299"/>
      <c r="J389" s="300"/>
      <c r="K389" s="301"/>
      <c r="L389" s="302"/>
      <c r="M389" s="303"/>
      <c r="N389" s="279"/>
      <c r="O389" s="279"/>
      <c r="P389" s="279"/>
      <c r="Q389" s="279"/>
      <c r="R389" s="279"/>
      <c r="S389" s="279"/>
      <c r="T389" s="279"/>
      <c r="U389" s="279"/>
      <c r="V389" s="279"/>
      <c r="W389" s="279"/>
      <c r="X389" s="279"/>
      <c r="Y389" s="279"/>
      <c r="Z389" s="279"/>
    </row>
    <row r="390" ht="12.75" customHeight="1">
      <c r="A390" s="9"/>
      <c r="B390" s="298"/>
      <c r="C390" s="166"/>
      <c r="D390" s="166"/>
      <c r="E390" s="166"/>
      <c r="F390" s="299"/>
      <c r="G390" s="300"/>
      <c r="H390" s="301"/>
      <c r="I390" s="299"/>
      <c r="J390" s="300"/>
      <c r="K390" s="301"/>
      <c r="L390" s="302"/>
      <c r="M390" s="303"/>
      <c r="N390" s="279"/>
      <c r="O390" s="279"/>
      <c r="P390" s="279"/>
      <c r="Q390" s="279"/>
      <c r="R390" s="279"/>
      <c r="S390" s="279"/>
      <c r="T390" s="279"/>
      <c r="U390" s="279"/>
      <c r="V390" s="279"/>
      <c r="W390" s="279"/>
      <c r="X390" s="279"/>
      <c r="Y390" s="279"/>
      <c r="Z390" s="279"/>
    </row>
    <row r="391" ht="12.75" customHeight="1">
      <c r="A391" s="9"/>
      <c r="B391" s="298"/>
      <c r="C391" s="166"/>
      <c r="D391" s="166"/>
      <c r="E391" s="166"/>
      <c r="F391" s="299"/>
      <c r="G391" s="300"/>
      <c r="H391" s="301"/>
      <c r="I391" s="299"/>
      <c r="J391" s="300"/>
      <c r="K391" s="301"/>
      <c r="L391" s="302"/>
      <c r="M391" s="303"/>
      <c r="N391" s="279"/>
      <c r="O391" s="279"/>
      <c r="P391" s="279"/>
      <c r="Q391" s="279"/>
      <c r="R391" s="279"/>
      <c r="S391" s="279"/>
      <c r="T391" s="279"/>
      <c r="U391" s="279"/>
      <c r="V391" s="279"/>
      <c r="W391" s="279"/>
      <c r="X391" s="279"/>
      <c r="Y391" s="279"/>
      <c r="Z391" s="279"/>
    </row>
    <row r="392" ht="12.75" customHeight="1">
      <c r="A392" s="9"/>
      <c r="B392" s="298"/>
      <c r="C392" s="166"/>
      <c r="D392" s="166"/>
      <c r="E392" s="166"/>
      <c r="F392" s="299"/>
      <c r="G392" s="300"/>
      <c r="H392" s="301"/>
      <c r="I392" s="299"/>
      <c r="J392" s="300"/>
      <c r="K392" s="301"/>
      <c r="L392" s="302"/>
      <c r="M392" s="303"/>
      <c r="N392" s="279"/>
      <c r="O392" s="279"/>
      <c r="P392" s="279"/>
      <c r="Q392" s="279"/>
      <c r="R392" s="279"/>
      <c r="S392" s="279"/>
      <c r="T392" s="279"/>
      <c r="U392" s="279"/>
      <c r="V392" s="279"/>
      <c r="W392" s="279"/>
      <c r="X392" s="279"/>
      <c r="Y392" s="279"/>
      <c r="Z392" s="279"/>
    </row>
    <row r="393" ht="12.75" customHeight="1">
      <c r="A393" s="9"/>
      <c r="B393" s="298"/>
      <c r="C393" s="166"/>
      <c r="D393" s="166"/>
      <c r="E393" s="166"/>
      <c r="F393" s="299"/>
      <c r="G393" s="300"/>
      <c r="H393" s="301"/>
      <c r="I393" s="299"/>
      <c r="J393" s="300"/>
      <c r="K393" s="301"/>
      <c r="L393" s="302"/>
      <c r="M393" s="303"/>
      <c r="N393" s="279"/>
      <c r="O393" s="279"/>
      <c r="P393" s="279"/>
      <c r="Q393" s="279"/>
      <c r="R393" s="279"/>
      <c r="S393" s="279"/>
      <c r="T393" s="279"/>
      <c r="U393" s="279"/>
      <c r="V393" s="279"/>
      <c r="W393" s="279"/>
      <c r="X393" s="279"/>
      <c r="Y393" s="279"/>
      <c r="Z393" s="279"/>
    </row>
    <row r="394" ht="12.75" customHeight="1">
      <c r="A394" s="9"/>
      <c r="B394" s="298"/>
      <c r="C394" s="166"/>
      <c r="D394" s="166"/>
      <c r="E394" s="166"/>
      <c r="F394" s="299"/>
      <c r="G394" s="300"/>
      <c r="H394" s="301"/>
      <c r="I394" s="299"/>
      <c r="J394" s="300"/>
      <c r="K394" s="301"/>
      <c r="L394" s="302"/>
      <c r="M394" s="303"/>
      <c r="N394" s="279"/>
      <c r="O394" s="279"/>
      <c r="P394" s="279"/>
      <c r="Q394" s="279"/>
      <c r="R394" s="279"/>
      <c r="S394" s="279"/>
      <c r="T394" s="279"/>
      <c r="U394" s="279"/>
      <c r="V394" s="279"/>
      <c r="W394" s="279"/>
      <c r="X394" s="279"/>
      <c r="Y394" s="279"/>
      <c r="Z394" s="279"/>
    </row>
    <row r="395" ht="12.75" customHeight="1">
      <c r="A395" s="9"/>
      <c r="B395" s="298"/>
      <c r="C395" s="166"/>
      <c r="D395" s="166"/>
      <c r="E395" s="166"/>
      <c r="F395" s="299"/>
      <c r="G395" s="300"/>
      <c r="H395" s="301"/>
      <c r="I395" s="299"/>
      <c r="J395" s="300"/>
      <c r="K395" s="301"/>
      <c r="L395" s="302"/>
      <c r="M395" s="303"/>
      <c r="N395" s="279"/>
      <c r="O395" s="279"/>
      <c r="P395" s="279"/>
      <c r="Q395" s="279"/>
      <c r="R395" s="279"/>
      <c r="S395" s="279"/>
      <c r="T395" s="279"/>
      <c r="U395" s="279"/>
      <c r="V395" s="279"/>
      <c r="W395" s="279"/>
      <c r="X395" s="279"/>
      <c r="Y395" s="279"/>
      <c r="Z395" s="279"/>
    </row>
    <row r="396" ht="12.75" customHeight="1">
      <c r="A396" s="9"/>
      <c r="B396" s="298"/>
      <c r="C396" s="166"/>
      <c r="D396" s="166"/>
      <c r="E396" s="166"/>
      <c r="F396" s="299"/>
      <c r="G396" s="300"/>
      <c r="H396" s="301"/>
      <c r="I396" s="299"/>
      <c r="J396" s="300"/>
      <c r="K396" s="301"/>
      <c r="L396" s="302"/>
      <c r="M396" s="303"/>
      <c r="N396" s="279"/>
      <c r="O396" s="279"/>
      <c r="P396" s="279"/>
      <c r="Q396" s="279"/>
      <c r="R396" s="279"/>
      <c r="S396" s="279"/>
      <c r="T396" s="279"/>
      <c r="U396" s="279"/>
      <c r="V396" s="279"/>
      <c r="W396" s="279"/>
      <c r="X396" s="279"/>
      <c r="Y396" s="279"/>
      <c r="Z396" s="279"/>
    </row>
    <row r="397" ht="12.75" customHeight="1">
      <c r="A397" s="9"/>
      <c r="B397" s="298"/>
      <c r="C397" s="166"/>
      <c r="D397" s="166"/>
      <c r="E397" s="166"/>
      <c r="F397" s="299"/>
      <c r="G397" s="300"/>
      <c r="H397" s="301"/>
      <c r="I397" s="299"/>
      <c r="J397" s="300"/>
      <c r="K397" s="301"/>
      <c r="L397" s="302"/>
      <c r="M397" s="303"/>
      <c r="N397" s="279"/>
      <c r="O397" s="279"/>
      <c r="P397" s="279"/>
      <c r="Q397" s="279"/>
      <c r="R397" s="279"/>
      <c r="S397" s="279"/>
      <c r="T397" s="279"/>
      <c r="U397" s="279"/>
      <c r="V397" s="279"/>
      <c r="W397" s="279"/>
      <c r="X397" s="279"/>
      <c r="Y397" s="279"/>
      <c r="Z397" s="279"/>
    </row>
    <row r="398" ht="12.75" customHeight="1">
      <c r="A398" s="9"/>
      <c r="B398" s="298"/>
      <c r="C398" s="166"/>
      <c r="D398" s="166"/>
      <c r="E398" s="166"/>
      <c r="F398" s="299"/>
      <c r="G398" s="300"/>
      <c r="H398" s="301"/>
      <c r="I398" s="299"/>
      <c r="J398" s="300"/>
      <c r="K398" s="301"/>
      <c r="L398" s="302"/>
      <c r="M398" s="303"/>
      <c r="N398" s="279"/>
      <c r="O398" s="279"/>
      <c r="P398" s="279"/>
      <c r="Q398" s="279"/>
      <c r="R398" s="279"/>
      <c r="S398" s="279"/>
      <c r="T398" s="279"/>
      <c r="U398" s="279"/>
      <c r="V398" s="279"/>
      <c r="W398" s="279"/>
      <c r="X398" s="279"/>
      <c r="Y398" s="279"/>
      <c r="Z398" s="279"/>
    </row>
    <row r="399" ht="12.75" customHeight="1">
      <c r="A399" s="9"/>
      <c r="B399" s="298"/>
      <c r="C399" s="166"/>
      <c r="D399" s="166"/>
      <c r="E399" s="166"/>
      <c r="F399" s="299"/>
      <c r="G399" s="300"/>
      <c r="H399" s="301"/>
      <c r="I399" s="299"/>
      <c r="J399" s="300"/>
      <c r="K399" s="301"/>
      <c r="L399" s="302"/>
      <c r="M399" s="303"/>
      <c r="N399" s="279"/>
      <c r="O399" s="279"/>
      <c r="P399" s="279"/>
      <c r="Q399" s="279"/>
      <c r="R399" s="279"/>
      <c r="S399" s="279"/>
      <c r="T399" s="279"/>
      <c r="U399" s="279"/>
      <c r="V399" s="279"/>
      <c r="W399" s="279"/>
      <c r="X399" s="279"/>
      <c r="Y399" s="279"/>
      <c r="Z399" s="279"/>
    </row>
    <row r="400" ht="12.75" customHeight="1">
      <c r="A400" s="9"/>
      <c r="B400" s="298"/>
      <c r="C400" s="166"/>
      <c r="D400" s="166"/>
      <c r="E400" s="166"/>
      <c r="F400" s="299"/>
      <c r="G400" s="300"/>
      <c r="H400" s="301"/>
      <c r="I400" s="299"/>
      <c r="J400" s="300"/>
      <c r="K400" s="301"/>
      <c r="L400" s="302"/>
      <c r="M400" s="303"/>
      <c r="N400" s="279"/>
      <c r="O400" s="279"/>
      <c r="P400" s="279"/>
      <c r="Q400" s="279"/>
      <c r="R400" s="279"/>
      <c r="S400" s="279"/>
      <c r="T400" s="279"/>
      <c r="U400" s="279"/>
      <c r="V400" s="279"/>
      <c r="W400" s="279"/>
      <c r="X400" s="279"/>
      <c r="Y400" s="279"/>
      <c r="Z400" s="279"/>
    </row>
    <row r="401" ht="12.75" customHeight="1">
      <c r="A401" s="9"/>
      <c r="B401" s="298"/>
      <c r="C401" s="166"/>
      <c r="D401" s="166"/>
      <c r="E401" s="166"/>
      <c r="F401" s="299"/>
      <c r="G401" s="300"/>
      <c r="H401" s="301"/>
      <c r="I401" s="299"/>
      <c r="J401" s="300"/>
      <c r="K401" s="301"/>
      <c r="L401" s="302"/>
      <c r="M401" s="303"/>
      <c r="N401" s="312"/>
      <c r="O401" s="312"/>
      <c r="P401" s="312"/>
      <c r="Q401" s="312"/>
      <c r="R401" s="312"/>
      <c r="S401" s="312"/>
      <c r="T401" s="312"/>
      <c r="U401" s="312"/>
      <c r="V401" s="312"/>
      <c r="W401" s="312"/>
      <c r="X401" s="312"/>
      <c r="Y401" s="312"/>
      <c r="Z401" s="312"/>
    </row>
    <row r="402" ht="12.75" customHeight="1">
      <c r="A402" s="9"/>
      <c r="B402" s="298"/>
      <c r="C402" s="166"/>
      <c r="D402" s="166"/>
      <c r="E402" s="166"/>
      <c r="F402" s="299"/>
      <c r="G402" s="300"/>
      <c r="H402" s="301"/>
      <c r="I402" s="299"/>
      <c r="J402" s="300"/>
      <c r="K402" s="301"/>
      <c r="L402" s="302"/>
      <c r="M402" s="303"/>
      <c r="N402" s="279"/>
      <c r="O402" s="279"/>
      <c r="P402" s="279"/>
      <c r="Q402" s="279"/>
      <c r="R402" s="279"/>
      <c r="S402" s="279"/>
      <c r="T402" s="279"/>
      <c r="U402" s="279"/>
      <c r="V402" s="279"/>
      <c r="W402" s="279"/>
      <c r="X402" s="279"/>
      <c r="Y402" s="279"/>
      <c r="Z402" s="279"/>
    </row>
    <row r="403" ht="12.75" customHeight="1">
      <c r="A403" s="9"/>
      <c r="B403" s="298"/>
      <c r="C403" s="166"/>
      <c r="D403" s="166"/>
      <c r="E403" s="166"/>
      <c r="F403" s="299"/>
      <c r="G403" s="300"/>
      <c r="H403" s="301"/>
      <c r="I403" s="299"/>
      <c r="J403" s="300"/>
      <c r="K403" s="301"/>
      <c r="L403" s="302"/>
      <c r="M403" s="303"/>
      <c r="N403" s="279"/>
      <c r="O403" s="279"/>
      <c r="P403" s="279"/>
      <c r="Q403" s="279"/>
      <c r="R403" s="279"/>
      <c r="S403" s="279"/>
      <c r="T403" s="279"/>
      <c r="U403" s="279"/>
      <c r="V403" s="279"/>
      <c r="W403" s="279"/>
      <c r="X403" s="279"/>
      <c r="Y403" s="279"/>
      <c r="Z403" s="279"/>
    </row>
    <row r="404" ht="12.75" customHeight="1">
      <c r="A404" s="9"/>
      <c r="B404" s="298"/>
      <c r="C404" s="166"/>
      <c r="D404" s="166"/>
      <c r="E404" s="166"/>
      <c r="F404" s="299"/>
      <c r="G404" s="300"/>
      <c r="H404" s="301"/>
      <c r="I404" s="299"/>
      <c r="J404" s="300"/>
      <c r="K404" s="301"/>
      <c r="L404" s="302"/>
      <c r="M404" s="303"/>
      <c r="N404" s="279"/>
      <c r="O404" s="279"/>
      <c r="P404" s="279"/>
      <c r="Q404" s="279"/>
      <c r="R404" s="279"/>
      <c r="S404" s="279"/>
      <c r="T404" s="279"/>
      <c r="U404" s="279"/>
      <c r="V404" s="279"/>
      <c r="W404" s="279"/>
      <c r="X404" s="279"/>
      <c r="Y404" s="279"/>
      <c r="Z404" s="279"/>
    </row>
    <row r="405" ht="12.75" customHeight="1">
      <c r="A405" s="9"/>
      <c r="B405" s="298"/>
      <c r="C405" s="166"/>
      <c r="D405" s="166"/>
      <c r="E405" s="166"/>
      <c r="F405" s="299"/>
      <c r="G405" s="300"/>
      <c r="H405" s="301"/>
      <c r="I405" s="299"/>
      <c r="J405" s="300"/>
      <c r="K405" s="301"/>
      <c r="L405" s="302"/>
      <c r="M405" s="303"/>
      <c r="N405" s="279"/>
      <c r="O405" s="279"/>
      <c r="P405" s="279"/>
      <c r="Q405" s="279"/>
      <c r="R405" s="279"/>
      <c r="S405" s="279"/>
      <c r="T405" s="279"/>
      <c r="U405" s="279"/>
      <c r="V405" s="279"/>
      <c r="W405" s="279"/>
      <c r="X405" s="279"/>
      <c r="Y405" s="279"/>
      <c r="Z405" s="279"/>
    </row>
    <row r="406" ht="12.75" customHeight="1">
      <c r="A406" s="9"/>
      <c r="B406" s="298"/>
      <c r="C406" s="166"/>
      <c r="D406" s="166"/>
      <c r="E406" s="166"/>
      <c r="F406" s="299"/>
      <c r="G406" s="300"/>
      <c r="H406" s="301"/>
      <c r="I406" s="299"/>
      <c r="J406" s="300"/>
      <c r="K406" s="301"/>
      <c r="L406" s="302"/>
      <c r="M406" s="303"/>
      <c r="N406" s="279"/>
      <c r="O406" s="279"/>
      <c r="P406" s="279"/>
      <c r="Q406" s="279"/>
      <c r="R406" s="279"/>
      <c r="S406" s="279"/>
      <c r="T406" s="279"/>
      <c r="U406" s="279"/>
      <c r="V406" s="279"/>
      <c r="W406" s="279"/>
      <c r="X406" s="279"/>
      <c r="Y406" s="279"/>
      <c r="Z406" s="279"/>
    </row>
    <row r="407" ht="12.75" customHeight="1">
      <c r="A407" s="9"/>
      <c r="B407" s="298"/>
      <c r="C407" s="166"/>
      <c r="D407" s="166"/>
      <c r="E407" s="166"/>
      <c r="F407" s="299"/>
      <c r="G407" s="300"/>
      <c r="H407" s="301"/>
      <c r="I407" s="299"/>
      <c r="J407" s="300"/>
      <c r="K407" s="301"/>
      <c r="L407" s="302"/>
      <c r="M407" s="303"/>
      <c r="N407" s="279"/>
      <c r="O407" s="279"/>
      <c r="P407" s="279"/>
      <c r="Q407" s="279"/>
      <c r="R407" s="279"/>
      <c r="S407" s="279"/>
      <c r="T407" s="279"/>
      <c r="U407" s="279"/>
      <c r="V407" s="279"/>
      <c r="W407" s="279"/>
      <c r="X407" s="279"/>
      <c r="Y407" s="279"/>
      <c r="Z407" s="279"/>
    </row>
    <row r="408" ht="12.75" customHeight="1">
      <c r="A408" s="9"/>
      <c r="B408" s="298"/>
      <c r="C408" s="166"/>
      <c r="D408" s="166"/>
      <c r="E408" s="166"/>
      <c r="F408" s="299"/>
      <c r="G408" s="300"/>
      <c r="H408" s="301"/>
      <c r="I408" s="299"/>
      <c r="J408" s="300"/>
      <c r="K408" s="301"/>
      <c r="L408" s="302"/>
      <c r="M408" s="303"/>
      <c r="N408" s="279"/>
      <c r="O408" s="279"/>
      <c r="P408" s="279"/>
      <c r="Q408" s="279"/>
      <c r="R408" s="279"/>
      <c r="S408" s="279"/>
      <c r="T408" s="279"/>
      <c r="U408" s="279"/>
      <c r="V408" s="279"/>
      <c r="W408" s="279"/>
      <c r="X408" s="279"/>
      <c r="Y408" s="279"/>
      <c r="Z408" s="279"/>
    </row>
    <row r="409" ht="12.75" customHeight="1">
      <c r="A409" s="9"/>
      <c r="B409" s="298"/>
      <c r="C409" s="166"/>
      <c r="D409" s="166"/>
      <c r="E409" s="166"/>
      <c r="F409" s="299"/>
      <c r="G409" s="300"/>
      <c r="H409" s="301"/>
      <c r="I409" s="299"/>
      <c r="J409" s="300"/>
      <c r="K409" s="301"/>
      <c r="L409" s="302"/>
      <c r="M409" s="303"/>
      <c r="N409" s="279"/>
      <c r="O409" s="279"/>
      <c r="P409" s="279"/>
      <c r="Q409" s="279"/>
      <c r="R409" s="279"/>
      <c r="S409" s="279"/>
      <c r="T409" s="279"/>
      <c r="U409" s="279"/>
      <c r="V409" s="279"/>
      <c r="W409" s="279"/>
      <c r="X409" s="279"/>
      <c r="Y409" s="279"/>
      <c r="Z409" s="279"/>
    </row>
    <row r="410" ht="12.75" customHeight="1">
      <c r="A410" s="9"/>
      <c r="B410" s="298"/>
      <c r="C410" s="166"/>
      <c r="D410" s="166"/>
      <c r="E410" s="166"/>
      <c r="F410" s="299"/>
      <c r="G410" s="300"/>
      <c r="H410" s="301"/>
      <c r="I410" s="299"/>
      <c r="J410" s="300"/>
      <c r="K410" s="301"/>
      <c r="L410" s="302"/>
      <c r="M410" s="303"/>
      <c r="N410" s="279"/>
      <c r="O410" s="279"/>
      <c r="P410" s="279"/>
      <c r="Q410" s="279"/>
      <c r="R410" s="279"/>
      <c r="S410" s="279"/>
      <c r="T410" s="279"/>
      <c r="U410" s="279"/>
      <c r="V410" s="279"/>
      <c r="W410" s="279"/>
      <c r="X410" s="279"/>
      <c r="Y410" s="279"/>
      <c r="Z410" s="279"/>
    </row>
    <row r="411" ht="12.75" customHeight="1">
      <c r="A411" s="9"/>
      <c r="B411" s="298"/>
      <c r="C411" s="166"/>
      <c r="D411" s="166"/>
      <c r="E411" s="166"/>
      <c r="F411" s="299"/>
      <c r="G411" s="300"/>
      <c r="H411" s="301"/>
      <c r="I411" s="299"/>
      <c r="J411" s="300"/>
      <c r="K411" s="301"/>
      <c r="L411" s="302"/>
      <c r="M411" s="303"/>
      <c r="N411" s="279"/>
      <c r="O411" s="279"/>
      <c r="P411" s="279"/>
      <c r="Q411" s="279"/>
      <c r="R411" s="279"/>
      <c r="S411" s="279"/>
      <c r="T411" s="279"/>
      <c r="U411" s="279"/>
      <c r="V411" s="279"/>
      <c r="W411" s="279"/>
      <c r="X411" s="279"/>
      <c r="Y411" s="279"/>
      <c r="Z411" s="279"/>
    </row>
    <row r="412" ht="12.75" customHeight="1">
      <c r="A412" s="9"/>
      <c r="B412" s="298"/>
      <c r="C412" s="166"/>
      <c r="D412" s="166"/>
      <c r="E412" s="166"/>
      <c r="F412" s="299"/>
      <c r="G412" s="300"/>
      <c r="H412" s="301"/>
      <c r="I412" s="299"/>
      <c r="J412" s="300"/>
      <c r="K412" s="301"/>
      <c r="L412" s="302"/>
      <c r="M412" s="303"/>
      <c r="N412" s="279"/>
      <c r="O412" s="279"/>
      <c r="P412" s="279"/>
      <c r="Q412" s="279"/>
      <c r="R412" s="279"/>
      <c r="S412" s="279"/>
      <c r="T412" s="279"/>
      <c r="U412" s="279"/>
      <c r="V412" s="279"/>
      <c r="W412" s="279"/>
      <c r="X412" s="279"/>
      <c r="Y412" s="279"/>
      <c r="Z412" s="279"/>
    </row>
    <row r="413" ht="12.75" customHeight="1">
      <c r="A413" s="9"/>
      <c r="B413" s="298"/>
      <c r="C413" s="166"/>
      <c r="D413" s="166"/>
      <c r="E413" s="166"/>
      <c r="F413" s="299"/>
      <c r="G413" s="300"/>
      <c r="H413" s="301"/>
      <c r="I413" s="299"/>
      <c r="J413" s="300"/>
      <c r="K413" s="301"/>
      <c r="L413" s="302"/>
      <c r="M413" s="303"/>
      <c r="N413" s="279"/>
      <c r="O413" s="279"/>
      <c r="P413" s="279"/>
      <c r="Q413" s="279"/>
      <c r="R413" s="279"/>
      <c r="S413" s="279"/>
      <c r="T413" s="279"/>
      <c r="U413" s="279"/>
      <c r="V413" s="279"/>
      <c r="W413" s="279"/>
      <c r="X413" s="279"/>
      <c r="Y413" s="279"/>
      <c r="Z413" s="279"/>
    </row>
    <row r="414" ht="12.75" customHeight="1">
      <c r="A414" s="9"/>
      <c r="B414" s="298"/>
      <c r="C414" s="166"/>
      <c r="D414" s="166"/>
      <c r="E414" s="166"/>
      <c r="F414" s="299"/>
      <c r="G414" s="300"/>
      <c r="H414" s="301"/>
      <c r="I414" s="299"/>
      <c r="J414" s="300"/>
      <c r="K414" s="301"/>
      <c r="L414" s="302"/>
      <c r="M414" s="303"/>
      <c r="N414" s="279"/>
      <c r="O414" s="279"/>
      <c r="P414" s="279"/>
      <c r="Q414" s="279"/>
      <c r="R414" s="279"/>
      <c r="S414" s="279"/>
      <c r="T414" s="279"/>
      <c r="U414" s="279"/>
      <c r="V414" s="279"/>
      <c r="W414" s="279"/>
      <c r="X414" s="279"/>
      <c r="Y414" s="279"/>
      <c r="Z414" s="279"/>
    </row>
    <row r="415" ht="12.75" customHeight="1">
      <c r="A415" s="9"/>
      <c r="B415" s="298"/>
      <c r="C415" s="166"/>
      <c r="D415" s="166"/>
      <c r="E415" s="166"/>
      <c r="F415" s="299"/>
      <c r="G415" s="300"/>
      <c r="H415" s="301"/>
      <c r="I415" s="299"/>
      <c r="J415" s="300"/>
      <c r="K415" s="301"/>
      <c r="L415" s="302"/>
      <c r="M415" s="303"/>
      <c r="N415" s="279"/>
      <c r="O415" s="279"/>
      <c r="P415" s="279"/>
      <c r="Q415" s="279"/>
      <c r="R415" s="279"/>
      <c r="S415" s="279"/>
      <c r="T415" s="279"/>
      <c r="U415" s="279"/>
      <c r="V415" s="279"/>
      <c r="W415" s="279"/>
      <c r="X415" s="279"/>
      <c r="Y415" s="279"/>
      <c r="Z415" s="279"/>
    </row>
    <row r="416" ht="12.75" customHeight="1">
      <c r="A416" s="9"/>
      <c r="B416" s="298"/>
      <c r="C416" s="166"/>
      <c r="D416" s="166"/>
      <c r="E416" s="166"/>
      <c r="F416" s="299"/>
      <c r="G416" s="300"/>
      <c r="H416" s="301"/>
      <c r="I416" s="299"/>
      <c r="J416" s="300"/>
      <c r="K416" s="301"/>
      <c r="L416" s="302"/>
      <c r="M416" s="303"/>
      <c r="N416" s="279"/>
      <c r="O416" s="279"/>
      <c r="P416" s="279"/>
      <c r="Q416" s="279"/>
      <c r="R416" s="279"/>
      <c r="S416" s="279"/>
      <c r="T416" s="279"/>
      <c r="U416" s="279"/>
      <c r="V416" s="279"/>
      <c r="W416" s="279"/>
      <c r="X416" s="279"/>
      <c r="Y416" s="279"/>
      <c r="Z416" s="279"/>
    </row>
    <row r="417" ht="12.75" customHeight="1">
      <c r="A417" s="9"/>
      <c r="B417" s="298"/>
      <c r="C417" s="166"/>
      <c r="D417" s="166"/>
      <c r="E417" s="166"/>
      <c r="F417" s="299"/>
      <c r="G417" s="300"/>
      <c r="H417" s="301"/>
      <c r="I417" s="299"/>
      <c r="J417" s="300"/>
      <c r="K417" s="301"/>
      <c r="L417" s="302"/>
      <c r="M417" s="303"/>
      <c r="N417" s="279"/>
      <c r="O417" s="279"/>
      <c r="P417" s="279"/>
      <c r="Q417" s="279"/>
      <c r="R417" s="279"/>
      <c r="S417" s="279"/>
      <c r="T417" s="279"/>
      <c r="U417" s="279"/>
      <c r="V417" s="279"/>
      <c r="W417" s="279"/>
      <c r="X417" s="279"/>
      <c r="Y417" s="279"/>
      <c r="Z417" s="279"/>
    </row>
    <row r="418" ht="12.75" customHeight="1">
      <c r="A418" s="9"/>
      <c r="B418" s="298"/>
      <c r="C418" s="166"/>
      <c r="D418" s="166"/>
      <c r="E418" s="166"/>
      <c r="F418" s="299"/>
      <c r="G418" s="300"/>
      <c r="H418" s="301"/>
      <c r="I418" s="299"/>
      <c r="J418" s="300"/>
      <c r="K418" s="301"/>
      <c r="L418" s="302"/>
      <c r="M418" s="303"/>
      <c r="N418" s="279"/>
      <c r="O418" s="279"/>
      <c r="P418" s="279"/>
      <c r="Q418" s="279"/>
      <c r="R418" s="279"/>
      <c r="S418" s="279"/>
      <c r="T418" s="279"/>
      <c r="U418" s="279"/>
      <c r="V418" s="279"/>
      <c r="W418" s="279"/>
      <c r="X418" s="279"/>
      <c r="Y418" s="279"/>
      <c r="Z418" s="279"/>
    </row>
    <row r="419" ht="12.75" customHeight="1">
      <c r="A419" s="9"/>
      <c r="B419" s="298"/>
      <c r="C419" s="166"/>
      <c r="D419" s="166"/>
      <c r="E419" s="166"/>
      <c r="F419" s="299"/>
      <c r="G419" s="300"/>
      <c r="H419" s="301"/>
      <c r="I419" s="299"/>
      <c r="J419" s="300"/>
      <c r="K419" s="301"/>
      <c r="L419" s="302"/>
      <c r="M419" s="303"/>
      <c r="N419" s="279"/>
      <c r="O419" s="279"/>
      <c r="P419" s="279"/>
      <c r="Q419" s="279"/>
      <c r="R419" s="279"/>
      <c r="S419" s="279"/>
      <c r="T419" s="279"/>
      <c r="U419" s="279"/>
      <c r="V419" s="279"/>
      <c r="W419" s="279"/>
      <c r="X419" s="279"/>
      <c r="Y419" s="279"/>
      <c r="Z419" s="279"/>
    </row>
    <row r="420" ht="12.75" customHeight="1">
      <c r="A420" s="9"/>
      <c r="B420" s="298"/>
      <c r="C420" s="166"/>
      <c r="D420" s="166"/>
      <c r="E420" s="166"/>
      <c r="F420" s="299"/>
      <c r="G420" s="300"/>
      <c r="H420" s="301"/>
      <c r="I420" s="299"/>
      <c r="J420" s="300"/>
      <c r="K420" s="301"/>
      <c r="L420" s="302"/>
      <c r="M420" s="303"/>
      <c r="N420" s="279"/>
      <c r="O420" s="279"/>
      <c r="P420" s="279"/>
      <c r="Q420" s="279"/>
      <c r="R420" s="279"/>
      <c r="S420" s="279"/>
      <c r="T420" s="279"/>
      <c r="U420" s="279"/>
      <c r="V420" s="279"/>
      <c r="W420" s="279"/>
      <c r="X420" s="279"/>
      <c r="Y420" s="279"/>
      <c r="Z420" s="279"/>
    </row>
    <row r="421" ht="12.75" customHeight="1">
      <c r="A421" s="9"/>
      <c r="B421" s="298"/>
      <c r="C421" s="166"/>
      <c r="D421" s="166"/>
      <c r="E421" s="166"/>
      <c r="F421" s="299"/>
      <c r="G421" s="300"/>
      <c r="H421" s="301"/>
      <c r="I421" s="299"/>
      <c r="J421" s="300"/>
      <c r="K421" s="301"/>
      <c r="L421" s="302"/>
      <c r="M421" s="303"/>
      <c r="N421" s="279"/>
      <c r="O421" s="279"/>
      <c r="P421" s="279"/>
      <c r="Q421" s="279"/>
      <c r="R421" s="279"/>
      <c r="S421" s="279"/>
      <c r="T421" s="279"/>
      <c r="U421" s="279"/>
      <c r="V421" s="279"/>
      <c r="W421" s="279"/>
      <c r="X421" s="279"/>
      <c r="Y421" s="279"/>
      <c r="Z421" s="279"/>
    </row>
    <row r="422" ht="12.75" customHeight="1">
      <c r="A422" s="9"/>
      <c r="B422" s="298"/>
      <c r="C422" s="166"/>
      <c r="D422" s="166"/>
      <c r="E422" s="166"/>
      <c r="F422" s="299"/>
      <c r="G422" s="300"/>
      <c r="H422" s="301"/>
      <c r="I422" s="299"/>
      <c r="J422" s="300"/>
      <c r="K422" s="301"/>
      <c r="L422" s="302"/>
      <c r="M422" s="303"/>
      <c r="N422" s="279"/>
      <c r="O422" s="279"/>
      <c r="P422" s="279"/>
      <c r="Q422" s="279"/>
      <c r="R422" s="279"/>
      <c r="S422" s="279"/>
      <c r="T422" s="279"/>
      <c r="U422" s="279"/>
      <c r="V422" s="279"/>
      <c r="W422" s="279"/>
      <c r="X422" s="279"/>
      <c r="Y422" s="279"/>
      <c r="Z422" s="279"/>
    </row>
    <row r="423" ht="12.75" customHeight="1">
      <c r="A423" s="9"/>
      <c r="B423" s="298"/>
      <c r="C423" s="166"/>
      <c r="D423" s="166"/>
      <c r="E423" s="166"/>
      <c r="F423" s="299"/>
      <c r="G423" s="300"/>
      <c r="H423" s="301"/>
      <c r="I423" s="299"/>
      <c r="J423" s="300"/>
      <c r="K423" s="301"/>
      <c r="L423" s="302"/>
      <c r="M423" s="303"/>
      <c r="N423" s="279"/>
      <c r="O423" s="279"/>
      <c r="P423" s="279"/>
      <c r="Q423" s="279"/>
      <c r="R423" s="279"/>
      <c r="S423" s="279"/>
      <c r="T423" s="279"/>
      <c r="U423" s="279"/>
      <c r="V423" s="279"/>
      <c r="W423" s="279"/>
      <c r="X423" s="279"/>
      <c r="Y423" s="279"/>
      <c r="Z423" s="279"/>
    </row>
    <row r="424" ht="12.75" customHeight="1">
      <c r="A424" s="9"/>
      <c r="B424" s="298"/>
      <c r="C424" s="166"/>
      <c r="D424" s="166"/>
      <c r="E424" s="166"/>
      <c r="F424" s="299"/>
      <c r="G424" s="300"/>
      <c r="H424" s="301"/>
      <c r="I424" s="299"/>
      <c r="J424" s="300"/>
      <c r="K424" s="301"/>
      <c r="L424" s="302"/>
      <c r="M424" s="303"/>
      <c r="N424" s="279"/>
      <c r="O424" s="279"/>
      <c r="P424" s="279"/>
      <c r="Q424" s="279"/>
      <c r="R424" s="279"/>
      <c r="S424" s="279"/>
      <c r="T424" s="279"/>
      <c r="U424" s="279"/>
      <c r="V424" s="279"/>
      <c r="W424" s="279"/>
      <c r="X424" s="279"/>
      <c r="Y424" s="279"/>
      <c r="Z424" s="279"/>
    </row>
    <row r="425" ht="12.75" customHeight="1">
      <c r="A425" s="9"/>
      <c r="B425" s="298"/>
      <c r="C425" s="166"/>
      <c r="D425" s="166"/>
      <c r="E425" s="166"/>
      <c r="F425" s="299"/>
      <c r="G425" s="300"/>
      <c r="H425" s="301"/>
      <c r="I425" s="299"/>
      <c r="J425" s="300"/>
      <c r="K425" s="301"/>
      <c r="L425" s="302"/>
      <c r="M425" s="303"/>
      <c r="N425" s="279"/>
      <c r="O425" s="279"/>
      <c r="P425" s="279"/>
      <c r="Q425" s="279"/>
      <c r="R425" s="279"/>
      <c r="S425" s="279"/>
      <c r="T425" s="279"/>
      <c r="U425" s="279"/>
      <c r="V425" s="279"/>
      <c r="W425" s="279"/>
      <c r="X425" s="279"/>
      <c r="Y425" s="279"/>
      <c r="Z425" s="279"/>
    </row>
    <row r="426" ht="12.75" customHeight="1">
      <c r="A426" s="9"/>
      <c r="B426" s="298"/>
      <c r="C426" s="166"/>
      <c r="D426" s="166"/>
      <c r="E426" s="166"/>
      <c r="F426" s="299"/>
      <c r="G426" s="300"/>
      <c r="H426" s="301"/>
      <c r="I426" s="299"/>
      <c r="J426" s="300"/>
      <c r="K426" s="301"/>
      <c r="L426" s="302"/>
      <c r="M426" s="303"/>
      <c r="N426" s="279"/>
      <c r="O426" s="279"/>
      <c r="P426" s="279"/>
      <c r="Q426" s="279"/>
      <c r="R426" s="279"/>
      <c r="S426" s="279"/>
      <c r="T426" s="279"/>
      <c r="U426" s="279"/>
      <c r="V426" s="279"/>
      <c r="W426" s="279"/>
      <c r="X426" s="279"/>
      <c r="Y426" s="279"/>
      <c r="Z426" s="279"/>
    </row>
    <row r="427" ht="12.75" customHeight="1">
      <c r="A427" s="9"/>
      <c r="B427" s="298"/>
      <c r="C427" s="166"/>
      <c r="D427" s="166"/>
      <c r="E427" s="166"/>
      <c r="F427" s="299"/>
      <c r="G427" s="300"/>
      <c r="H427" s="301"/>
      <c r="I427" s="299"/>
      <c r="J427" s="300"/>
      <c r="K427" s="301"/>
      <c r="L427" s="302"/>
      <c r="M427" s="303"/>
      <c r="N427" s="279"/>
      <c r="O427" s="279"/>
      <c r="P427" s="279"/>
      <c r="Q427" s="279"/>
      <c r="R427" s="279"/>
      <c r="S427" s="279"/>
      <c r="T427" s="279"/>
      <c r="U427" s="279"/>
      <c r="V427" s="279"/>
      <c r="W427" s="279"/>
      <c r="X427" s="279"/>
      <c r="Y427" s="279"/>
      <c r="Z427" s="279"/>
    </row>
    <row r="428" ht="12.75" customHeight="1">
      <c r="A428" s="9"/>
      <c r="B428" s="298"/>
      <c r="C428" s="166"/>
      <c r="D428" s="166"/>
      <c r="E428" s="166"/>
      <c r="F428" s="299"/>
      <c r="G428" s="300"/>
      <c r="H428" s="301"/>
      <c r="I428" s="299"/>
      <c r="J428" s="300"/>
      <c r="K428" s="301"/>
      <c r="L428" s="302"/>
      <c r="M428" s="303"/>
      <c r="N428" s="279"/>
      <c r="O428" s="279"/>
      <c r="P428" s="279"/>
      <c r="Q428" s="279"/>
      <c r="R428" s="279"/>
      <c r="S428" s="279"/>
      <c r="T428" s="279"/>
      <c r="U428" s="279"/>
      <c r="V428" s="279"/>
      <c r="W428" s="279"/>
      <c r="X428" s="279"/>
      <c r="Y428" s="279"/>
      <c r="Z428" s="279"/>
    </row>
    <row r="429" ht="12.75" customHeight="1">
      <c r="A429" s="9"/>
      <c r="B429" s="298"/>
      <c r="C429" s="166"/>
      <c r="D429" s="166"/>
      <c r="E429" s="166"/>
      <c r="F429" s="299"/>
      <c r="G429" s="300"/>
      <c r="H429" s="301"/>
      <c r="I429" s="299"/>
      <c r="J429" s="300"/>
      <c r="K429" s="301"/>
      <c r="L429" s="302"/>
      <c r="M429" s="303"/>
      <c r="N429" s="279"/>
      <c r="O429" s="279"/>
      <c r="P429" s="279"/>
      <c r="Q429" s="279"/>
      <c r="R429" s="279"/>
      <c r="S429" s="279"/>
      <c r="T429" s="279"/>
      <c r="U429" s="279"/>
      <c r="V429" s="279"/>
      <c r="W429" s="279"/>
      <c r="X429" s="279"/>
      <c r="Y429" s="279"/>
      <c r="Z429" s="279"/>
    </row>
    <row r="430" ht="12.75" customHeight="1">
      <c r="A430" s="9"/>
      <c r="B430" s="298"/>
      <c r="C430" s="166"/>
      <c r="D430" s="166"/>
      <c r="E430" s="166"/>
      <c r="F430" s="299"/>
      <c r="G430" s="300"/>
      <c r="H430" s="301"/>
      <c r="I430" s="299"/>
      <c r="J430" s="300"/>
      <c r="K430" s="301"/>
      <c r="L430" s="302"/>
      <c r="M430" s="303"/>
      <c r="N430" s="279"/>
      <c r="O430" s="279"/>
      <c r="P430" s="279"/>
      <c r="Q430" s="279"/>
      <c r="R430" s="279"/>
      <c r="S430" s="279"/>
      <c r="T430" s="279"/>
      <c r="U430" s="279"/>
      <c r="V430" s="279"/>
      <c r="W430" s="279"/>
      <c r="X430" s="279"/>
      <c r="Y430" s="279"/>
      <c r="Z430" s="279"/>
    </row>
    <row r="431" ht="12.75" customHeight="1">
      <c r="A431" s="9"/>
      <c r="B431" s="298"/>
      <c r="C431" s="166"/>
      <c r="D431" s="166"/>
      <c r="E431" s="166"/>
      <c r="F431" s="299"/>
      <c r="G431" s="300"/>
      <c r="H431" s="301"/>
      <c r="I431" s="299"/>
      <c r="J431" s="300"/>
      <c r="K431" s="301"/>
      <c r="L431" s="302"/>
      <c r="M431" s="303"/>
      <c r="N431" s="279"/>
      <c r="O431" s="279"/>
      <c r="P431" s="279"/>
      <c r="Q431" s="279"/>
      <c r="R431" s="279"/>
      <c r="S431" s="279"/>
      <c r="T431" s="279"/>
      <c r="U431" s="279"/>
      <c r="V431" s="279"/>
      <c r="W431" s="279"/>
      <c r="X431" s="279"/>
      <c r="Y431" s="279"/>
      <c r="Z431" s="279"/>
    </row>
    <row r="432" ht="12.75" customHeight="1">
      <c r="A432" s="9"/>
      <c r="B432" s="298"/>
      <c r="C432" s="166"/>
      <c r="D432" s="166"/>
      <c r="E432" s="166"/>
      <c r="F432" s="299"/>
      <c r="G432" s="300"/>
      <c r="H432" s="301"/>
      <c r="I432" s="299"/>
      <c r="J432" s="300"/>
      <c r="K432" s="301"/>
      <c r="L432" s="302"/>
      <c r="M432" s="303"/>
      <c r="N432" s="279"/>
      <c r="O432" s="279"/>
      <c r="P432" s="279"/>
      <c r="Q432" s="279"/>
      <c r="R432" s="279"/>
      <c r="S432" s="279"/>
      <c r="T432" s="279"/>
      <c r="U432" s="279"/>
      <c r="V432" s="279"/>
      <c r="W432" s="279"/>
      <c r="X432" s="279"/>
      <c r="Y432" s="279"/>
      <c r="Z432" s="279"/>
    </row>
    <row r="433" ht="12.75" customHeight="1">
      <c r="A433" s="9"/>
      <c r="B433" s="298"/>
      <c r="C433" s="166"/>
      <c r="D433" s="166"/>
      <c r="E433" s="166"/>
      <c r="F433" s="299"/>
      <c r="G433" s="300"/>
      <c r="H433" s="301"/>
      <c r="I433" s="299"/>
      <c r="J433" s="300"/>
      <c r="K433" s="301"/>
      <c r="L433" s="302"/>
      <c r="M433" s="303"/>
      <c r="N433" s="279"/>
      <c r="O433" s="279"/>
      <c r="P433" s="279"/>
      <c r="Q433" s="279"/>
      <c r="R433" s="279"/>
      <c r="S433" s="279"/>
      <c r="T433" s="279"/>
      <c r="U433" s="279"/>
      <c r="V433" s="279"/>
      <c r="W433" s="279"/>
      <c r="X433" s="279"/>
      <c r="Y433" s="279"/>
      <c r="Z433" s="279"/>
    </row>
    <row r="434" ht="12.75" customHeight="1">
      <c r="A434" s="9"/>
      <c r="B434" s="298"/>
      <c r="C434" s="166"/>
      <c r="D434" s="166"/>
      <c r="E434" s="166"/>
      <c r="F434" s="299"/>
      <c r="G434" s="300"/>
      <c r="H434" s="301"/>
      <c r="I434" s="299"/>
      <c r="J434" s="300"/>
      <c r="K434" s="301"/>
      <c r="L434" s="302"/>
      <c r="M434" s="303"/>
      <c r="N434" s="279"/>
      <c r="O434" s="279"/>
      <c r="P434" s="279"/>
      <c r="Q434" s="279"/>
      <c r="R434" s="279"/>
      <c r="S434" s="279"/>
      <c r="T434" s="279"/>
      <c r="U434" s="279"/>
      <c r="V434" s="279"/>
      <c r="W434" s="279"/>
      <c r="X434" s="279"/>
      <c r="Y434" s="279"/>
      <c r="Z434" s="279"/>
    </row>
    <row r="435" ht="12.75" customHeight="1">
      <c r="A435" s="9"/>
      <c r="B435" s="298"/>
      <c r="C435" s="166"/>
      <c r="D435" s="166"/>
      <c r="E435" s="166"/>
      <c r="F435" s="299"/>
      <c r="G435" s="300"/>
      <c r="H435" s="301"/>
      <c r="I435" s="299"/>
      <c r="J435" s="300"/>
      <c r="K435" s="301"/>
      <c r="L435" s="302"/>
      <c r="M435" s="303"/>
      <c r="N435" s="279"/>
      <c r="O435" s="279"/>
      <c r="P435" s="279"/>
      <c r="Q435" s="279"/>
      <c r="R435" s="279"/>
      <c r="S435" s="279"/>
      <c r="T435" s="279"/>
      <c r="U435" s="279"/>
      <c r="V435" s="279"/>
      <c r="W435" s="279"/>
      <c r="X435" s="279"/>
      <c r="Y435" s="279"/>
      <c r="Z435" s="279"/>
    </row>
    <row r="436" ht="12.75" customHeight="1">
      <c r="A436" s="9"/>
      <c r="B436" s="298"/>
      <c r="C436" s="166"/>
      <c r="D436" s="166"/>
      <c r="E436" s="166"/>
      <c r="F436" s="299"/>
      <c r="G436" s="300"/>
      <c r="H436" s="301"/>
      <c r="I436" s="299"/>
      <c r="J436" s="300"/>
      <c r="K436" s="301"/>
      <c r="L436" s="302"/>
      <c r="M436" s="303"/>
      <c r="N436" s="279"/>
      <c r="O436" s="279"/>
      <c r="P436" s="279"/>
      <c r="Q436" s="279"/>
      <c r="R436" s="279"/>
      <c r="S436" s="279"/>
      <c r="T436" s="279"/>
      <c r="U436" s="279"/>
      <c r="V436" s="279"/>
      <c r="W436" s="279"/>
      <c r="X436" s="279"/>
      <c r="Y436" s="279"/>
      <c r="Z436" s="279"/>
    </row>
    <row r="437" ht="12.75" customHeight="1">
      <c r="A437" s="9"/>
      <c r="B437" s="298"/>
      <c r="C437" s="166"/>
      <c r="D437" s="166"/>
      <c r="E437" s="166"/>
      <c r="F437" s="299"/>
      <c r="G437" s="300"/>
      <c r="H437" s="301"/>
      <c r="I437" s="299"/>
      <c r="J437" s="300"/>
      <c r="K437" s="301"/>
      <c r="L437" s="302"/>
      <c r="M437" s="303"/>
      <c r="N437" s="279"/>
      <c r="O437" s="279"/>
      <c r="P437" s="279"/>
      <c r="Q437" s="279"/>
      <c r="R437" s="279"/>
      <c r="S437" s="279"/>
      <c r="T437" s="279"/>
      <c r="U437" s="279"/>
      <c r="V437" s="279"/>
      <c r="W437" s="279"/>
      <c r="X437" s="279"/>
      <c r="Y437" s="279"/>
      <c r="Z437" s="279"/>
    </row>
    <row r="438" ht="12.75" customHeight="1">
      <c r="A438" s="9"/>
      <c r="B438" s="298"/>
      <c r="C438" s="166"/>
      <c r="D438" s="166"/>
      <c r="E438" s="166"/>
      <c r="F438" s="299"/>
      <c r="G438" s="300"/>
      <c r="H438" s="301"/>
      <c r="I438" s="299"/>
      <c r="J438" s="300"/>
      <c r="K438" s="301"/>
      <c r="L438" s="302"/>
      <c r="M438" s="303"/>
      <c r="N438" s="279"/>
      <c r="O438" s="279"/>
      <c r="P438" s="279"/>
      <c r="Q438" s="279"/>
      <c r="R438" s="279"/>
      <c r="S438" s="279"/>
      <c r="T438" s="279"/>
      <c r="U438" s="279"/>
      <c r="V438" s="279"/>
      <c r="W438" s="279"/>
      <c r="X438" s="279"/>
      <c r="Y438" s="279"/>
      <c r="Z438" s="279"/>
    </row>
    <row r="439" ht="12.75" customHeight="1">
      <c r="A439" s="9"/>
      <c r="B439" s="298"/>
      <c r="C439" s="166"/>
      <c r="D439" s="166"/>
      <c r="E439" s="166"/>
      <c r="F439" s="299"/>
      <c r="G439" s="300"/>
      <c r="H439" s="301"/>
      <c r="I439" s="299"/>
      <c r="J439" s="300"/>
      <c r="K439" s="301"/>
      <c r="L439" s="302"/>
      <c r="M439" s="303"/>
      <c r="N439" s="279"/>
      <c r="O439" s="279"/>
      <c r="P439" s="279"/>
      <c r="Q439" s="279"/>
      <c r="R439" s="279"/>
      <c r="S439" s="279"/>
      <c r="T439" s="279"/>
      <c r="U439" s="279"/>
      <c r="V439" s="279"/>
      <c r="W439" s="279"/>
      <c r="X439" s="279"/>
      <c r="Y439" s="279"/>
      <c r="Z439" s="279"/>
    </row>
    <row r="440" ht="12.75" customHeight="1">
      <c r="A440" s="9"/>
      <c r="B440" s="298"/>
      <c r="C440" s="166"/>
      <c r="D440" s="166"/>
      <c r="E440" s="166"/>
      <c r="F440" s="299"/>
      <c r="G440" s="300"/>
      <c r="H440" s="301"/>
      <c r="I440" s="299"/>
      <c r="J440" s="300"/>
      <c r="K440" s="301"/>
      <c r="L440" s="302"/>
      <c r="M440" s="303"/>
      <c r="N440" s="279"/>
      <c r="O440" s="279"/>
      <c r="P440" s="279"/>
      <c r="Q440" s="279"/>
      <c r="R440" s="279"/>
      <c r="S440" s="279"/>
      <c r="T440" s="279"/>
      <c r="U440" s="279"/>
      <c r="V440" s="279"/>
      <c r="W440" s="279"/>
      <c r="X440" s="279"/>
      <c r="Y440" s="279"/>
      <c r="Z440" s="279"/>
    </row>
    <row r="441" ht="12.75" customHeight="1">
      <c r="A441" s="9"/>
      <c r="B441" s="298"/>
      <c r="C441" s="166"/>
      <c r="D441" s="166"/>
      <c r="E441" s="166"/>
      <c r="F441" s="299"/>
      <c r="G441" s="300"/>
      <c r="H441" s="301"/>
      <c r="I441" s="299"/>
      <c r="J441" s="300"/>
      <c r="K441" s="301"/>
      <c r="L441" s="302"/>
      <c r="M441" s="303"/>
      <c r="N441" s="279"/>
      <c r="O441" s="279"/>
      <c r="P441" s="279"/>
      <c r="Q441" s="279"/>
      <c r="R441" s="279"/>
      <c r="S441" s="279"/>
      <c r="T441" s="279"/>
      <c r="U441" s="279"/>
      <c r="V441" s="279"/>
      <c r="W441" s="279"/>
      <c r="X441" s="279"/>
      <c r="Y441" s="279"/>
      <c r="Z441" s="279"/>
    </row>
    <row r="442" ht="12.75" customHeight="1">
      <c r="A442" s="9"/>
      <c r="B442" s="298"/>
      <c r="C442" s="166"/>
      <c r="D442" s="166"/>
      <c r="E442" s="166"/>
      <c r="F442" s="299"/>
      <c r="G442" s="300"/>
      <c r="H442" s="301"/>
      <c r="I442" s="299"/>
      <c r="J442" s="300"/>
      <c r="K442" s="301"/>
      <c r="L442" s="302"/>
      <c r="M442" s="303"/>
      <c r="N442" s="279"/>
      <c r="O442" s="279"/>
      <c r="P442" s="279"/>
      <c r="Q442" s="279"/>
      <c r="R442" s="279"/>
      <c r="S442" s="279"/>
      <c r="T442" s="279"/>
      <c r="U442" s="279"/>
      <c r="V442" s="279"/>
      <c r="W442" s="279"/>
      <c r="X442" s="279"/>
      <c r="Y442" s="279"/>
      <c r="Z442" s="279"/>
    </row>
    <row r="443" ht="12.75" customHeight="1">
      <c r="A443" s="9"/>
      <c r="B443" s="298"/>
      <c r="C443" s="166"/>
      <c r="D443" s="166"/>
      <c r="E443" s="166"/>
      <c r="F443" s="299"/>
      <c r="G443" s="300"/>
      <c r="H443" s="301"/>
      <c r="I443" s="299"/>
      <c r="J443" s="300"/>
      <c r="K443" s="301"/>
      <c r="L443" s="302"/>
      <c r="M443" s="303"/>
      <c r="N443" s="279"/>
      <c r="O443" s="279"/>
      <c r="P443" s="279"/>
      <c r="Q443" s="279"/>
      <c r="R443" s="279"/>
      <c r="S443" s="279"/>
      <c r="T443" s="279"/>
      <c r="U443" s="279"/>
      <c r="V443" s="279"/>
      <c r="W443" s="279"/>
      <c r="X443" s="279"/>
      <c r="Y443" s="279"/>
      <c r="Z443" s="279"/>
    </row>
    <row r="444" ht="12.75" customHeight="1">
      <c r="A444" s="9"/>
      <c r="B444" s="298"/>
      <c r="C444" s="166"/>
      <c r="D444" s="166"/>
      <c r="E444" s="166"/>
      <c r="F444" s="299"/>
      <c r="G444" s="300"/>
      <c r="H444" s="301"/>
      <c r="I444" s="299"/>
      <c r="J444" s="300"/>
      <c r="K444" s="301"/>
      <c r="L444" s="302"/>
      <c r="M444" s="303"/>
      <c r="N444" s="279"/>
      <c r="O444" s="279"/>
      <c r="P444" s="279"/>
      <c r="Q444" s="279"/>
      <c r="R444" s="279"/>
      <c r="S444" s="279"/>
      <c r="T444" s="279"/>
      <c r="U444" s="279"/>
      <c r="V444" s="279"/>
      <c r="W444" s="279"/>
      <c r="X444" s="279"/>
      <c r="Y444" s="279"/>
      <c r="Z444" s="279"/>
    </row>
    <row r="445" ht="12.75" customHeight="1">
      <c r="A445" s="9"/>
      <c r="B445" s="298"/>
      <c r="C445" s="166"/>
      <c r="D445" s="166"/>
      <c r="E445" s="166"/>
      <c r="F445" s="299"/>
      <c r="G445" s="300"/>
      <c r="H445" s="301"/>
      <c r="I445" s="299"/>
      <c r="J445" s="300"/>
      <c r="K445" s="301"/>
      <c r="L445" s="302"/>
      <c r="M445" s="303"/>
      <c r="N445" s="279"/>
      <c r="O445" s="279"/>
      <c r="P445" s="279"/>
      <c r="Q445" s="279"/>
      <c r="R445" s="279"/>
      <c r="S445" s="279"/>
      <c r="T445" s="279"/>
      <c r="U445" s="279"/>
      <c r="V445" s="279"/>
      <c r="W445" s="279"/>
      <c r="X445" s="279"/>
      <c r="Y445" s="279"/>
      <c r="Z445" s="279"/>
    </row>
    <row r="446" ht="12.75" customHeight="1">
      <c r="A446" s="9"/>
      <c r="B446" s="298"/>
      <c r="C446" s="166"/>
      <c r="D446" s="166"/>
      <c r="E446" s="166"/>
      <c r="F446" s="299"/>
      <c r="G446" s="300"/>
      <c r="H446" s="301"/>
      <c r="I446" s="299"/>
      <c r="J446" s="300"/>
      <c r="K446" s="301"/>
      <c r="L446" s="302"/>
      <c r="M446" s="303"/>
      <c r="N446" s="279"/>
      <c r="O446" s="279"/>
      <c r="P446" s="279"/>
      <c r="Q446" s="279"/>
      <c r="R446" s="279"/>
      <c r="S446" s="279"/>
      <c r="T446" s="279"/>
      <c r="U446" s="279"/>
      <c r="V446" s="279"/>
      <c r="W446" s="279"/>
      <c r="X446" s="279"/>
      <c r="Y446" s="279"/>
      <c r="Z446" s="279"/>
    </row>
    <row r="447" ht="12.75" customHeight="1">
      <c r="A447" s="9"/>
      <c r="B447" s="298"/>
      <c r="C447" s="166"/>
      <c r="D447" s="166"/>
      <c r="E447" s="166"/>
      <c r="F447" s="299"/>
      <c r="G447" s="300"/>
      <c r="H447" s="301"/>
      <c r="I447" s="299"/>
      <c r="J447" s="300"/>
      <c r="K447" s="301"/>
      <c r="L447" s="302"/>
      <c r="M447" s="303"/>
      <c r="N447" s="279"/>
      <c r="O447" s="279"/>
      <c r="P447" s="279"/>
      <c r="Q447" s="279"/>
      <c r="R447" s="279"/>
      <c r="S447" s="279"/>
      <c r="T447" s="279"/>
      <c r="U447" s="279"/>
      <c r="V447" s="279"/>
      <c r="W447" s="279"/>
      <c r="X447" s="279"/>
      <c r="Y447" s="279"/>
      <c r="Z447" s="279"/>
    </row>
    <row r="448" ht="12.75" customHeight="1">
      <c r="A448" s="9"/>
      <c r="B448" s="298"/>
      <c r="C448" s="166"/>
      <c r="D448" s="166"/>
      <c r="E448" s="166"/>
      <c r="F448" s="299"/>
      <c r="G448" s="300"/>
      <c r="H448" s="301"/>
      <c r="I448" s="299"/>
      <c r="J448" s="300"/>
      <c r="K448" s="301"/>
      <c r="L448" s="302"/>
      <c r="M448" s="303"/>
      <c r="N448" s="279"/>
      <c r="O448" s="279"/>
      <c r="P448" s="279"/>
      <c r="Q448" s="279"/>
      <c r="R448" s="279"/>
      <c r="S448" s="279"/>
      <c r="T448" s="279"/>
      <c r="U448" s="279"/>
      <c r="V448" s="279"/>
      <c r="W448" s="279"/>
      <c r="X448" s="279"/>
      <c r="Y448" s="279"/>
      <c r="Z448" s="279"/>
    </row>
    <row r="449" ht="12.75" customHeight="1">
      <c r="A449" s="9"/>
      <c r="B449" s="298"/>
      <c r="C449" s="166"/>
      <c r="D449" s="166"/>
      <c r="E449" s="166"/>
      <c r="F449" s="299"/>
      <c r="G449" s="300"/>
      <c r="H449" s="301"/>
      <c r="I449" s="299"/>
      <c r="J449" s="300"/>
      <c r="K449" s="301"/>
      <c r="L449" s="302"/>
      <c r="M449" s="303"/>
      <c r="N449" s="279"/>
      <c r="O449" s="279"/>
      <c r="P449" s="279"/>
      <c r="Q449" s="279"/>
      <c r="R449" s="279"/>
      <c r="S449" s="279"/>
      <c r="T449" s="279"/>
      <c r="U449" s="279"/>
      <c r="V449" s="279"/>
      <c r="W449" s="279"/>
      <c r="X449" s="279"/>
      <c r="Y449" s="279"/>
      <c r="Z449" s="279"/>
    </row>
    <row r="450" ht="12.75" customHeight="1">
      <c r="A450" s="9"/>
      <c r="B450" s="298"/>
      <c r="C450" s="166"/>
      <c r="D450" s="166"/>
      <c r="E450" s="166"/>
      <c r="F450" s="299"/>
      <c r="G450" s="300"/>
      <c r="H450" s="301"/>
      <c r="I450" s="299"/>
      <c r="J450" s="300"/>
      <c r="K450" s="301"/>
      <c r="L450" s="302"/>
      <c r="M450" s="303"/>
      <c r="N450" s="279"/>
      <c r="O450" s="279"/>
      <c r="P450" s="279"/>
      <c r="Q450" s="279"/>
      <c r="R450" s="279"/>
      <c r="S450" s="279"/>
      <c r="T450" s="279"/>
      <c r="U450" s="279"/>
      <c r="V450" s="279"/>
      <c r="W450" s="279"/>
      <c r="X450" s="279"/>
      <c r="Y450" s="279"/>
      <c r="Z450" s="279"/>
    </row>
    <row r="451" ht="12.75" customHeight="1">
      <c r="A451" s="9"/>
      <c r="B451" s="298"/>
      <c r="C451" s="166"/>
      <c r="D451" s="166"/>
      <c r="E451" s="166"/>
      <c r="F451" s="299"/>
      <c r="G451" s="300"/>
      <c r="H451" s="301"/>
      <c r="I451" s="299"/>
      <c r="J451" s="300"/>
      <c r="K451" s="301"/>
      <c r="L451" s="302"/>
      <c r="M451" s="303"/>
      <c r="N451" s="279"/>
      <c r="O451" s="279"/>
      <c r="P451" s="279"/>
      <c r="Q451" s="279"/>
      <c r="R451" s="279"/>
      <c r="S451" s="279"/>
      <c r="T451" s="279"/>
      <c r="U451" s="279"/>
      <c r="V451" s="279"/>
      <c r="W451" s="279"/>
      <c r="X451" s="279"/>
      <c r="Y451" s="279"/>
      <c r="Z451" s="279"/>
    </row>
    <row r="452" ht="12.75" customHeight="1">
      <c r="A452" s="9"/>
      <c r="B452" s="298"/>
      <c r="C452" s="166"/>
      <c r="D452" s="166"/>
      <c r="E452" s="166"/>
      <c r="F452" s="299"/>
      <c r="G452" s="300"/>
      <c r="H452" s="301"/>
      <c r="I452" s="299"/>
      <c r="J452" s="300"/>
      <c r="K452" s="301"/>
      <c r="L452" s="302"/>
      <c r="M452" s="303"/>
      <c r="N452" s="279"/>
      <c r="O452" s="279"/>
      <c r="P452" s="279"/>
      <c r="Q452" s="279"/>
      <c r="R452" s="279"/>
      <c r="S452" s="279"/>
      <c r="T452" s="279"/>
      <c r="U452" s="279"/>
      <c r="V452" s="279"/>
      <c r="W452" s="279"/>
      <c r="X452" s="279"/>
      <c r="Y452" s="279"/>
      <c r="Z452" s="279"/>
    </row>
    <row r="453" ht="12.75" customHeight="1">
      <c r="A453" s="9"/>
      <c r="B453" s="298"/>
      <c r="C453" s="166"/>
      <c r="D453" s="166"/>
      <c r="E453" s="166"/>
      <c r="F453" s="299"/>
      <c r="G453" s="300"/>
      <c r="H453" s="301"/>
      <c r="I453" s="299"/>
      <c r="J453" s="300"/>
      <c r="K453" s="301"/>
      <c r="L453" s="302"/>
      <c r="M453" s="303"/>
      <c r="N453" s="279"/>
      <c r="O453" s="279"/>
      <c r="P453" s="279"/>
      <c r="Q453" s="279"/>
      <c r="R453" s="279"/>
      <c r="S453" s="279"/>
      <c r="T453" s="279"/>
      <c r="U453" s="279"/>
      <c r="V453" s="279"/>
      <c r="W453" s="279"/>
      <c r="X453" s="279"/>
      <c r="Y453" s="279"/>
      <c r="Z453" s="279"/>
    </row>
    <row r="454" ht="12.75" customHeight="1">
      <c r="A454" s="9"/>
      <c r="B454" s="298"/>
      <c r="C454" s="166"/>
      <c r="D454" s="166"/>
      <c r="E454" s="166"/>
      <c r="F454" s="299"/>
      <c r="G454" s="300"/>
      <c r="H454" s="301"/>
      <c r="I454" s="299"/>
      <c r="J454" s="300"/>
      <c r="K454" s="301"/>
      <c r="L454" s="302"/>
      <c r="M454" s="303"/>
      <c r="N454" s="279"/>
      <c r="O454" s="279"/>
      <c r="P454" s="279"/>
      <c r="Q454" s="279"/>
      <c r="R454" s="279"/>
      <c r="S454" s="279"/>
      <c r="T454" s="279"/>
      <c r="U454" s="279"/>
      <c r="V454" s="279"/>
      <c r="W454" s="279"/>
      <c r="X454" s="279"/>
      <c r="Y454" s="279"/>
      <c r="Z454" s="279"/>
    </row>
    <row r="455" ht="12.75" customHeight="1">
      <c r="A455" s="9"/>
      <c r="B455" s="298"/>
      <c r="C455" s="166"/>
      <c r="D455" s="166"/>
      <c r="E455" s="166"/>
      <c r="F455" s="299"/>
      <c r="G455" s="300"/>
      <c r="H455" s="301"/>
      <c r="I455" s="299"/>
      <c r="J455" s="300"/>
      <c r="K455" s="301"/>
      <c r="L455" s="302"/>
      <c r="M455" s="303"/>
      <c r="N455" s="279"/>
      <c r="O455" s="279"/>
      <c r="P455" s="279"/>
      <c r="Q455" s="279"/>
      <c r="R455" s="279"/>
      <c r="S455" s="279"/>
      <c r="T455" s="279"/>
      <c r="U455" s="279"/>
      <c r="V455" s="279"/>
      <c r="W455" s="279"/>
      <c r="X455" s="279"/>
      <c r="Y455" s="279"/>
      <c r="Z455" s="279"/>
    </row>
    <row r="456" ht="12.75" customHeight="1">
      <c r="A456" s="9"/>
      <c r="B456" s="298"/>
      <c r="C456" s="166"/>
      <c r="D456" s="166"/>
      <c r="E456" s="166"/>
      <c r="F456" s="299"/>
      <c r="G456" s="300"/>
      <c r="H456" s="301"/>
      <c r="I456" s="299"/>
      <c r="J456" s="300"/>
      <c r="K456" s="301"/>
      <c r="L456" s="302"/>
      <c r="M456" s="303"/>
      <c r="N456" s="279"/>
      <c r="O456" s="279"/>
      <c r="P456" s="279"/>
      <c r="Q456" s="279"/>
      <c r="R456" s="279"/>
      <c r="S456" s="279"/>
      <c r="T456" s="279"/>
      <c r="U456" s="279"/>
      <c r="V456" s="279"/>
      <c r="W456" s="279"/>
      <c r="X456" s="279"/>
      <c r="Y456" s="279"/>
      <c r="Z456" s="279"/>
    </row>
    <row r="457" ht="12.75" customHeight="1">
      <c r="A457" s="9"/>
      <c r="B457" s="298"/>
      <c r="C457" s="166"/>
      <c r="D457" s="166"/>
      <c r="E457" s="166"/>
      <c r="F457" s="299"/>
      <c r="G457" s="300"/>
      <c r="H457" s="301"/>
      <c r="I457" s="299"/>
      <c r="J457" s="300"/>
      <c r="K457" s="301"/>
      <c r="L457" s="302"/>
      <c r="M457" s="303"/>
      <c r="N457" s="279"/>
      <c r="O457" s="279"/>
      <c r="P457" s="279"/>
      <c r="Q457" s="279"/>
      <c r="R457" s="279"/>
      <c r="S457" s="279"/>
      <c r="T457" s="279"/>
      <c r="U457" s="279"/>
      <c r="V457" s="279"/>
      <c r="W457" s="279"/>
      <c r="X457" s="279"/>
      <c r="Y457" s="279"/>
      <c r="Z457" s="279"/>
    </row>
    <row r="458" ht="12.75" customHeight="1">
      <c r="A458" s="9"/>
      <c r="B458" s="298"/>
      <c r="C458" s="166"/>
      <c r="D458" s="166"/>
      <c r="E458" s="166"/>
      <c r="F458" s="299"/>
      <c r="G458" s="300"/>
      <c r="H458" s="301"/>
      <c r="I458" s="299"/>
      <c r="J458" s="300"/>
      <c r="K458" s="301"/>
      <c r="L458" s="302"/>
      <c r="M458" s="303"/>
      <c r="N458" s="279"/>
      <c r="O458" s="279"/>
      <c r="P458" s="279"/>
      <c r="Q458" s="279"/>
      <c r="R458" s="279"/>
      <c r="S458" s="279"/>
      <c r="T458" s="279"/>
      <c r="U458" s="279"/>
      <c r="V458" s="279"/>
      <c r="W458" s="279"/>
      <c r="X458" s="279"/>
      <c r="Y458" s="279"/>
      <c r="Z458" s="279"/>
    </row>
    <row r="459" ht="12.75" customHeight="1">
      <c r="A459" s="9"/>
      <c r="B459" s="298"/>
      <c r="C459" s="166"/>
      <c r="D459" s="166"/>
      <c r="E459" s="166"/>
      <c r="F459" s="299"/>
      <c r="G459" s="300"/>
      <c r="H459" s="301"/>
      <c r="I459" s="299"/>
      <c r="J459" s="300"/>
      <c r="K459" s="301"/>
      <c r="L459" s="302"/>
      <c r="M459" s="303"/>
      <c r="N459" s="279"/>
      <c r="O459" s="279"/>
      <c r="P459" s="279"/>
      <c r="Q459" s="279"/>
      <c r="R459" s="279"/>
      <c r="S459" s="279"/>
      <c r="T459" s="279"/>
      <c r="U459" s="279"/>
      <c r="V459" s="279"/>
      <c r="W459" s="279"/>
      <c r="X459" s="279"/>
      <c r="Y459" s="279"/>
      <c r="Z459" s="279"/>
    </row>
    <row r="460" ht="12.75" customHeight="1">
      <c r="A460" s="9"/>
      <c r="B460" s="298"/>
      <c r="C460" s="166"/>
      <c r="D460" s="166"/>
      <c r="E460" s="166"/>
      <c r="F460" s="299"/>
      <c r="G460" s="300"/>
      <c r="H460" s="301"/>
      <c r="I460" s="299"/>
      <c r="J460" s="300"/>
      <c r="K460" s="301"/>
      <c r="L460" s="302"/>
      <c r="M460" s="303"/>
      <c r="N460" s="279"/>
      <c r="O460" s="279"/>
      <c r="P460" s="279"/>
      <c r="Q460" s="279"/>
      <c r="R460" s="279"/>
      <c r="S460" s="279"/>
      <c r="T460" s="279"/>
      <c r="U460" s="279"/>
      <c r="V460" s="279"/>
      <c r="W460" s="279"/>
      <c r="X460" s="279"/>
      <c r="Y460" s="279"/>
      <c r="Z460" s="279"/>
    </row>
    <row r="461" ht="12.75" customHeight="1">
      <c r="A461" s="9"/>
      <c r="B461" s="298"/>
      <c r="C461" s="166"/>
      <c r="D461" s="166"/>
      <c r="E461" s="166"/>
      <c r="F461" s="299"/>
      <c r="G461" s="300"/>
      <c r="H461" s="301"/>
      <c r="I461" s="299"/>
      <c r="J461" s="300"/>
      <c r="K461" s="301"/>
      <c r="L461" s="302"/>
      <c r="M461" s="303"/>
      <c r="N461" s="279"/>
      <c r="O461" s="279"/>
      <c r="P461" s="279"/>
      <c r="Q461" s="279"/>
      <c r="R461" s="279"/>
      <c r="S461" s="279"/>
      <c r="T461" s="279"/>
      <c r="U461" s="279"/>
      <c r="V461" s="279"/>
      <c r="W461" s="279"/>
      <c r="X461" s="279"/>
      <c r="Y461" s="279"/>
      <c r="Z461" s="279"/>
    </row>
    <row r="462" ht="12.75" customHeight="1">
      <c r="A462" s="9"/>
      <c r="B462" s="298"/>
      <c r="C462" s="166"/>
      <c r="D462" s="166"/>
      <c r="E462" s="166"/>
      <c r="F462" s="299"/>
      <c r="G462" s="300"/>
      <c r="H462" s="301"/>
      <c r="I462" s="299"/>
      <c r="J462" s="300"/>
      <c r="K462" s="301"/>
      <c r="L462" s="302"/>
      <c r="M462" s="303"/>
      <c r="N462" s="279"/>
      <c r="O462" s="279"/>
      <c r="P462" s="279"/>
      <c r="Q462" s="279"/>
      <c r="R462" s="279"/>
      <c r="S462" s="279"/>
      <c r="T462" s="279"/>
      <c r="U462" s="279"/>
      <c r="V462" s="279"/>
      <c r="W462" s="279"/>
      <c r="X462" s="279"/>
      <c r="Y462" s="279"/>
      <c r="Z462" s="279"/>
    </row>
    <row r="463" ht="12.75" customHeight="1">
      <c r="A463" s="9"/>
      <c r="B463" s="298"/>
      <c r="C463" s="166"/>
      <c r="D463" s="166"/>
      <c r="E463" s="166"/>
      <c r="F463" s="299"/>
      <c r="G463" s="300"/>
      <c r="H463" s="301"/>
      <c r="I463" s="299"/>
      <c r="J463" s="300"/>
      <c r="K463" s="301"/>
      <c r="L463" s="302"/>
      <c r="M463" s="303"/>
      <c r="N463" s="279"/>
      <c r="O463" s="279"/>
      <c r="P463" s="279"/>
      <c r="Q463" s="279"/>
      <c r="R463" s="279"/>
      <c r="S463" s="279"/>
      <c r="T463" s="279"/>
      <c r="U463" s="279"/>
      <c r="V463" s="279"/>
      <c r="W463" s="279"/>
      <c r="X463" s="279"/>
      <c r="Y463" s="279"/>
      <c r="Z463" s="279"/>
    </row>
    <row r="464" ht="12.75" customHeight="1">
      <c r="A464" s="9"/>
      <c r="B464" s="298"/>
      <c r="C464" s="166"/>
      <c r="D464" s="166"/>
      <c r="E464" s="166"/>
      <c r="F464" s="299"/>
      <c r="G464" s="300"/>
      <c r="H464" s="301"/>
      <c r="I464" s="299"/>
      <c r="J464" s="300"/>
      <c r="K464" s="301"/>
      <c r="L464" s="302"/>
      <c r="M464" s="303"/>
      <c r="N464" s="279"/>
      <c r="O464" s="279"/>
      <c r="P464" s="279"/>
      <c r="Q464" s="279"/>
      <c r="R464" s="279"/>
      <c r="S464" s="279"/>
      <c r="T464" s="279"/>
      <c r="U464" s="279"/>
      <c r="V464" s="279"/>
      <c r="W464" s="279"/>
      <c r="X464" s="279"/>
      <c r="Y464" s="279"/>
      <c r="Z464" s="279"/>
    </row>
    <row r="465" ht="12.75" customHeight="1">
      <c r="A465" s="9"/>
      <c r="B465" s="298"/>
      <c r="C465" s="166"/>
      <c r="D465" s="166"/>
      <c r="E465" s="166"/>
      <c r="F465" s="299"/>
      <c r="G465" s="300"/>
      <c r="H465" s="301"/>
      <c r="I465" s="299"/>
      <c r="J465" s="300"/>
      <c r="K465" s="301"/>
      <c r="L465" s="302"/>
      <c r="M465" s="303"/>
      <c r="N465" s="279"/>
      <c r="O465" s="279"/>
      <c r="P465" s="279"/>
      <c r="Q465" s="279"/>
      <c r="R465" s="279"/>
      <c r="S465" s="279"/>
      <c r="T465" s="279"/>
      <c r="U465" s="279"/>
      <c r="V465" s="279"/>
      <c r="W465" s="279"/>
      <c r="X465" s="279"/>
      <c r="Y465" s="279"/>
      <c r="Z465" s="279"/>
    </row>
    <row r="466" ht="12.75" customHeight="1">
      <c r="A466" s="9"/>
      <c r="B466" s="298"/>
      <c r="C466" s="166"/>
      <c r="D466" s="166"/>
      <c r="E466" s="166"/>
      <c r="F466" s="299"/>
      <c r="G466" s="300"/>
      <c r="H466" s="301"/>
      <c r="I466" s="299"/>
      <c r="J466" s="300"/>
      <c r="K466" s="301"/>
      <c r="L466" s="302"/>
      <c r="M466" s="303"/>
      <c r="N466" s="279"/>
      <c r="O466" s="279"/>
      <c r="P466" s="279"/>
      <c r="Q466" s="279"/>
      <c r="R466" s="279"/>
      <c r="S466" s="279"/>
      <c r="T466" s="279"/>
      <c r="U466" s="279"/>
      <c r="V466" s="279"/>
      <c r="W466" s="279"/>
      <c r="X466" s="279"/>
      <c r="Y466" s="279"/>
      <c r="Z466" s="279"/>
    </row>
    <row r="467" ht="12.75" customHeight="1">
      <c r="A467" s="9"/>
      <c r="B467" s="298"/>
      <c r="C467" s="166"/>
      <c r="D467" s="166"/>
      <c r="E467" s="166"/>
      <c r="F467" s="299"/>
      <c r="G467" s="300"/>
      <c r="H467" s="301"/>
      <c r="I467" s="299"/>
      <c r="J467" s="300"/>
      <c r="K467" s="301"/>
      <c r="L467" s="302"/>
      <c r="M467" s="303"/>
      <c r="N467" s="279"/>
      <c r="O467" s="279"/>
      <c r="P467" s="279"/>
      <c r="Q467" s="279"/>
      <c r="R467" s="279"/>
      <c r="S467" s="279"/>
      <c r="T467" s="279"/>
      <c r="U467" s="279"/>
      <c r="V467" s="279"/>
      <c r="W467" s="279"/>
      <c r="X467" s="279"/>
      <c r="Y467" s="279"/>
      <c r="Z467" s="279"/>
    </row>
    <row r="468" ht="12.75" customHeight="1">
      <c r="A468" s="9"/>
      <c r="B468" s="298"/>
      <c r="C468" s="166"/>
      <c r="D468" s="166"/>
      <c r="E468" s="166"/>
      <c r="F468" s="299"/>
      <c r="G468" s="300"/>
      <c r="H468" s="301"/>
      <c r="I468" s="299"/>
      <c r="J468" s="300"/>
      <c r="K468" s="301"/>
      <c r="L468" s="302"/>
      <c r="M468" s="303"/>
      <c r="N468" s="279"/>
      <c r="O468" s="279"/>
      <c r="P468" s="279"/>
      <c r="Q468" s="279"/>
      <c r="R468" s="279"/>
      <c r="S468" s="279"/>
      <c r="T468" s="279"/>
      <c r="U468" s="279"/>
      <c r="V468" s="279"/>
      <c r="W468" s="279"/>
      <c r="X468" s="279"/>
      <c r="Y468" s="279"/>
      <c r="Z468" s="279"/>
    </row>
    <row r="469" ht="12.75" customHeight="1">
      <c r="A469" s="9"/>
      <c r="B469" s="298"/>
      <c r="C469" s="166"/>
      <c r="D469" s="166"/>
      <c r="E469" s="166"/>
      <c r="F469" s="299"/>
      <c r="G469" s="300"/>
      <c r="H469" s="301"/>
      <c r="I469" s="299"/>
      <c r="J469" s="300"/>
      <c r="K469" s="301"/>
      <c r="L469" s="302"/>
      <c r="M469" s="303"/>
      <c r="N469" s="279"/>
      <c r="O469" s="279"/>
      <c r="P469" s="279"/>
      <c r="Q469" s="279"/>
      <c r="R469" s="279"/>
      <c r="S469" s="279"/>
      <c r="T469" s="279"/>
      <c r="U469" s="279"/>
      <c r="V469" s="279"/>
      <c r="W469" s="279"/>
      <c r="X469" s="279"/>
      <c r="Y469" s="279"/>
      <c r="Z469" s="279"/>
    </row>
    <row r="470" ht="12.75" customHeight="1">
      <c r="A470" s="9"/>
      <c r="B470" s="298"/>
      <c r="C470" s="166"/>
      <c r="D470" s="166"/>
      <c r="E470" s="166"/>
      <c r="F470" s="299"/>
      <c r="G470" s="300"/>
      <c r="H470" s="301"/>
      <c r="I470" s="299"/>
      <c r="J470" s="300"/>
      <c r="K470" s="301"/>
      <c r="L470" s="302"/>
      <c r="M470" s="303"/>
      <c r="N470" s="279"/>
      <c r="O470" s="279"/>
      <c r="P470" s="279"/>
      <c r="Q470" s="279"/>
      <c r="R470" s="279"/>
      <c r="S470" s="279"/>
      <c r="T470" s="279"/>
      <c r="U470" s="279"/>
      <c r="V470" s="279"/>
      <c r="W470" s="279"/>
      <c r="X470" s="279"/>
      <c r="Y470" s="279"/>
      <c r="Z470" s="279"/>
    </row>
    <row r="471" ht="12.75" customHeight="1">
      <c r="A471" s="9"/>
      <c r="B471" s="298"/>
      <c r="C471" s="166"/>
      <c r="D471" s="166"/>
      <c r="E471" s="166"/>
      <c r="F471" s="299"/>
      <c r="G471" s="300"/>
      <c r="H471" s="301"/>
      <c r="I471" s="299"/>
      <c r="J471" s="300"/>
      <c r="K471" s="301"/>
      <c r="L471" s="302"/>
      <c r="M471" s="303"/>
      <c r="N471" s="279"/>
      <c r="O471" s="279"/>
      <c r="P471" s="279"/>
      <c r="Q471" s="279"/>
      <c r="R471" s="279"/>
      <c r="S471" s="279"/>
      <c r="T471" s="279"/>
      <c r="U471" s="279"/>
      <c r="V471" s="279"/>
      <c r="W471" s="279"/>
      <c r="X471" s="279"/>
      <c r="Y471" s="279"/>
      <c r="Z471" s="279"/>
    </row>
    <row r="472" ht="12.75" customHeight="1">
      <c r="A472" s="9"/>
      <c r="B472" s="298"/>
      <c r="C472" s="166"/>
      <c r="D472" s="166"/>
      <c r="E472" s="166"/>
      <c r="F472" s="299"/>
      <c r="G472" s="300"/>
      <c r="H472" s="301"/>
      <c r="I472" s="299"/>
      <c r="J472" s="300"/>
      <c r="K472" s="301"/>
      <c r="L472" s="302"/>
      <c r="M472" s="303"/>
      <c r="N472" s="279"/>
      <c r="O472" s="279"/>
      <c r="P472" s="279"/>
      <c r="Q472" s="279"/>
      <c r="R472" s="279"/>
      <c r="S472" s="279"/>
      <c r="T472" s="279"/>
      <c r="U472" s="279"/>
      <c r="V472" s="279"/>
      <c r="W472" s="279"/>
      <c r="X472" s="279"/>
      <c r="Y472" s="279"/>
      <c r="Z472" s="279"/>
    </row>
    <row r="473" ht="12.75" customHeight="1">
      <c r="A473" s="9"/>
      <c r="B473" s="298"/>
      <c r="C473" s="166"/>
      <c r="D473" s="166"/>
      <c r="E473" s="166"/>
      <c r="F473" s="299"/>
      <c r="G473" s="300"/>
      <c r="H473" s="301"/>
      <c r="I473" s="299"/>
      <c r="J473" s="300"/>
      <c r="K473" s="301"/>
      <c r="L473" s="302"/>
      <c r="M473" s="303"/>
      <c r="N473" s="279"/>
      <c r="O473" s="279"/>
      <c r="P473" s="279"/>
      <c r="Q473" s="279"/>
      <c r="R473" s="279"/>
      <c r="S473" s="279"/>
      <c r="T473" s="279"/>
      <c r="U473" s="279"/>
      <c r="V473" s="279"/>
      <c r="W473" s="279"/>
      <c r="X473" s="279"/>
      <c r="Y473" s="279"/>
      <c r="Z473" s="279"/>
    </row>
    <row r="474" ht="12.75" customHeight="1">
      <c r="A474" s="9"/>
      <c r="B474" s="298"/>
      <c r="C474" s="166"/>
      <c r="D474" s="166"/>
      <c r="E474" s="166"/>
      <c r="F474" s="299"/>
      <c r="G474" s="300"/>
      <c r="H474" s="301"/>
      <c r="I474" s="299"/>
      <c r="J474" s="300"/>
      <c r="K474" s="301"/>
      <c r="L474" s="302"/>
      <c r="M474" s="303"/>
      <c r="N474" s="279"/>
      <c r="O474" s="279"/>
      <c r="P474" s="279"/>
      <c r="Q474" s="279"/>
      <c r="R474" s="279"/>
      <c r="S474" s="279"/>
      <c r="T474" s="279"/>
      <c r="U474" s="279"/>
      <c r="V474" s="279"/>
      <c r="W474" s="279"/>
      <c r="X474" s="279"/>
      <c r="Y474" s="279"/>
      <c r="Z474" s="279"/>
    </row>
    <row r="475" ht="12.75" customHeight="1">
      <c r="A475" s="9"/>
      <c r="B475" s="298"/>
      <c r="C475" s="166"/>
      <c r="D475" s="166"/>
      <c r="E475" s="166"/>
      <c r="F475" s="299"/>
      <c r="G475" s="300"/>
      <c r="H475" s="301"/>
      <c r="I475" s="299"/>
      <c r="J475" s="300"/>
      <c r="K475" s="301"/>
      <c r="L475" s="302"/>
      <c r="M475" s="303"/>
      <c r="N475" s="279"/>
      <c r="O475" s="279"/>
      <c r="P475" s="279"/>
      <c r="Q475" s="279"/>
      <c r="R475" s="279"/>
      <c r="S475" s="279"/>
      <c r="T475" s="279"/>
      <c r="U475" s="279"/>
      <c r="V475" s="279"/>
      <c r="W475" s="279"/>
      <c r="X475" s="279"/>
      <c r="Y475" s="279"/>
      <c r="Z475" s="279"/>
    </row>
    <row r="476" ht="12.75" customHeight="1">
      <c r="A476" s="9"/>
      <c r="B476" s="298"/>
      <c r="C476" s="166"/>
      <c r="D476" s="166"/>
      <c r="E476" s="166"/>
      <c r="F476" s="299"/>
      <c r="G476" s="300"/>
      <c r="H476" s="301"/>
      <c r="I476" s="299"/>
      <c r="J476" s="300"/>
      <c r="K476" s="301"/>
      <c r="L476" s="302"/>
      <c r="M476" s="303"/>
      <c r="N476" s="279"/>
      <c r="O476" s="279"/>
      <c r="P476" s="279"/>
      <c r="Q476" s="279"/>
      <c r="R476" s="279"/>
      <c r="S476" s="279"/>
      <c r="T476" s="279"/>
      <c r="U476" s="279"/>
      <c r="V476" s="279"/>
      <c r="W476" s="279"/>
      <c r="X476" s="279"/>
      <c r="Y476" s="279"/>
      <c r="Z476" s="279"/>
    </row>
    <row r="477" ht="12.75" customHeight="1">
      <c r="A477" s="9"/>
      <c r="B477" s="298"/>
      <c r="C477" s="166"/>
      <c r="D477" s="166"/>
      <c r="E477" s="166"/>
      <c r="F477" s="299"/>
      <c r="G477" s="300"/>
      <c r="H477" s="301"/>
      <c r="I477" s="299"/>
      <c r="J477" s="300"/>
      <c r="K477" s="301"/>
      <c r="L477" s="302"/>
      <c r="M477" s="303"/>
      <c r="N477" s="279"/>
      <c r="O477" s="279"/>
      <c r="P477" s="279"/>
      <c r="Q477" s="279"/>
      <c r="R477" s="279"/>
      <c r="S477" s="279"/>
      <c r="T477" s="279"/>
      <c r="U477" s="279"/>
      <c r="V477" s="279"/>
      <c r="W477" s="279"/>
      <c r="X477" s="279"/>
      <c r="Y477" s="279"/>
      <c r="Z477" s="279"/>
    </row>
    <row r="478" ht="12.75" customHeight="1">
      <c r="A478" s="9"/>
      <c r="B478" s="298"/>
      <c r="C478" s="166"/>
      <c r="D478" s="166"/>
      <c r="E478" s="166"/>
      <c r="F478" s="299"/>
      <c r="G478" s="300"/>
      <c r="H478" s="301"/>
      <c r="I478" s="299"/>
      <c r="J478" s="300"/>
      <c r="K478" s="301"/>
      <c r="L478" s="302"/>
      <c r="M478" s="303"/>
      <c r="N478" s="279"/>
      <c r="O478" s="279"/>
      <c r="P478" s="279"/>
      <c r="Q478" s="279"/>
      <c r="R478" s="279"/>
      <c r="S478" s="279"/>
      <c r="T478" s="279"/>
      <c r="U478" s="279"/>
      <c r="V478" s="279"/>
      <c r="W478" s="279"/>
      <c r="X478" s="279"/>
      <c r="Y478" s="279"/>
      <c r="Z478" s="279"/>
    </row>
    <row r="479" ht="12.75" customHeight="1">
      <c r="A479" s="9"/>
      <c r="B479" s="298"/>
      <c r="C479" s="166"/>
      <c r="D479" s="166"/>
      <c r="E479" s="166"/>
      <c r="F479" s="299"/>
      <c r="G479" s="300"/>
      <c r="H479" s="301"/>
      <c r="I479" s="299"/>
      <c r="J479" s="300"/>
      <c r="K479" s="301"/>
      <c r="L479" s="302"/>
      <c r="M479" s="303"/>
      <c r="N479" s="279"/>
      <c r="O479" s="279"/>
      <c r="P479" s="279"/>
      <c r="Q479" s="279"/>
      <c r="R479" s="279"/>
      <c r="S479" s="279"/>
      <c r="T479" s="279"/>
      <c r="U479" s="279"/>
      <c r="V479" s="279"/>
      <c r="W479" s="279"/>
      <c r="X479" s="279"/>
      <c r="Y479" s="279"/>
      <c r="Z479" s="279"/>
    </row>
    <row r="480" ht="12.75" customHeight="1">
      <c r="A480" s="9"/>
      <c r="B480" s="298"/>
      <c r="C480" s="166"/>
      <c r="D480" s="166"/>
      <c r="E480" s="166"/>
      <c r="F480" s="299"/>
      <c r="G480" s="300"/>
      <c r="H480" s="301"/>
      <c r="I480" s="299"/>
      <c r="J480" s="300"/>
      <c r="K480" s="301"/>
      <c r="L480" s="302"/>
      <c r="M480" s="303"/>
      <c r="N480" s="279"/>
      <c r="O480" s="279"/>
      <c r="P480" s="279"/>
      <c r="Q480" s="279"/>
      <c r="R480" s="279"/>
      <c r="S480" s="279"/>
      <c r="T480" s="279"/>
      <c r="U480" s="279"/>
      <c r="V480" s="279"/>
      <c r="W480" s="279"/>
      <c r="X480" s="279"/>
      <c r="Y480" s="279"/>
      <c r="Z480" s="279"/>
    </row>
    <row r="481" ht="12.75" customHeight="1">
      <c r="A481" s="9"/>
      <c r="B481" s="298"/>
      <c r="C481" s="166"/>
      <c r="D481" s="166"/>
      <c r="E481" s="166"/>
      <c r="F481" s="299"/>
      <c r="G481" s="300"/>
      <c r="H481" s="301"/>
      <c r="I481" s="299"/>
      <c r="J481" s="300"/>
      <c r="K481" s="301"/>
      <c r="L481" s="302"/>
      <c r="M481" s="303"/>
      <c r="N481" s="279"/>
      <c r="O481" s="279"/>
      <c r="P481" s="279"/>
      <c r="Q481" s="279"/>
      <c r="R481" s="279"/>
      <c r="S481" s="279"/>
      <c r="T481" s="279"/>
      <c r="U481" s="279"/>
      <c r="V481" s="279"/>
      <c r="W481" s="279"/>
      <c r="X481" s="279"/>
      <c r="Y481" s="279"/>
      <c r="Z481" s="279"/>
    </row>
    <row r="482" ht="12.75" customHeight="1">
      <c r="A482" s="9"/>
      <c r="B482" s="298"/>
      <c r="C482" s="166"/>
      <c r="D482" s="166"/>
      <c r="E482" s="166"/>
      <c r="F482" s="299"/>
      <c r="G482" s="300"/>
      <c r="H482" s="301"/>
      <c r="I482" s="299"/>
      <c r="J482" s="300"/>
      <c r="K482" s="301"/>
      <c r="L482" s="302"/>
      <c r="M482" s="303"/>
      <c r="N482" s="279"/>
      <c r="O482" s="279"/>
      <c r="P482" s="279"/>
      <c r="Q482" s="279"/>
      <c r="R482" s="279"/>
      <c r="S482" s="279"/>
      <c r="T482" s="279"/>
      <c r="U482" s="279"/>
      <c r="V482" s="279"/>
      <c r="W482" s="279"/>
      <c r="X482" s="279"/>
      <c r="Y482" s="279"/>
      <c r="Z482" s="279"/>
    </row>
    <row r="483" ht="12.75" customHeight="1">
      <c r="A483" s="9"/>
      <c r="B483" s="298"/>
      <c r="C483" s="166"/>
      <c r="D483" s="166"/>
      <c r="E483" s="166"/>
      <c r="F483" s="299"/>
      <c r="G483" s="300"/>
      <c r="H483" s="301"/>
      <c r="I483" s="299"/>
      <c r="J483" s="300"/>
      <c r="K483" s="301"/>
      <c r="L483" s="302"/>
      <c r="M483" s="303"/>
      <c r="N483" s="279"/>
      <c r="O483" s="279"/>
      <c r="P483" s="279"/>
      <c r="Q483" s="279"/>
      <c r="R483" s="279"/>
      <c r="S483" s="279"/>
      <c r="T483" s="279"/>
      <c r="U483" s="279"/>
      <c r="V483" s="279"/>
      <c r="W483" s="279"/>
      <c r="X483" s="279"/>
      <c r="Y483" s="279"/>
      <c r="Z483" s="279"/>
    </row>
    <row r="484" ht="12.75" customHeight="1">
      <c r="A484" s="9"/>
      <c r="B484" s="298"/>
      <c r="C484" s="166"/>
      <c r="D484" s="166"/>
      <c r="E484" s="166"/>
      <c r="F484" s="299"/>
      <c r="G484" s="300"/>
      <c r="H484" s="301"/>
      <c r="I484" s="299"/>
      <c r="J484" s="300"/>
      <c r="K484" s="301"/>
      <c r="L484" s="302"/>
      <c r="M484" s="303"/>
      <c r="N484" s="279"/>
      <c r="O484" s="279"/>
      <c r="P484" s="279"/>
      <c r="Q484" s="279"/>
      <c r="R484" s="279"/>
      <c r="S484" s="279"/>
      <c r="T484" s="279"/>
      <c r="U484" s="279"/>
      <c r="V484" s="279"/>
      <c r="W484" s="279"/>
      <c r="X484" s="279"/>
      <c r="Y484" s="279"/>
      <c r="Z484" s="279"/>
    </row>
    <row r="485" ht="12.75" customHeight="1">
      <c r="A485" s="9"/>
      <c r="B485" s="298"/>
      <c r="C485" s="166"/>
      <c r="D485" s="166"/>
      <c r="E485" s="166"/>
      <c r="F485" s="299"/>
      <c r="G485" s="300"/>
      <c r="H485" s="301"/>
      <c r="I485" s="299"/>
      <c r="J485" s="300"/>
      <c r="K485" s="301"/>
      <c r="L485" s="302"/>
      <c r="M485" s="303"/>
      <c r="N485" s="279"/>
      <c r="O485" s="279"/>
      <c r="P485" s="279"/>
      <c r="Q485" s="279"/>
      <c r="R485" s="279"/>
      <c r="S485" s="279"/>
      <c r="T485" s="279"/>
      <c r="U485" s="279"/>
      <c r="V485" s="279"/>
      <c r="W485" s="279"/>
      <c r="X485" s="279"/>
      <c r="Y485" s="279"/>
      <c r="Z485" s="279"/>
    </row>
    <row r="486" ht="12.75" customHeight="1">
      <c r="A486" s="9"/>
      <c r="B486" s="298"/>
      <c r="C486" s="166"/>
      <c r="D486" s="166"/>
      <c r="E486" s="166"/>
      <c r="F486" s="299"/>
      <c r="G486" s="300"/>
      <c r="H486" s="301"/>
      <c r="I486" s="299"/>
      <c r="J486" s="300"/>
      <c r="K486" s="301"/>
      <c r="L486" s="302"/>
      <c r="M486" s="303"/>
      <c r="N486" s="279"/>
      <c r="O486" s="279"/>
      <c r="P486" s="279"/>
      <c r="Q486" s="279"/>
      <c r="R486" s="279"/>
      <c r="S486" s="279"/>
      <c r="T486" s="279"/>
      <c r="U486" s="279"/>
      <c r="V486" s="279"/>
      <c r="W486" s="279"/>
      <c r="X486" s="279"/>
      <c r="Y486" s="279"/>
      <c r="Z486" s="279"/>
    </row>
    <row r="487" ht="12.75" customHeight="1">
      <c r="A487" s="9"/>
      <c r="B487" s="298"/>
      <c r="C487" s="166"/>
      <c r="D487" s="166"/>
      <c r="E487" s="166"/>
      <c r="F487" s="299"/>
      <c r="G487" s="300"/>
      <c r="H487" s="301"/>
      <c r="I487" s="299"/>
      <c r="J487" s="300"/>
      <c r="K487" s="301"/>
      <c r="L487" s="302"/>
      <c r="M487" s="303"/>
      <c r="N487" s="279"/>
      <c r="O487" s="279"/>
      <c r="P487" s="279"/>
      <c r="Q487" s="279"/>
      <c r="R487" s="279"/>
      <c r="S487" s="279"/>
      <c r="T487" s="279"/>
      <c r="U487" s="279"/>
      <c r="V487" s="279"/>
      <c r="W487" s="279"/>
      <c r="X487" s="279"/>
      <c r="Y487" s="279"/>
      <c r="Z487" s="279"/>
    </row>
    <row r="488" ht="12.75" customHeight="1">
      <c r="A488" s="9"/>
      <c r="B488" s="298"/>
      <c r="C488" s="166"/>
      <c r="D488" s="166"/>
      <c r="E488" s="166"/>
      <c r="F488" s="299"/>
      <c r="G488" s="300"/>
      <c r="H488" s="301"/>
      <c r="I488" s="299"/>
      <c r="J488" s="300"/>
      <c r="K488" s="301"/>
      <c r="L488" s="302"/>
      <c r="M488" s="303"/>
      <c r="N488" s="279"/>
      <c r="O488" s="279"/>
      <c r="P488" s="279"/>
      <c r="Q488" s="279"/>
      <c r="R488" s="279"/>
      <c r="S488" s="279"/>
      <c r="T488" s="279"/>
      <c r="U488" s="279"/>
      <c r="V488" s="279"/>
      <c r="W488" s="279"/>
      <c r="X488" s="279"/>
      <c r="Y488" s="279"/>
      <c r="Z488" s="279"/>
    </row>
    <row r="489" ht="12.75" customHeight="1">
      <c r="A489" s="9"/>
      <c r="B489" s="298"/>
      <c r="C489" s="166"/>
      <c r="D489" s="166"/>
      <c r="E489" s="166"/>
      <c r="F489" s="299"/>
      <c r="G489" s="300"/>
      <c r="H489" s="301"/>
      <c r="I489" s="299"/>
      <c r="J489" s="300"/>
      <c r="K489" s="301"/>
      <c r="L489" s="302"/>
      <c r="M489" s="303"/>
      <c r="N489" s="279"/>
      <c r="O489" s="279"/>
      <c r="P489" s="279"/>
      <c r="Q489" s="279"/>
      <c r="R489" s="279"/>
      <c r="S489" s="279"/>
      <c r="T489" s="279"/>
      <c r="U489" s="279"/>
      <c r="V489" s="279"/>
      <c r="W489" s="279"/>
      <c r="X489" s="279"/>
      <c r="Y489" s="279"/>
      <c r="Z489" s="279"/>
    </row>
    <row r="490" ht="12.75" customHeight="1">
      <c r="A490" s="9"/>
      <c r="B490" s="298"/>
      <c r="C490" s="166"/>
      <c r="D490" s="166"/>
      <c r="E490" s="166"/>
      <c r="F490" s="299"/>
      <c r="G490" s="300"/>
      <c r="H490" s="301"/>
      <c r="I490" s="299"/>
      <c r="J490" s="300"/>
      <c r="K490" s="301"/>
      <c r="L490" s="302"/>
      <c r="M490" s="303"/>
      <c r="N490" s="279"/>
      <c r="O490" s="279"/>
      <c r="P490" s="279"/>
      <c r="Q490" s="279"/>
      <c r="R490" s="279"/>
      <c r="S490" s="279"/>
      <c r="T490" s="279"/>
      <c r="U490" s="279"/>
      <c r="V490" s="279"/>
      <c r="W490" s="279"/>
      <c r="X490" s="279"/>
      <c r="Y490" s="279"/>
      <c r="Z490" s="279"/>
    </row>
    <row r="491" ht="12.75" customHeight="1">
      <c r="A491" s="9"/>
      <c r="B491" s="298"/>
      <c r="C491" s="166"/>
      <c r="D491" s="166"/>
      <c r="E491" s="166"/>
      <c r="F491" s="299"/>
      <c r="G491" s="300"/>
      <c r="H491" s="301"/>
      <c r="I491" s="299"/>
      <c r="J491" s="300"/>
      <c r="K491" s="301"/>
      <c r="L491" s="302"/>
      <c r="M491" s="303"/>
      <c r="N491" s="279"/>
      <c r="O491" s="279"/>
      <c r="P491" s="279"/>
      <c r="Q491" s="279"/>
      <c r="R491" s="279"/>
      <c r="S491" s="279"/>
      <c r="T491" s="279"/>
      <c r="U491" s="279"/>
      <c r="V491" s="279"/>
      <c r="W491" s="279"/>
      <c r="X491" s="279"/>
      <c r="Y491" s="279"/>
      <c r="Z491" s="279"/>
    </row>
    <row r="492" ht="12.75" customHeight="1">
      <c r="A492" s="9"/>
      <c r="B492" s="298"/>
      <c r="C492" s="166"/>
      <c r="D492" s="166"/>
      <c r="E492" s="166"/>
      <c r="F492" s="299"/>
      <c r="G492" s="300"/>
      <c r="H492" s="301"/>
      <c r="I492" s="299"/>
      <c r="J492" s="300"/>
      <c r="K492" s="301"/>
      <c r="L492" s="302"/>
      <c r="M492" s="303"/>
      <c r="N492" s="279"/>
      <c r="O492" s="279"/>
      <c r="P492" s="279"/>
      <c r="Q492" s="279"/>
      <c r="R492" s="279"/>
      <c r="S492" s="279"/>
      <c r="T492" s="279"/>
      <c r="U492" s="279"/>
      <c r="V492" s="279"/>
      <c r="W492" s="279"/>
      <c r="X492" s="279"/>
      <c r="Y492" s="279"/>
      <c r="Z492" s="279"/>
    </row>
    <row r="493" ht="12.75" customHeight="1">
      <c r="A493" s="9"/>
      <c r="B493" s="298"/>
      <c r="C493" s="166"/>
      <c r="D493" s="166"/>
      <c r="E493" s="166"/>
      <c r="F493" s="299"/>
      <c r="G493" s="300"/>
      <c r="H493" s="301"/>
      <c r="I493" s="299"/>
      <c r="J493" s="300"/>
      <c r="K493" s="301"/>
      <c r="L493" s="302"/>
      <c r="M493" s="303"/>
      <c r="N493" s="279"/>
      <c r="O493" s="279"/>
      <c r="P493" s="279"/>
      <c r="Q493" s="279"/>
      <c r="R493" s="279"/>
      <c r="S493" s="279"/>
      <c r="T493" s="279"/>
      <c r="U493" s="279"/>
      <c r="V493" s="279"/>
      <c r="W493" s="279"/>
      <c r="X493" s="279"/>
      <c r="Y493" s="279"/>
      <c r="Z493" s="279"/>
    </row>
    <row r="494" ht="12.75" customHeight="1">
      <c r="A494" s="9"/>
      <c r="B494" s="298"/>
      <c r="C494" s="166"/>
      <c r="D494" s="166"/>
      <c r="E494" s="166"/>
      <c r="F494" s="299"/>
      <c r="G494" s="300"/>
      <c r="H494" s="301"/>
      <c r="I494" s="299"/>
      <c r="J494" s="300"/>
      <c r="K494" s="301"/>
      <c r="L494" s="302"/>
      <c r="M494" s="303"/>
      <c r="N494" s="279"/>
      <c r="O494" s="279"/>
      <c r="P494" s="279"/>
      <c r="Q494" s="279"/>
      <c r="R494" s="279"/>
      <c r="S494" s="279"/>
      <c r="T494" s="279"/>
      <c r="U494" s="279"/>
      <c r="V494" s="279"/>
      <c r="W494" s="279"/>
      <c r="X494" s="279"/>
      <c r="Y494" s="279"/>
      <c r="Z494" s="279"/>
    </row>
    <row r="495" ht="12.75" customHeight="1">
      <c r="A495" s="9"/>
      <c r="B495" s="298"/>
      <c r="C495" s="166"/>
      <c r="D495" s="166"/>
      <c r="E495" s="166"/>
      <c r="F495" s="299"/>
      <c r="G495" s="300"/>
      <c r="H495" s="301"/>
      <c r="I495" s="299"/>
      <c r="J495" s="300"/>
      <c r="K495" s="301"/>
      <c r="L495" s="302"/>
      <c r="M495" s="303"/>
      <c r="N495" s="279"/>
      <c r="O495" s="279"/>
      <c r="P495" s="279"/>
      <c r="Q495" s="279"/>
      <c r="R495" s="279"/>
      <c r="S495" s="279"/>
      <c r="T495" s="279"/>
      <c r="U495" s="279"/>
      <c r="V495" s="279"/>
      <c r="W495" s="279"/>
      <c r="X495" s="279"/>
      <c r="Y495" s="279"/>
      <c r="Z495" s="279"/>
    </row>
    <row r="496" ht="12.75" customHeight="1">
      <c r="A496" s="9"/>
      <c r="B496" s="298"/>
      <c r="C496" s="166"/>
      <c r="D496" s="166"/>
      <c r="E496" s="166"/>
      <c r="F496" s="299"/>
      <c r="G496" s="300"/>
      <c r="H496" s="301"/>
      <c r="I496" s="299"/>
      <c r="J496" s="300"/>
      <c r="K496" s="301"/>
      <c r="L496" s="302"/>
      <c r="M496" s="303"/>
      <c r="N496" s="279"/>
      <c r="O496" s="279"/>
      <c r="P496" s="279"/>
      <c r="Q496" s="279"/>
      <c r="R496" s="279"/>
      <c r="S496" s="279"/>
      <c r="T496" s="279"/>
      <c r="U496" s="279"/>
      <c r="V496" s="279"/>
      <c r="W496" s="279"/>
      <c r="X496" s="279"/>
      <c r="Y496" s="279"/>
      <c r="Z496" s="279"/>
    </row>
    <row r="497" ht="12.75" customHeight="1">
      <c r="A497" s="9"/>
      <c r="B497" s="298"/>
      <c r="C497" s="166"/>
      <c r="D497" s="166"/>
      <c r="E497" s="166"/>
      <c r="F497" s="299"/>
      <c r="G497" s="300"/>
      <c r="H497" s="301"/>
      <c r="I497" s="299"/>
      <c r="J497" s="300"/>
      <c r="K497" s="301"/>
      <c r="L497" s="302"/>
      <c r="M497" s="303"/>
      <c r="N497" s="279"/>
      <c r="O497" s="279"/>
      <c r="P497" s="279"/>
      <c r="Q497" s="279"/>
      <c r="R497" s="279"/>
      <c r="S497" s="279"/>
      <c r="T497" s="279"/>
      <c r="U497" s="279"/>
      <c r="V497" s="279"/>
      <c r="W497" s="279"/>
      <c r="X497" s="279"/>
      <c r="Y497" s="279"/>
      <c r="Z497" s="279"/>
    </row>
    <row r="498" ht="12.75" customHeight="1">
      <c r="A498" s="9"/>
      <c r="B498" s="298"/>
      <c r="C498" s="166"/>
      <c r="D498" s="166"/>
      <c r="E498" s="166"/>
      <c r="F498" s="299"/>
      <c r="G498" s="300"/>
      <c r="H498" s="301"/>
      <c r="I498" s="299"/>
      <c r="J498" s="300"/>
      <c r="K498" s="301"/>
      <c r="L498" s="302"/>
      <c r="M498" s="303"/>
      <c r="N498" s="279"/>
      <c r="O498" s="279"/>
      <c r="P498" s="279"/>
      <c r="Q498" s="279"/>
      <c r="R498" s="279"/>
      <c r="S498" s="279"/>
      <c r="T498" s="279"/>
      <c r="U498" s="279"/>
      <c r="V498" s="279"/>
      <c r="W498" s="279"/>
      <c r="X498" s="279"/>
      <c r="Y498" s="279"/>
      <c r="Z498" s="279"/>
    </row>
    <row r="499" ht="12.75" customHeight="1">
      <c r="A499" s="9"/>
      <c r="B499" s="298"/>
      <c r="C499" s="166"/>
      <c r="D499" s="166"/>
      <c r="E499" s="166"/>
      <c r="F499" s="299"/>
      <c r="G499" s="300"/>
      <c r="H499" s="301"/>
      <c r="I499" s="299"/>
      <c r="J499" s="300"/>
      <c r="K499" s="301"/>
      <c r="L499" s="302"/>
      <c r="M499" s="303"/>
      <c r="N499" s="312"/>
      <c r="O499" s="312"/>
      <c r="P499" s="312"/>
      <c r="Q499" s="312"/>
      <c r="R499" s="312"/>
      <c r="S499" s="312"/>
      <c r="T499" s="312"/>
      <c r="U499" s="312"/>
      <c r="V499" s="312"/>
      <c r="W499" s="312"/>
      <c r="X499" s="312"/>
      <c r="Y499" s="312"/>
      <c r="Z499" s="312"/>
    </row>
    <row r="500" ht="12.75" customHeight="1">
      <c r="A500" s="9"/>
      <c r="B500" s="298"/>
      <c r="C500" s="166"/>
      <c r="D500" s="166"/>
      <c r="E500" s="166"/>
      <c r="F500" s="299"/>
      <c r="G500" s="300"/>
      <c r="H500" s="301"/>
      <c r="I500" s="299"/>
      <c r="J500" s="300"/>
      <c r="K500" s="301"/>
      <c r="L500" s="302"/>
      <c r="M500" s="303"/>
      <c r="N500" s="279"/>
      <c r="O500" s="279"/>
      <c r="P500" s="279"/>
      <c r="Q500" s="279"/>
      <c r="R500" s="279"/>
      <c r="S500" s="279"/>
      <c r="T500" s="279"/>
      <c r="U500" s="279"/>
      <c r="V500" s="279"/>
      <c r="W500" s="279"/>
      <c r="X500" s="279"/>
      <c r="Y500" s="279"/>
      <c r="Z500" s="279"/>
    </row>
    <row r="501" ht="12.75" customHeight="1">
      <c r="A501" s="9"/>
      <c r="B501" s="298"/>
      <c r="C501" s="166"/>
      <c r="D501" s="166"/>
      <c r="E501" s="166"/>
      <c r="F501" s="299"/>
      <c r="G501" s="300"/>
      <c r="H501" s="301"/>
      <c r="I501" s="299"/>
      <c r="J501" s="300"/>
      <c r="K501" s="301"/>
      <c r="L501" s="302"/>
      <c r="M501" s="303"/>
      <c r="N501" s="279"/>
      <c r="O501" s="279"/>
      <c r="P501" s="279"/>
      <c r="Q501" s="279"/>
      <c r="R501" s="279"/>
      <c r="S501" s="279"/>
      <c r="T501" s="279"/>
      <c r="U501" s="279"/>
      <c r="V501" s="279"/>
      <c r="W501" s="279"/>
      <c r="X501" s="279"/>
      <c r="Y501" s="279"/>
      <c r="Z501" s="279"/>
    </row>
    <row r="502" ht="12.75" customHeight="1">
      <c r="A502" s="9"/>
      <c r="B502" s="298"/>
      <c r="C502" s="166"/>
      <c r="D502" s="166"/>
      <c r="E502" s="166"/>
      <c r="F502" s="299"/>
      <c r="G502" s="300"/>
      <c r="H502" s="301"/>
      <c r="I502" s="299"/>
      <c r="J502" s="300"/>
      <c r="K502" s="301"/>
      <c r="L502" s="302"/>
      <c r="M502" s="303"/>
      <c r="N502" s="279"/>
      <c r="O502" s="279"/>
      <c r="P502" s="279"/>
      <c r="Q502" s="279"/>
      <c r="R502" s="279"/>
      <c r="S502" s="279"/>
      <c r="T502" s="279"/>
      <c r="U502" s="279"/>
      <c r="V502" s="279"/>
      <c r="W502" s="279"/>
      <c r="X502" s="279"/>
      <c r="Y502" s="279"/>
      <c r="Z502" s="279"/>
    </row>
    <row r="503" ht="12.75" customHeight="1">
      <c r="A503" s="9"/>
      <c r="B503" s="298"/>
      <c r="C503" s="166"/>
      <c r="D503" s="166"/>
      <c r="E503" s="166"/>
      <c r="F503" s="299"/>
      <c r="G503" s="300"/>
      <c r="H503" s="301"/>
      <c r="I503" s="299"/>
      <c r="J503" s="300"/>
      <c r="K503" s="301"/>
      <c r="L503" s="302"/>
      <c r="M503" s="303"/>
      <c r="N503" s="279"/>
      <c r="O503" s="279"/>
      <c r="P503" s="279"/>
      <c r="Q503" s="279"/>
      <c r="R503" s="279"/>
      <c r="S503" s="279"/>
      <c r="T503" s="279"/>
      <c r="U503" s="279"/>
      <c r="V503" s="279"/>
      <c r="W503" s="279"/>
      <c r="X503" s="279"/>
      <c r="Y503" s="279"/>
      <c r="Z503" s="279"/>
    </row>
    <row r="504" ht="12.75" customHeight="1">
      <c r="A504" s="9"/>
      <c r="B504" s="298"/>
      <c r="C504" s="166"/>
      <c r="D504" s="166"/>
      <c r="E504" s="166"/>
      <c r="F504" s="299"/>
      <c r="G504" s="300"/>
      <c r="H504" s="301"/>
      <c r="I504" s="299"/>
      <c r="J504" s="300"/>
      <c r="K504" s="301"/>
      <c r="L504" s="302"/>
      <c r="M504" s="303"/>
      <c r="N504" s="279"/>
      <c r="O504" s="279"/>
      <c r="P504" s="279"/>
      <c r="Q504" s="279"/>
      <c r="R504" s="279"/>
      <c r="S504" s="279"/>
      <c r="T504" s="279"/>
      <c r="U504" s="279"/>
      <c r="V504" s="279"/>
      <c r="W504" s="279"/>
      <c r="X504" s="279"/>
      <c r="Y504" s="279"/>
      <c r="Z504" s="279"/>
    </row>
    <row r="505" ht="12.75" customHeight="1">
      <c r="A505" s="9"/>
      <c r="B505" s="298"/>
      <c r="C505" s="166"/>
      <c r="D505" s="166"/>
      <c r="E505" s="166"/>
      <c r="F505" s="299"/>
      <c r="G505" s="300"/>
      <c r="H505" s="301"/>
      <c r="I505" s="299"/>
      <c r="J505" s="300"/>
      <c r="K505" s="301"/>
      <c r="L505" s="302"/>
      <c r="M505" s="303"/>
      <c r="N505" s="279"/>
      <c r="O505" s="279"/>
      <c r="P505" s="279"/>
      <c r="Q505" s="279"/>
      <c r="R505" s="279"/>
      <c r="S505" s="279"/>
      <c r="T505" s="279"/>
      <c r="U505" s="279"/>
      <c r="V505" s="279"/>
      <c r="W505" s="279"/>
      <c r="X505" s="279"/>
      <c r="Y505" s="279"/>
      <c r="Z505" s="279"/>
    </row>
    <row r="506" ht="12.75" customHeight="1">
      <c r="A506" s="9"/>
      <c r="B506" s="298"/>
      <c r="C506" s="166"/>
      <c r="D506" s="166"/>
      <c r="E506" s="166"/>
      <c r="F506" s="299"/>
      <c r="G506" s="300"/>
      <c r="H506" s="301"/>
      <c r="I506" s="299"/>
      <c r="J506" s="300"/>
      <c r="K506" s="301"/>
      <c r="L506" s="302"/>
      <c r="M506" s="303"/>
      <c r="N506" s="279"/>
      <c r="O506" s="279"/>
      <c r="P506" s="279"/>
      <c r="Q506" s="279"/>
      <c r="R506" s="279"/>
      <c r="S506" s="279"/>
      <c r="T506" s="279"/>
      <c r="U506" s="279"/>
      <c r="V506" s="279"/>
      <c r="W506" s="279"/>
      <c r="X506" s="279"/>
      <c r="Y506" s="279"/>
      <c r="Z506" s="279"/>
    </row>
    <row r="507" ht="12.75" customHeight="1">
      <c r="A507" s="9"/>
      <c r="B507" s="298"/>
      <c r="C507" s="166"/>
      <c r="D507" s="166"/>
      <c r="E507" s="166"/>
      <c r="F507" s="299"/>
      <c r="G507" s="300"/>
      <c r="H507" s="301"/>
      <c r="I507" s="299"/>
      <c r="J507" s="300"/>
      <c r="K507" s="301"/>
      <c r="L507" s="302"/>
      <c r="M507" s="303"/>
      <c r="N507" s="279"/>
      <c r="O507" s="279"/>
      <c r="P507" s="279"/>
      <c r="Q507" s="279"/>
      <c r="R507" s="279"/>
      <c r="S507" s="279"/>
      <c r="T507" s="279"/>
      <c r="U507" s="279"/>
      <c r="V507" s="279"/>
      <c r="W507" s="279"/>
      <c r="X507" s="279"/>
      <c r="Y507" s="279"/>
      <c r="Z507" s="279"/>
    </row>
    <row r="508" ht="12.75" customHeight="1">
      <c r="A508" s="9"/>
      <c r="B508" s="298"/>
      <c r="C508" s="166"/>
      <c r="D508" s="166"/>
      <c r="E508" s="166"/>
      <c r="F508" s="299"/>
      <c r="G508" s="300"/>
      <c r="H508" s="301"/>
      <c r="I508" s="299"/>
      <c r="J508" s="300"/>
      <c r="K508" s="301"/>
      <c r="L508" s="302"/>
      <c r="M508" s="303"/>
      <c r="N508" s="279"/>
      <c r="O508" s="279"/>
      <c r="P508" s="279"/>
      <c r="Q508" s="279"/>
      <c r="R508" s="279"/>
      <c r="S508" s="279"/>
      <c r="T508" s="279"/>
      <c r="U508" s="279"/>
      <c r="V508" s="279"/>
      <c r="W508" s="279"/>
      <c r="X508" s="279"/>
      <c r="Y508" s="279"/>
      <c r="Z508" s="279"/>
    </row>
    <row r="509" ht="12.75" customHeight="1">
      <c r="A509" s="9"/>
      <c r="B509" s="298"/>
      <c r="C509" s="166"/>
      <c r="D509" s="166"/>
      <c r="E509" s="166"/>
      <c r="F509" s="299"/>
      <c r="G509" s="300"/>
      <c r="H509" s="301"/>
      <c r="I509" s="299"/>
      <c r="J509" s="300"/>
      <c r="K509" s="301"/>
      <c r="L509" s="302"/>
      <c r="M509" s="303"/>
      <c r="N509" s="279"/>
      <c r="O509" s="279"/>
      <c r="P509" s="279"/>
      <c r="Q509" s="279"/>
      <c r="R509" s="279"/>
      <c r="S509" s="279"/>
      <c r="T509" s="279"/>
      <c r="U509" s="279"/>
      <c r="V509" s="279"/>
      <c r="W509" s="279"/>
      <c r="X509" s="279"/>
      <c r="Y509" s="279"/>
      <c r="Z509" s="279"/>
    </row>
    <row r="510" ht="12.75" customHeight="1">
      <c r="A510" s="9"/>
      <c r="B510" s="298"/>
      <c r="C510" s="166"/>
      <c r="D510" s="166"/>
      <c r="E510" s="166"/>
      <c r="F510" s="299"/>
      <c r="G510" s="300"/>
      <c r="H510" s="301"/>
      <c r="I510" s="299"/>
      <c r="J510" s="300"/>
      <c r="K510" s="301"/>
      <c r="L510" s="302"/>
      <c r="M510" s="303"/>
      <c r="N510" s="279"/>
      <c r="O510" s="279"/>
      <c r="P510" s="279"/>
      <c r="Q510" s="279"/>
      <c r="R510" s="279"/>
      <c r="S510" s="279"/>
      <c r="T510" s="279"/>
      <c r="U510" s="279"/>
      <c r="V510" s="279"/>
      <c r="W510" s="279"/>
      <c r="X510" s="279"/>
      <c r="Y510" s="279"/>
      <c r="Z510" s="279"/>
    </row>
    <row r="511" ht="12.75" customHeight="1">
      <c r="A511" s="9"/>
      <c r="B511" s="298"/>
      <c r="C511" s="166"/>
      <c r="D511" s="166"/>
      <c r="E511" s="166"/>
      <c r="F511" s="299"/>
      <c r="G511" s="300"/>
      <c r="H511" s="301"/>
      <c r="I511" s="299"/>
      <c r="J511" s="300"/>
      <c r="K511" s="301"/>
      <c r="L511" s="302"/>
      <c r="M511" s="303"/>
      <c r="N511" s="279"/>
      <c r="O511" s="279"/>
      <c r="P511" s="279"/>
      <c r="Q511" s="279"/>
      <c r="R511" s="279"/>
      <c r="S511" s="279"/>
      <c r="T511" s="279"/>
      <c r="U511" s="279"/>
      <c r="V511" s="279"/>
      <c r="W511" s="279"/>
      <c r="X511" s="279"/>
      <c r="Y511" s="279"/>
      <c r="Z511" s="279"/>
    </row>
    <row r="512" ht="12.75" customHeight="1">
      <c r="A512" s="9"/>
      <c r="B512" s="298"/>
      <c r="C512" s="166"/>
      <c r="D512" s="166"/>
      <c r="E512" s="166"/>
      <c r="F512" s="299"/>
      <c r="G512" s="300"/>
      <c r="H512" s="301"/>
      <c r="I512" s="299"/>
      <c r="J512" s="300"/>
      <c r="K512" s="301"/>
      <c r="L512" s="302"/>
      <c r="M512" s="303"/>
      <c r="N512" s="279"/>
      <c r="O512" s="279"/>
      <c r="P512" s="279"/>
      <c r="Q512" s="279"/>
      <c r="R512" s="279"/>
      <c r="S512" s="279"/>
      <c r="T512" s="279"/>
      <c r="U512" s="279"/>
      <c r="V512" s="279"/>
      <c r="W512" s="279"/>
      <c r="X512" s="279"/>
      <c r="Y512" s="279"/>
      <c r="Z512" s="279"/>
    </row>
    <row r="513" ht="12.75" customHeight="1">
      <c r="A513" s="9"/>
      <c r="B513" s="298"/>
      <c r="C513" s="166"/>
      <c r="D513" s="166"/>
      <c r="E513" s="166"/>
      <c r="F513" s="299"/>
      <c r="G513" s="300"/>
      <c r="H513" s="301"/>
      <c r="I513" s="299"/>
      <c r="J513" s="300"/>
      <c r="K513" s="301"/>
      <c r="L513" s="302"/>
      <c r="M513" s="303"/>
      <c r="N513" s="279"/>
      <c r="O513" s="279"/>
      <c r="P513" s="279"/>
      <c r="Q513" s="279"/>
      <c r="R513" s="279"/>
      <c r="S513" s="279"/>
      <c r="T513" s="279"/>
      <c r="U513" s="279"/>
      <c r="V513" s="279"/>
      <c r="W513" s="279"/>
      <c r="X513" s="279"/>
      <c r="Y513" s="279"/>
      <c r="Z513" s="279"/>
    </row>
    <row r="514" ht="12.75" customHeight="1">
      <c r="A514" s="9"/>
      <c r="B514" s="298"/>
      <c r="C514" s="166"/>
      <c r="D514" s="166"/>
      <c r="E514" s="166"/>
      <c r="F514" s="299"/>
      <c r="G514" s="300"/>
      <c r="H514" s="301"/>
      <c r="I514" s="299"/>
      <c r="J514" s="300"/>
      <c r="K514" s="301"/>
      <c r="L514" s="302"/>
      <c r="M514" s="303"/>
      <c r="N514" s="279"/>
      <c r="O514" s="279"/>
      <c r="P514" s="279"/>
      <c r="Q514" s="279"/>
      <c r="R514" s="279"/>
      <c r="S514" s="279"/>
      <c r="T514" s="279"/>
      <c r="U514" s="279"/>
      <c r="V514" s="279"/>
      <c r="W514" s="279"/>
      <c r="X514" s="279"/>
      <c r="Y514" s="279"/>
      <c r="Z514" s="279"/>
    </row>
    <row r="515" ht="12.75" customHeight="1">
      <c r="A515" s="9"/>
      <c r="B515" s="298"/>
      <c r="C515" s="166"/>
      <c r="D515" s="166"/>
      <c r="E515" s="166"/>
      <c r="F515" s="299"/>
      <c r="G515" s="300"/>
      <c r="H515" s="301"/>
      <c r="I515" s="299"/>
      <c r="J515" s="300"/>
      <c r="K515" s="301"/>
      <c r="L515" s="302"/>
      <c r="M515" s="303"/>
      <c r="N515" s="279"/>
      <c r="O515" s="279"/>
      <c r="P515" s="279"/>
      <c r="Q515" s="279"/>
      <c r="R515" s="279"/>
      <c r="S515" s="279"/>
      <c r="T515" s="279"/>
      <c r="U515" s="279"/>
      <c r="V515" s="279"/>
      <c r="W515" s="279"/>
      <c r="X515" s="279"/>
      <c r="Y515" s="279"/>
      <c r="Z515" s="279"/>
    </row>
    <row r="516" ht="12.75" customHeight="1">
      <c r="A516" s="9"/>
      <c r="B516" s="298"/>
      <c r="C516" s="166"/>
      <c r="D516" s="166"/>
      <c r="E516" s="166"/>
      <c r="F516" s="299"/>
      <c r="G516" s="300"/>
      <c r="H516" s="301"/>
      <c r="I516" s="299"/>
      <c r="J516" s="300"/>
      <c r="K516" s="301"/>
      <c r="L516" s="302"/>
      <c r="M516" s="303"/>
      <c r="N516" s="279"/>
      <c r="O516" s="279"/>
      <c r="P516" s="279"/>
      <c r="Q516" s="279"/>
      <c r="R516" s="279"/>
      <c r="S516" s="279"/>
      <c r="T516" s="279"/>
      <c r="U516" s="279"/>
      <c r="V516" s="279"/>
      <c r="W516" s="279"/>
      <c r="X516" s="279"/>
      <c r="Y516" s="279"/>
      <c r="Z516" s="279"/>
    </row>
    <row r="517" ht="12.75" customHeight="1">
      <c r="A517" s="9"/>
      <c r="B517" s="298"/>
      <c r="C517" s="166"/>
      <c r="D517" s="166"/>
      <c r="E517" s="166"/>
      <c r="F517" s="299"/>
      <c r="G517" s="300"/>
      <c r="H517" s="301"/>
      <c r="I517" s="299"/>
      <c r="J517" s="300"/>
      <c r="K517" s="301"/>
      <c r="L517" s="302"/>
      <c r="M517" s="303"/>
      <c r="N517" s="279"/>
      <c r="O517" s="279"/>
      <c r="P517" s="279"/>
      <c r="Q517" s="279"/>
      <c r="R517" s="279"/>
      <c r="S517" s="279"/>
      <c r="T517" s="279"/>
      <c r="U517" s="279"/>
      <c r="V517" s="279"/>
      <c r="W517" s="279"/>
      <c r="X517" s="279"/>
      <c r="Y517" s="279"/>
      <c r="Z517" s="279"/>
    </row>
    <row r="518" ht="12.75" customHeight="1">
      <c r="A518" s="9"/>
      <c r="B518" s="298"/>
      <c r="C518" s="166"/>
      <c r="D518" s="166"/>
      <c r="E518" s="166"/>
      <c r="F518" s="299"/>
      <c r="G518" s="300"/>
      <c r="H518" s="301"/>
      <c r="I518" s="299"/>
      <c r="J518" s="300"/>
      <c r="K518" s="301"/>
      <c r="L518" s="302"/>
      <c r="M518" s="303"/>
      <c r="N518" s="279"/>
      <c r="O518" s="279"/>
      <c r="P518" s="279"/>
      <c r="Q518" s="279"/>
      <c r="R518" s="279"/>
      <c r="S518" s="279"/>
      <c r="T518" s="279"/>
      <c r="U518" s="279"/>
      <c r="V518" s="279"/>
      <c r="W518" s="279"/>
      <c r="X518" s="279"/>
      <c r="Y518" s="279"/>
      <c r="Z518" s="279"/>
    </row>
    <row r="519" ht="12.75" customHeight="1">
      <c r="A519" s="9"/>
      <c r="B519" s="298"/>
      <c r="C519" s="166"/>
      <c r="D519" s="166"/>
      <c r="E519" s="166"/>
      <c r="F519" s="299"/>
      <c r="G519" s="300"/>
      <c r="H519" s="301"/>
      <c r="I519" s="299"/>
      <c r="J519" s="300"/>
      <c r="K519" s="301"/>
      <c r="L519" s="302"/>
      <c r="M519" s="303"/>
      <c r="N519" s="279"/>
      <c r="O519" s="279"/>
      <c r="P519" s="279"/>
      <c r="Q519" s="279"/>
      <c r="R519" s="279"/>
      <c r="S519" s="279"/>
      <c r="T519" s="279"/>
      <c r="U519" s="279"/>
      <c r="V519" s="279"/>
      <c r="W519" s="279"/>
      <c r="X519" s="279"/>
      <c r="Y519" s="279"/>
      <c r="Z519" s="279"/>
    </row>
    <row r="520" ht="12.75" customHeight="1">
      <c r="A520" s="9"/>
      <c r="B520" s="298"/>
      <c r="C520" s="166"/>
      <c r="D520" s="166"/>
      <c r="E520" s="166"/>
      <c r="F520" s="299"/>
      <c r="G520" s="300"/>
      <c r="H520" s="301"/>
      <c r="I520" s="299"/>
      <c r="J520" s="300"/>
      <c r="K520" s="301"/>
      <c r="L520" s="302"/>
      <c r="M520" s="303"/>
      <c r="N520" s="279"/>
      <c r="O520" s="279"/>
      <c r="P520" s="279"/>
      <c r="Q520" s="279"/>
      <c r="R520" s="279"/>
      <c r="S520" s="279"/>
      <c r="T520" s="279"/>
      <c r="U520" s="279"/>
      <c r="V520" s="279"/>
      <c r="W520" s="279"/>
      <c r="X520" s="279"/>
      <c r="Y520" s="279"/>
      <c r="Z520" s="279"/>
    </row>
    <row r="521" ht="12.75" customHeight="1">
      <c r="A521" s="9"/>
      <c r="B521" s="298"/>
      <c r="C521" s="166"/>
      <c r="D521" s="166"/>
      <c r="E521" s="166"/>
      <c r="F521" s="299"/>
      <c r="G521" s="300"/>
      <c r="H521" s="301"/>
      <c r="I521" s="299"/>
      <c r="J521" s="300"/>
      <c r="K521" s="301"/>
      <c r="L521" s="302"/>
      <c r="M521" s="303"/>
      <c r="N521" s="279"/>
      <c r="O521" s="279"/>
      <c r="P521" s="279"/>
      <c r="Q521" s="279"/>
      <c r="R521" s="279"/>
      <c r="S521" s="279"/>
      <c r="T521" s="279"/>
      <c r="U521" s="279"/>
      <c r="V521" s="279"/>
      <c r="W521" s="279"/>
      <c r="X521" s="279"/>
      <c r="Y521" s="279"/>
      <c r="Z521" s="279"/>
    </row>
    <row r="522" ht="12.75" customHeight="1">
      <c r="A522" s="9"/>
      <c r="B522" s="298"/>
      <c r="C522" s="166"/>
      <c r="D522" s="166"/>
      <c r="E522" s="166"/>
      <c r="F522" s="299"/>
      <c r="G522" s="300"/>
      <c r="H522" s="301"/>
      <c r="I522" s="299"/>
      <c r="J522" s="300"/>
      <c r="K522" s="301"/>
      <c r="L522" s="302"/>
      <c r="M522" s="303"/>
      <c r="N522" s="279"/>
      <c r="O522" s="279"/>
      <c r="P522" s="279"/>
      <c r="Q522" s="279"/>
      <c r="R522" s="279"/>
      <c r="S522" s="279"/>
      <c r="T522" s="279"/>
      <c r="U522" s="279"/>
      <c r="V522" s="279"/>
      <c r="W522" s="279"/>
      <c r="X522" s="279"/>
      <c r="Y522" s="279"/>
      <c r="Z522" s="279"/>
    </row>
    <row r="523" ht="12.75" customHeight="1">
      <c r="A523" s="9"/>
      <c r="B523" s="298"/>
      <c r="C523" s="166"/>
      <c r="D523" s="166"/>
      <c r="E523" s="166"/>
      <c r="F523" s="299"/>
      <c r="G523" s="300"/>
      <c r="H523" s="301"/>
      <c r="I523" s="299"/>
      <c r="J523" s="300"/>
      <c r="K523" s="301"/>
      <c r="L523" s="302"/>
      <c r="M523" s="303"/>
      <c r="N523" s="279"/>
      <c r="O523" s="279"/>
      <c r="P523" s="279"/>
      <c r="Q523" s="279"/>
      <c r="R523" s="279"/>
      <c r="S523" s="279"/>
      <c r="T523" s="279"/>
      <c r="U523" s="279"/>
      <c r="V523" s="279"/>
      <c r="W523" s="279"/>
      <c r="X523" s="279"/>
      <c r="Y523" s="279"/>
      <c r="Z523" s="279"/>
    </row>
    <row r="524" ht="12.75" customHeight="1">
      <c r="A524" s="9"/>
      <c r="B524" s="298"/>
      <c r="C524" s="166"/>
      <c r="D524" s="166"/>
      <c r="E524" s="166"/>
      <c r="F524" s="299"/>
      <c r="G524" s="300"/>
      <c r="H524" s="301"/>
      <c r="I524" s="299"/>
      <c r="J524" s="300"/>
      <c r="K524" s="301"/>
      <c r="L524" s="302"/>
      <c r="M524" s="303"/>
      <c r="N524" s="279"/>
      <c r="O524" s="279"/>
      <c r="P524" s="279"/>
      <c r="Q524" s="279"/>
      <c r="R524" s="279"/>
      <c r="S524" s="279"/>
      <c r="T524" s="279"/>
      <c r="U524" s="279"/>
      <c r="V524" s="279"/>
      <c r="W524" s="279"/>
      <c r="X524" s="279"/>
      <c r="Y524" s="279"/>
      <c r="Z524" s="279"/>
    </row>
    <row r="525" ht="12.75" customHeight="1">
      <c r="A525" s="9"/>
      <c r="B525" s="298"/>
      <c r="C525" s="166"/>
      <c r="D525" s="166"/>
      <c r="E525" s="166"/>
      <c r="F525" s="299"/>
      <c r="G525" s="300"/>
      <c r="H525" s="301"/>
      <c r="I525" s="299"/>
      <c r="J525" s="300"/>
      <c r="K525" s="301"/>
      <c r="L525" s="302"/>
      <c r="M525" s="303"/>
      <c r="N525" s="279"/>
      <c r="O525" s="279"/>
      <c r="P525" s="279"/>
      <c r="Q525" s="279"/>
      <c r="R525" s="279"/>
      <c r="S525" s="279"/>
      <c r="T525" s="279"/>
      <c r="U525" s="279"/>
      <c r="V525" s="279"/>
      <c r="W525" s="279"/>
      <c r="X525" s="279"/>
      <c r="Y525" s="279"/>
      <c r="Z525" s="279"/>
    </row>
    <row r="526" ht="12.75" customHeight="1">
      <c r="A526" s="9"/>
      <c r="B526" s="298"/>
      <c r="C526" s="166"/>
      <c r="D526" s="166"/>
      <c r="E526" s="166"/>
      <c r="F526" s="299"/>
      <c r="G526" s="300"/>
      <c r="H526" s="301"/>
      <c r="I526" s="299"/>
      <c r="J526" s="300"/>
      <c r="K526" s="301"/>
      <c r="L526" s="302"/>
      <c r="M526" s="303"/>
      <c r="N526" s="279"/>
      <c r="O526" s="279"/>
      <c r="P526" s="279"/>
      <c r="Q526" s="279"/>
      <c r="R526" s="279"/>
      <c r="S526" s="279"/>
      <c r="T526" s="279"/>
      <c r="U526" s="279"/>
      <c r="V526" s="279"/>
      <c r="W526" s="279"/>
      <c r="X526" s="279"/>
      <c r="Y526" s="279"/>
      <c r="Z526" s="279"/>
    </row>
    <row r="527" ht="12.75" customHeight="1">
      <c r="A527" s="9"/>
      <c r="B527" s="298"/>
      <c r="C527" s="166"/>
      <c r="D527" s="166"/>
      <c r="E527" s="166"/>
      <c r="F527" s="299"/>
      <c r="G527" s="300"/>
      <c r="H527" s="301"/>
      <c r="I527" s="299"/>
      <c r="J527" s="300"/>
      <c r="K527" s="301"/>
      <c r="L527" s="302"/>
      <c r="M527" s="303"/>
      <c r="N527" s="279"/>
      <c r="O527" s="279"/>
      <c r="P527" s="279"/>
      <c r="Q527" s="279"/>
      <c r="R527" s="279"/>
      <c r="S527" s="279"/>
      <c r="T527" s="279"/>
      <c r="U527" s="279"/>
      <c r="V527" s="279"/>
      <c r="W527" s="279"/>
      <c r="X527" s="279"/>
      <c r="Y527" s="279"/>
      <c r="Z527" s="279"/>
    </row>
    <row r="528" ht="12.75" customHeight="1">
      <c r="A528" s="9"/>
      <c r="B528" s="298"/>
      <c r="C528" s="166"/>
      <c r="D528" s="166"/>
      <c r="E528" s="166"/>
      <c r="F528" s="299"/>
      <c r="G528" s="300"/>
      <c r="H528" s="301"/>
      <c r="I528" s="299"/>
      <c r="J528" s="300"/>
      <c r="K528" s="301"/>
      <c r="L528" s="302"/>
      <c r="M528" s="303"/>
      <c r="N528" s="279"/>
      <c r="O528" s="279"/>
      <c r="P528" s="279"/>
      <c r="Q528" s="279"/>
      <c r="R528" s="279"/>
      <c r="S528" s="279"/>
      <c r="T528" s="279"/>
      <c r="U528" s="279"/>
      <c r="V528" s="279"/>
      <c r="W528" s="279"/>
      <c r="X528" s="279"/>
      <c r="Y528" s="279"/>
      <c r="Z528" s="279"/>
    </row>
    <row r="529" ht="12.75" customHeight="1">
      <c r="A529" s="9"/>
      <c r="B529" s="298"/>
      <c r="C529" s="166"/>
      <c r="D529" s="166"/>
      <c r="E529" s="166"/>
      <c r="F529" s="299"/>
      <c r="G529" s="300"/>
      <c r="H529" s="301"/>
      <c r="I529" s="299"/>
      <c r="J529" s="300"/>
      <c r="K529" s="301"/>
      <c r="L529" s="302"/>
      <c r="M529" s="303"/>
      <c r="N529" s="279"/>
      <c r="O529" s="279"/>
      <c r="P529" s="279"/>
      <c r="Q529" s="279"/>
      <c r="R529" s="279"/>
      <c r="S529" s="279"/>
      <c r="T529" s="279"/>
      <c r="U529" s="279"/>
      <c r="V529" s="279"/>
      <c r="W529" s="279"/>
      <c r="X529" s="279"/>
      <c r="Y529" s="279"/>
      <c r="Z529" s="279"/>
    </row>
    <row r="530" ht="12.75" customHeight="1">
      <c r="A530" s="9"/>
      <c r="B530" s="298"/>
      <c r="C530" s="166"/>
      <c r="D530" s="166"/>
      <c r="E530" s="166"/>
      <c r="F530" s="299"/>
      <c r="G530" s="300"/>
      <c r="H530" s="301"/>
      <c r="I530" s="299"/>
      <c r="J530" s="300"/>
      <c r="K530" s="301"/>
      <c r="L530" s="302"/>
      <c r="M530" s="303"/>
      <c r="N530" s="279"/>
      <c r="O530" s="279"/>
      <c r="P530" s="279"/>
      <c r="Q530" s="279"/>
      <c r="R530" s="279"/>
      <c r="S530" s="279"/>
      <c r="T530" s="279"/>
      <c r="U530" s="279"/>
      <c r="V530" s="279"/>
      <c r="W530" s="279"/>
      <c r="X530" s="279"/>
      <c r="Y530" s="279"/>
      <c r="Z530" s="279"/>
    </row>
    <row r="531" ht="12.75" customHeight="1">
      <c r="A531" s="9"/>
      <c r="B531" s="298"/>
      <c r="C531" s="166"/>
      <c r="D531" s="166"/>
      <c r="E531" s="166"/>
      <c r="F531" s="299"/>
      <c r="G531" s="300"/>
      <c r="H531" s="301"/>
      <c r="I531" s="299"/>
      <c r="J531" s="300"/>
      <c r="K531" s="301"/>
      <c r="L531" s="302"/>
      <c r="M531" s="303"/>
      <c r="N531" s="279"/>
      <c r="O531" s="279"/>
      <c r="P531" s="279"/>
      <c r="Q531" s="279"/>
      <c r="R531" s="279"/>
      <c r="S531" s="279"/>
      <c r="T531" s="279"/>
      <c r="U531" s="279"/>
      <c r="V531" s="279"/>
      <c r="W531" s="279"/>
      <c r="X531" s="279"/>
      <c r="Y531" s="279"/>
      <c r="Z531" s="279"/>
    </row>
    <row r="532" ht="12.75" customHeight="1">
      <c r="A532" s="9"/>
      <c r="B532" s="298"/>
      <c r="C532" s="166"/>
      <c r="D532" s="166"/>
      <c r="E532" s="166"/>
      <c r="F532" s="299"/>
      <c r="G532" s="300"/>
      <c r="H532" s="301"/>
      <c r="I532" s="299"/>
      <c r="J532" s="300"/>
      <c r="K532" s="301"/>
      <c r="L532" s="302"/>
      <c r="M532" s="303"/>
      <c r="N532" s="279"/>
      <c r="O532" s="279"/>
      <c r="P532" s="279"/>
      <c r="Q532" s="279"/>
      <c r="R532" s="279"/>
      <c r="S532" s="279"/>
      <c r="T532" s="279"/>
      <c r="U532" s="279"/>
      <c r="V532" s="279"/>
      <c r="W532" s="279"/>
      <c r="X532" s="279"/>
      <c r="Y532" s="279"/>
      <c r="Z532" s="279"/>
    </row>
    <row r="533" ht="12.75" customHeight="1">
      <c r="A533" s="9"/>
      <c r="B533" s="298"/>
      <c r="C533" s="166"/>
      <c r="D533" s="166"/>
      <c r="E533" s="166"/>
      <c r="F533" s="299"/>
      <c r="G533" s="300"/>
      <c r="H533" s="301"/>
      <c r="I533" s="299"/>
      <c r="J533" s="300"/>
      <c r="K533" s="301"/>
      <c r="L533" s="302"/>
      <c r="M533" s="303"/>
      <c r="N533" s="279"/>
      <c r="O533" s="279"/>
      <c r="P533" s="279"/>
      <c r="Q533" s="279"/>
      <c r="R533" s="279"/>
      <c r="S533" s="279"/>
      <c r="T533" s="279"/>
      <c r="U533" s="279"/>
      <c r="V533" s="279"/>
      <c r="W533" s="279"/>
      <c r="X533" s="279"/>
      <c r="Y533" s="279"/>
      <c r="Z533" s="279"/>
    </row>
    <row r="534" ht="12.75" customHeight="1">
      <c r="A534" s="9"/>
      <c r="B534" s="298"/>
      <c r="C534" s="166"/>
      <c r="D534" s="166"/>
      <c r="E534" s="166"/>
      <c r="F534" s="299"/>
      <c r="G534" s="300"/>
      <c r="H534" s="301"/>
      <c r="I534" s="299"/>
      <c r="J534" s="300"/>
      <c r="K534" s="301"/>
      <c r="L534" s="302"/>
      <c r="M534" s="303"/>
      <c r="N534" s="279"/>
      <c r="O534" s="279"/>
      <c r="P534" s="279"/>
      <c r="Q534" s="279"/>
      <c r="R534" s="279"/>
      <c r="S534" s="279"/>
      <c r="T534" s="279"/>
      <c r="U534" s="279"/>
      <c r="V534" s="279"/>
      <c r="W534" s="279"/>
      <c r="X534" s="279"/>
      <c r="Y534" s="279"/>
      <c r="Z534" s="279"/>
    </row>
    <row r="535" ht="12.75" customHeight="1">
      <c r="A535" s="9"/>
      <c r="B535" s="298"/>
      <c r="C535" s="166"/>
      <c r="D535" s="166"/>
      <c r="E535" s="166"/>
      <c r="F535" s="299"/>
      <c r="G535" s="300"/>
      <c r="H535" s="301"/>
      <c r="I535" s="299"/>
      <c r="J535" s="300"/>
      <c r="K535" s="301"/>
      <c r="L535" s="302"/>
      <c r="M535" s="303"/>
      <c r="N535" s="279"/>
      <c r="O535" s="279"/>
      <c r="P535" s="279"/>
      <c r="Q535" s="279"/>
      <c r="R535" s="279"/>
      <c r="S535" s="279"/>
      <c r="T535" s="279"/>
      <c r="U535" s="279"/>
      <c r="V535" s="279"/>
      <c r="W535" s="279"/>
      <c r="X535" s="279"/>
      <c r="Y535" s="279"/>
      <c r="Z535" s="279"/>
    </row>
    <row r="536" ht="12.75" customHeight="1">
      <c r="A536" s="9"/>
      <c r="B536" s="298"/>
      <c r="C536" s="166"/>
      <c r="D536" s="166"/>
      <c r="E536" s="166"/>
      <c r="F536" s="299"/>
      <c r="G536" s="300"/>
      <c r="H536" s="301"/>
      <c r="I536" s="299"/>
      <c r="J536" s="300"/>
      <c r="K536" s="301"/>
      <c r="L536" s="302"/>
      <c r="M536" s="303"/>
      <c r="N536" s="279"/>
      <c r="O536" s="279"/>
      <c r="P536" s="279"/>
      <c r="Q536" s="279"/>
      <c r="R536" s="279"/>
      <c r="S536" s="279"/>
      <c r="T536" s="279"/>
      <c r="U536" s="279"/>
      <c r="V536" s="279"/>
      <c r="W536" s="279"/>
      <c r="X536" s="279"/>
      <c r="Y536" s="279"/>
      <c r="Z536" s="279"/>
    </row>
    <row r="537" ht="12.75" customHeight="1">
      <c r="A537" s="9"/>
      <c r="B537" s="298"/>
      <c r="C537" s="166"/>
      <c r="D537" s="166"/>
      <c r="E537" s="166"/>
      <c r="F537" s="299"/>
      <c r="G537" s="300"/>
      <c r="H537" s="301"/>
      <c r="I537" s="299"/>
      <c r="J537" s="300"/>
      <c r="K537" s="301"/>
      <c r="L537" s="302"/>
      <c r="M537" s="303"/>
      <c r="N537" s="279"/>
      <c r="O537" s="279"/>
      <c r="P537" s="279"/>
      <c r="Q537" s="279"/>
      <c r="R537" s="279"/>
      <c r="S537" s="279"/>
      <c r="T537" s="279"/>
      <c r="U537" s="279"/>
      <c r="V537" s="279"/>
      <c r="W537" s="279"/>
      <c r="X537" s="279"/>
      <c r="Y537" s="279"/>
      <c r="Z537" s="279"/>
    </row>
    <row r="538" ht="12.75" customHeight="1">
      <c r="A538" s="9"/>
      <c r="B538" s="298"/>
      <c r="C538" s="166"/>
      <c r="D538" s="166"/>
      <c r="E538" s="166"/>
      <c r="F538" s="299"/>
      <c r="G538" s="300"/>
      <c r="H538" s="301"/>
      <c r="I538" s="299"/>
      <c r="J538" s="300"/>
      <c r="K538" s="301"/>
      <c r="L538" s="302"/>
      <c r="M538" s="303"/>
      <c r="N538" s="279"/>
      <c r="O538" s="279"/>
      <c r="P538" s="279"/>
      <c r="Q538" s="279"/>
      <c r="R538" s="279"/>
      <c r="S538" s="279"/>
      <c r="T538" s="279"/>
      <c r="U538" s="279"/>
      <c r="V538" s="279"/>
      <c r="W538" s="279"/>
      <c r="X538" s="279"/>
      <c r="Y538" s="279"/>
      <c r="Z538" s="279"/>
    </row>
    <row r="539" ht="12.75" customHeight="1">
      <c r="A539" s="9"/>
      <c r="B539" s="298"/>
      <c r="C539" s="166"/>
      <c r="D539" s="166"/>
      <c r="E539" s="166"/>
      <c r="F539" s="299"/>
      <c r="G539" s="300"/>
      <c r="H539" s="301"/>
      <c r="I539" s="299"/>
      <c r="J539" s="300"/>
      <c r="K539" s="301"/>
      <c r="L539" s="302"/>
      <c r="M539" s="303"/>
      <c r="N539" s="279"/>
      <c r="O539" s="279"/>
      <c r="P539" s="279"/>
      <c r="Q539" s="279"/>
      <c r="R539" s="279"/>
      <c r="S539" s="279"/>
      <c r="T539" s="279"/>
      <c r="U539" s="279"/>
      <c r="V539" s="279"/>
      <c r="W539" s="279"/>
      <c r="X539" s="279"/>
      <c r="Y539" s="279"/>
      <c r="Z539" s="279"/>
    </row>
    <row r="540" ht="12.75" customHeight="1">
      <c r="A540" s="9"/>
      <c r="B540" s="298"/>
      <c r="C540" s="166"/>
      <c r="D540" s="166"/>
      <c r="E540" s="166"/>
      <c r="F540" s="299"/>
      <c r="G540" s="300"/>
      <c r="H540" s="301"/>
      <c r="I540" s="299"/>
      <c r="J540" s="300"/>
      <c r="K540" s="301"/>
      <c r="L540" s="302"/>
      <c r="M540" s="303"/>
      <c r="N540" s="279"/>
      <c r="O540" s="279"/>
      <c r="P540" s="279"/>
      <c r="Q540" s="279"/>
      <c r="R540" s="279"/>
      <c r="S540" s="279"/>
      <c r="T540" s="279"/>
      <c r="U540" s="279"/>
      <c r="V540" s="279"/>
      <c r="W540" s="279"/>
      <c r="X540" s="279"/>
      <c r="Y540" s="279"/>
      <c r="Z540" s="279"/>
    </row>
    <row r="541" ht="12.75" customHeight="1">
      <c r="A541" s="9"/>
      <c r="B541" s="298"/>
      <c r="C541" s="166"/>
      <c r="D541" s="166"/>
      <c r="E541" s="166"/>
      <c r="F541" s="299"/>
      <c r="G541" s="300"/>
      <c r="H541" s="301"/>
      <c r="I541" s="299"/>
      <c r="J541" s="300"/>
      <c r="K541" s="301"/>
      <c r="L541" s="302"/>
      <c r="M541" s="303"/>
      <c r="N541" s="279"/>
      <c r="O541" s="279"/>
      <c r="P541" s="279"/>
      <c r="Q541" s="279"/>
      <c r="R541" s="279"/>
      <c r="S541" s="279"/>
      <c r="T541" s="279"/>
      <c r="U541" s="279"/>
      <c r="V541" s="279"/>
      <c r="W541" s="279"/>
      <c r="X541" s="279"/>
      <c r="Y541" s="279"/>
      <c r="Z541" s="279"/>
    </row>
    <row r="542" ht="12.75" customHeight="1">
      <c r="A542" s="9"/>
      <c r="B542" s="298"/>
      <c r="C542" s="166"/>
      <c r="D542" s="166"/>
      <c r="E542" s="166"/>
      <c r="F542" s="299"/>
      <c r="G542" s="300"/>
      <c r="H542" s="301"/>
      <c r="I542" s="299"/>
      <c r="J542" s="300"/>
      <c r="K542" s="301"/>
      <c r="L542" s="302"/>
      <c r="M542" s="303"/>
      <c r="N542" s="279"/>
      <c r="O542" s="279"/>
      <c r="P542" s="279"/>
      <c r="Q542" s="279"/>
      <c r="R542" s="279"/>
      <c r="S542" s="279"/>
      <c r="T542" s="279"/>
      <c r="U542" s="279"/>
      <c r="V542" s="279"/>
      <c r="W542" s="279"/>
      <c r="X542" s="279"/>
      <c r="Y542" s="279"/>
      <c r="Z542" s="279"/>
    </row>
    <row r="543" ht="12.75" customHeight="1">
      <c r="A543" s="9"/>
      <c r="B543" s="298"/>
      <c r="C543" s="166"/>
      <c r="D543" s="166"/>
      <c r="E543" s="166"/>
      <c r="F543" s="299"/>
      <c r="G543" s="300"/>
      <c r="H543" s="301"/>
      <c r="I543" s="299"/>
      <c r="J543" s="300"/>
      <c r="K543" s="301"/>
      <c r="L543" s="302"/>
      <c r="M543" s="303"/>
      <c r="N543" s="279"/>
      <c r="O543" s="279"/>
      <c r="P543" s="279"/>
      <c r="Q543" s="279"/>
      <c r="R543" s="279"/>
      <c r="S543" s="279"/>
      <c r="T543" s="279"/>
      <c r="U543" s="279"/>
      <c r="V543" s="279"/>
      <c r="W543" s="279"/>
      <c r="X543" s="279"/>
      <c r="Y543" s="279"/>
      <c r="Z543" s="279"/>
    </row>
    <row r="544" ht="12.75" customHeight="1">
      <c r="A544" s="9"/>
      <c r="B544" s="298"/>
      <c r="C544" s="166"/>
      <c r="D544" s="166"/>
      <c r="E544" s="166"/>
      <c r="F544" s="299"/>
      <c r="G544" s="300"/>
      <c r="H544" s="301"/>
      <c r="I544" s="299"/>
      <c r="J544" s="300"/>
      <c r="K544" s="301"/>
      <c r="L544" s="302"/>
      <c r="M544" s="303"/>
      <c r="N544" s="279"/>
      <c r="O544" s="279"/>
      <c r="P544" s="279"/>
      <c r="Q544" s="279"/>
      <c r="R544" s="279"/>
      <c r="S544" s="279"/>
      <c r="T544" s="279"/>
      <c r="U544" s="279"/>
      <c r="V544" s="279"/>
      <c r="W544" s="279"/>
      <c r="X544" s="279"/>
      <c r="Y544" s="279"/>
      <c r="Z544" s="279"/>
    </row>
    <row r="545" ht="12.75" customHeight="1">
      <c r="A545" s="9"/>
      <c r="B545" s="298"/>
      <c r="C545" s="166"/>
      <c r="D545" s="166"/>
      <c r="E545" s="166"/>
      <c r="F545" s="299"/>
      <c r="G545" s="300"/>
      <c r="H545" s="301"/>
      <c r="I545" s="299"/>
      <c r="J545" s="300"/>
      <c r="K545" s="301"/>
      <c r="L545" s="302"/>
      <c r="M545" s="303"/>
      <c r="N545" s="279"/>
      <c r="O545" s="279"/>
      <c r="P545" s="279"/>
      <c r="Q545" s="279"/>
      <c r="R545" s="279"/>
      <c r="S545" s="279"/>
      <c r="T545" s="279"/>
      <c r="U545" s="279"/>
      <c r="V545" s="279"/>
      <c r="W545" s="279"/>
      <c r="X545" s="279"/>
      <c r="Y545" s="279"/>
      <c r="Z545" s="279"/>
    </row>
    <row r="546" ht="12.75" customHeight="1">
      <c r="A546" s="9"/>
      <c r="B546" s="298"/>
      <c r="C546" s="166"/>
      <c r="D546" s="166"/>
      <c r="E546" s="166"/>
      <c r="F546" s="299"/>
      <c r="G546" s="300"/>
      <c r="H546" s="301"/>
      <c r="I546" s="299"/>
      <c r="J546" s="300"/>
      <c r="K546" s="301"/>
      <c r="L546" s="302"/>
      <c r="M546" s="303"/>
      <c r="N546" s="279"/>
      <c r="O546" s="279"/>
      <c r="P546" s="279"/>
      <c r="Q546" s="279"/>
      <c r="R546" s="279"/>
      <c r="S546" s="279"/>
      <c r="T546" s="279"/>
      <c r="U546" s="279"/>
      <c r="V546" s="279"/>
      <c r="W546" s="279"/>
      <c r="X546" s="279"/>
      <c r="Y546" s="279"/>
      <c r="Z546" s="279"/>
    </row>
    <row r="547" ht="12.75" customHeight="1">
      <c r="A547" s="9"/>
      <c r="B547" s="298"/>
      <c r="C547" s="166"/>
      <c r="D547" s="166"/>
      <c r="E547" s="166"/>
      <c r="F547" s="299"/>
      <c r="G547" s="300"/>
      <c r="H547" s="301"/>
      <c r="I547" s="299"/>
      <c r="J547" s="300"/>
      <c r="K547" s="301"/>
      <c r="L547" s="302"/>
      <c r="M547" s="303"/>
      <c r="N547" s="279"/>
      <c r="O547" s="279"/>
      <c r="P547" s="279"/>
      <c r="Q547" s="279"/>
      <c r="R547" s="279"/>
      <c r="S547" s="279"/>
      <c r="T547" s="279"/>
      <c r="U547" s="279"/>
      <c r="V547" s="279"/>
      <c r="W547" s="279"/>
      <c r="X547" s="279"/>
      <c r="Y547" s="279"/>
      <c r="Z547" s="279"/>
    </row>
    <row r="548" ht="12.75" customHeight="1">
      <c r="A548" s="9"/>
      <c r="B548" s="298"/>
      <c r="C548" s="166"/>
      <c r="D548" s="166"/>
      <c r="E548" s="166"/>
      <c r="F548" s="299"/>
      <c r="G548" s="300"/>
      <c r="H548" s="301"/>
      <c r="I548" s="299"/>
      <c r="J548" s="300"/>
      <c r="K548" s="301"/>
      <c r="L548" s="302"/>
      <c r="M548" s="303"/>
      <c r="N548" s="279"/>
      <c r="O548" s="279"/>
      <c r="P548" s="279"/>
      <c r="Q548" s="279"/>
      <c r="R548" s="279"/>
      <c r="S548" s="279"/>
      <c r="T548" s="279"/>
      <c r="U548" s="279"/>
      <c r="V548" s="279"/>
      <c r="W548" s="279"/>
      <c r="X548" s="279"/>
      <c r="Y548" s="279"/>
      <c r="Z548" s="279"/>
    </row>
    <row r="549" ht="12.75" customHeight="1">
      <c r="A549" s="9"/>
      <c r="B549" s="298"/>
      <c r="C549" s="166"/>
      <c r="D549" s="166"/>
      <c r="E549" s="166"/>
      <c r="F549" s="299"/>
      <c r="G549" s="300"/>
      <c r="H549" s="301"/>
      <c r="I549" s="299"/>
      <c r="J549" s="300"/>
      <c r="K549" s="301"/>
      <c r="L549" s="302"/>
      <c r="M549" s="303"/>
      <c r="N549" s="279"/>
      <c r="O549" s="279"/>
      <c r="P549" s="279"/>
      <c r="Q549" s="279"/>
      <c r="R549" s="279"/>
      <c r="S549" s="279"/>
      <c r="T549" s="279"/>
      <c r="U549" s="279"/>
      <c r="V549" s="279"/>
      <c r="W549" s="279"/>
      <c r="X549" s="279"/>
      <c r="Y549" s="279"/>
      <c r="Z549" s="279"/>
    </row>
    <row r="550" ht="12.75" customHeight="1">
      <c r="A550" s="9"/>
      <c r="B550" s="298"/>
      <c r="C550" s="166"/>
      <c r="D550" s="166"/>
      <c r="E550" s="166"/>
      <c r="F550" s="299"/>
      <c r="G550" s="300"/>
      <c r="H550" s="301"/>
      <c r="I550" s="299"/>
      <c r="J550" s="300"/>
      <c r="K550" s="301"/>
      <c r="L550" s="302"/>
      <c r="M550" s="303"/>
      <c r="N550" s="279"/>
      <c r="O550" s="279"/>
      <c r="P550" s="279"/>
      <c r="Q550" s="279"/>
      <c r="R550" s="279"/>
      <c r="S550" s="279"/>
      <c r="T550" s="279"/>
      <c r="U550" s="279"/>
      <c r="V550" s="279"/>
      <c r="W550" s="279"/>
      <c r="X550" s="279"/>
      <c r="Y550" s="279"/>
      <c r="Z550" s="279"/>
    </row>
    <row r="551" ht="12.75" customHeight="1">
      <c r="A551" s="9"/>
      <c r="B551" s="298"/>
      <c r="C551" s="166"/>
      <c r="D551" s="166"/>
      <c r="E551" s="166"/>
      <c r="F551" s="299"/>
      <c r="G551" s="300"/>
      <c r="H551" s="301"/>
      <c r="I551" s="299"/>
      <c r="J551" s="300"/>
      <c r="K551" s="301"/>
      <c r="L551" s="302"/>
      <c r="M551" s="303"/>
      <c r="N551" s="279"/>
      <c r="O551" s="279"/>
      <c r="P551" s="279"/>
      <c r="Q551" s="279"/>
      <c r="R551" s="279"/>
      <c r="S551" s="279"/>
      <c r="T551" s="279"/>
      <c r="U551" s="279"/>
      <c r="V551" s="279"/>
      <c r="W551" s="279"/>
      <c r="X551" s="279"/>
      <c r="Y551" s="279"/>
      <c r="Z551" s="279"/>
    </row>
    <row r="552" ht="12.75" customHeight="1">
      <c r="A552" s="9"/>
      <c r="B552" s="298"/>
      <c r="C552" s="166"/>
      <c r="D552" s="166"/>
      <c r="E552" s="166"/>
      <c r="F552" s="299"/>
      <c r="G552" s="300"/>
      <c r="H552" s="301"/>
      <c r="I552" s="299"/>
      <c r="J552" s="300"/>
      <c r="K552" s="301"/>
      <c r="L552" s="302"/>
      <c r="M552" s="303"/>
      <c r="N552" s="279"/>
      <c r="O552" s="279"/>
      <c r="P552" s="279"/>
      <c r="Q552" s="279"/>
      <c r="R552" s="279"/>
      <c r="S552" s="279"/>
      <c r="T552" s="279"/>
      <c r="U552" s="279"/>
      <c r="V552" s="279"/>
      <c r="W552" s="279"/>
      <c r="X552" s="279"/>
      <c r="Y552" s="279"/>
      <c r="Z552" s="279"/>
    </row>
    <row r="553" ht="12.75" customHeight="1">
      <c r="A553" s="9"/>
      <c r="B553" s="298"/>
      <c r="C553" s="166"/>
      <c r="D553" s="166"/>
      <c r="E553" s="166"/>
      <c r="F553" s="299"/>
      <c r="G553" s="300"/>
      <c r="H553" s="301"/>
      <c r="I553" s="299"/>
      <c r="J553" s="300"/>
      <c r="K553" s="301"/>
      <c r="L553" s="302"/>
      <c r="M553" s="303"/>
      <c r="N553" s="279"/>
      <c r="O553" s="279"/>
      <c r="P553" s="279"/>
      <c r="Q553" s="279"/>
      <c r="R553" s="279"/>
      <c r="S553" s="279"/>
      <c r="T553" s="279"/>
      <c r="U553" s="279"/>
      <c r="V553" s="279"/>
      <c r="W553" s="279"/>
      <c r="X553" s="279"/>
      <c r="Y553" s="279"/>
      <c r="Z553" s="279"/>
    </row>
    <row r="554" ht="12.75" customHeight="1">
      <c r="A554" s="9"/>
      <c r="B554" s="298"/>
      <c r="C554" s="166"/>
      <c r="D554" s="166"/>
      <c r="E554" s="166"/>
      <c r="F554" s="299"/>
      <c r="G554" s="300"/>
      <c r="H554" s="301"/>
      <c r="I554" s="299"/>
      <c r="J554" s="300"/>
      <c r="K554" s="301"/>
      <c r="L554" s="302"/>
      <c r="M554" s="303"/>
      <c r="N554" s="279"/>
      <c r="O554" s="279"/>
      <c r="P554" s="279"/>
      <c r="Q554" s="279"/>
      <c r="R554" s="279"/>
      <c r="S554" s="279"/>
      <c r="T554" s="279"/>
      <c r="U554" s="279"/>
      <c r="V554" s="279"/>
      <c r="W554" s="279"/>
      <c r="X554" s="279"/>
      <c r="Y554" s="279"/>
      <c r="Z554" s="279"/>
    </row>
    <row r="555" ht="12.75" customHeight="1">
      <c r="A555" s="9"/>
      <c r="B555" s="298"/>
      <c r="C555" s="166"/>
      <c r="D555" s="166"/>
      <c r="E555" s="166"/>
      <c r="F555" s="299"/>
      <c r="G555" s="300"/>
      <c r="H555" s="301"/>
      <c r="I555" s="299"/>
      <c r="J555" s="300"/>
      <c r="K555" s="301"/>
      <c r="L555" s="302"/>
      <c r="M555" s="303"/>
      <c r="N555" s="279"/>
      <c r="O555" s="279"/>
      <c r="P555" s="279"/>
      <c r="Q555" s="279"/>
      <c r="R555" s="279"/>
      <c r="S555" s="279"/>
      <c r="T555" s="279"/>
      <c r="U555" s="279"/>
      <c r="V555" s="279"/>
      <c r="W555" s="279"/>
      <c r="X555" s="279"/>
      <c r="Y555" s="279"/>
      <c r="Z555" s="279"/>
    </row>
    <row r="556" ht="12.75" customHeight="1">
      <c r="A556" s="9"/>
      <c r="B556" s="298"/>
      <c r="C556" s="166"/>
      <c r="D556" s="166"/>
      <c r="E556" s="166"/>
      <c r="F556" s="299"/>
      <c r="G556" s="300"/>
      <c r="H556" s="301"/>
      <c r="I556" s="299"/>
      <c r="J556" s="300"/>
      <c r="K556" s="301"/>
      <c r="L556" s="302"/>
      <c r="M556" s="303"/>
      <c r="N556" s="279"/>
      <c r="O556" s="279"/>
      <c r="P556" s="279"/>
      <c r="Q556" s="279"/>
      <c r="R556" s="279"/>
      <c r="S556" s="279"/>
      <c r="T556" s="279"/>
      <c r="U556" s="279"/>
      <c r="V556" s="279"/>
      <c r="W556" s="279"/>
      <c r="X556" s="279"/>
      <c r="Y556" s="279"/>
      <c r="Z556" s="279"/>
    </row>
    <row r="557" ht="12.75" customHeight="1">
      <c r="A557" s="9"/>
      <c r="B557" s="298"/>
      <c r="C557" s="166"/>
      <c r="D557" s="166"/>
      <c r="E557" s="166"/>
      <c r="F557" s="299"/>
      <c r="G557" s="300"/>
      <c r="H557" s="301"/>
      <c r="I557" s="299"/>
      <c r="J557" s="300"/>
      <c r="K557" s="301"/>
      <c r="L557" s="302"/>
      <c r="M557" s="303"/>
      <c r="N557" s="279"/>
      <c r="O557" s="279"/>
      <c r="P557" s="279"/>
      <c r="Q557" s="279"/>
      <c r="R557" s="279"/>
      <c r="S557" s="279"/>
      <c r="T557" s="279"/>
      <c r="U557" s="279"/>
      <c r="V557" s="279"/>
      <c r="W557" s="279"/>
      <c r="X557" s="279"/>
      <c r="Y557" s="279"/>
      <c r="Z557" s="279"/>
    </row>
    <row r="558" ht="12.75" customHeight="1">
      <c r="A558" s="9"/>
      <c r="B558" s="298"/>
      <c r="C558" s="166"/>
      <c r="D558" s="166"/>
      <c r="E558" s="166"/>
      <c r="F558" s="299"/>
      <c r="G558" s="300"/>
      <c r="H558" s="301"/>
      <c r="I558" s="299"/>
      <c r="J558" s="300"/>
      <c r="K558" s="301"/>
      <c r="L558" s="302"/>
      <c r="M558" s="303"/>
      <c r="N558" s="279"/>
      <c r="O558" s="279"/>
      <c r="P558" s="279"/>
      <c r="Q558" s="279"/>
      <c r="R558" s="279"/>
      <c r="S558" s="279"/>
      <c r="T558" s="279"/>
      <c r="U558" s="279"/>
      <c r="V558" s="279"/>
      <c r="W558" s="279"/>
      <c r="X558" s="279"/>
      <c r="Y558" s="279"/>
      <c r="Z558" s="279"/>
    </row>
    <row r="559" ht="12.75" customHeight="1">
      <c r="A559" s="9"/>
      <c r="B559" s="298"/>
      <c r="C559" s="166"/>
      <c r="D559" s="166"/>
      <c r="E559" s="166"/>
      <c r="F559" s="299"/>
      <c r="G559" s="300"/>
      <c r="H559" s="301"/>
      <c r="I559" s="299"/>
      <c r="J559" s="300"/>
      <c r="K559" s="301"/>
      <c r="L559" s="302"/>
      <c r="M559" s="303"/>
      <c r="N559" s="279"/>
      <c r="O559" s="279"/>
      <c r="P559" s="279"/>
      <c r="Q559" s="279"/>
      <c r="R559" s="279"/>
      <c r="S559" s="279"/>
      <c r="T559" s="279"/>
      <c r="U559" s="279"/>
      <c r="V559" s="279"/>
      <c r="W559" s="279"/>
      <c r="X559" s="279"/>
      <c r="Y559" s="279"/>
      <c r="Z559" s="279"/>
    </row>
    <row r="560" ht="12.75" customHeight="1">
      <c r="A560" s="9"/>
      <c r="B560" s="298"/>
      <c r="C560" s="166"/>
      <c r="D560" s="166"/>
      <c r="E560" s="166"/>
      <c r="F560" s="299"/>
      <c r="G560" s="300"/>
      <c r="H560" s="301"/>
      <c r="I560" s="299"/>
      <c r="J560" s="300"/>
      <c r="K560" s="301"/>
      <c r="L560" s="302"/>
      <c r="M560" s="303"/>
      <c r="N560" s="279"/>
      <c r="O560" s="279"/>
      <c r="P560" s="279"/>
      <c r="Q560" s="279"/>
      <c r="R560" s="279"/>
      <c r="S560" s="279"/>
      <c r="T560" s="279"/>
      <c r="U560" s="279"/>
      <c r="V560" s="279"/>
      <c r="W560" s="279"/>
      <c r="X560" s="279"/>
      <c r="Y560" s="279"/>
      <c r="Z560" s="279"/>
    </row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M1"/>
    <mergeCell ref="A2:M2"/>
    <mergeCell ref="P3:Q3"/>
  </mergeCells>
  <conditionalFormatting sqref="A11:M62 A63:A106 A108 A110:M1000 B63:M109">
    <cfRule type="expression" dxfId="0" priority="1">
      <formula>IF($A11="",FALSE,INDIRECT("'"&amp;$A11&amp;"'!$B$16")="Subject Property")</formula>
    </cfRule>
  </conditionalFormatting>
  <conditionalFormatting sqref="A2:M2">
    <cfRule type="expression" dxfId="2" priority="2">
      <formula>O2="ERROR"</formula>
    </cfRule>
  </conditionalFormatting>
  <conditionalFormatting sqref="A2:M2">
    <cfRule type="expression" dxfId="3" priority="3">
      <formula>O2="OK"</formula>
    </cfRule>
  </conditionalFormatting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showGridLines="0" workbookViewId="0"/>
  </sheetViews>
  <sheetFormatPr customHeight="1" defaultColWidth="14.43" defaultRowHeight="15.0"/>
  <cols>
    <col customWidth="1" min="1" max="1" width="30.71"/>
    <col customWidth="1" min="2" max="2" width="12.0"/>
    <col customWidth="1" min="3" max="5" width="8.71"/>
    <col customWidth="1" min="6" max="6" width="12.71"/>
    <col customWidth="1" min="7" max="7" width="11.43"/>
    <col customWidth="1" min="8" max="8" width="12.71"/>
    <col customWidth="1" min="9" max="9" width="13.71"/>
    <col customWidth="1" min="10" max="13" width="12.71"/>
    <col customWidth="1" min="14" max="14" width="2.71"/>
    <col customWidth="1" min="15" max="26" width="9.29"/>
  </cols>
  <sheetData>
    <row r="1" ht="81.0" customHeight="1">
      <c r="A1" s="1" t="str">
        <f>Dashboard!$A$1</f>
        <v>MARKET SURVEY</v>
      </c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</row>
    <row r="2" ht="53.25" customHeight="1">
      <c r="A2" s="313" t="s">
        <v>286</v>
      </c>
      <c r="N2" s="279"/>
      <c r="O2" s="314" t="str">
        <f>IF(SUM(D110,D160,D210,D260,D310,D360,D410)=Dashboard!H66,"OK","ERROR")</f>
        <v>OK</v>
      </c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</row>
    <row r="3" ht="15.75" hidden="1" customHeight="1">
      <c r="A3" s="313"/>
      <c r="B3" s="313"/>
      <c r="C3" s="313"/>
      <c r="D3" s="313"/>
      <c r="E3" s="313"/>
      <c r="F3" s="313"/>
      <c r="G3" s="313"/>
      <c r="H3" s="313"/>
      <c r="I3" s="313"/>
      <c r="J3" s="313"/>
      <c r="K3" s="313"/>
      <c r="L3" s="313"/>
      <c r="M3" s="313"/>
      <c r="N3" s="279"/>
      <c r="O3" s="315"/>
      <c r="P3" s="279"/>
      <c r="Q3" s="279"/>
      <c r="R3" s="279"/>
      <c r="S3" s="279"/>
      <c r="T3" s="279"/>
      <c r="U3" s="279"/>
      <c r="V3" s="279"/>
      <c r="W3" s="279"/>
      <c r="X3" s="279"/>
      <c r="Y3" s="279"/>
      <c r="Z3" s="279"/>
    </row>
    <row r="4" ht="15.0" hidden="1" customHeight="1">
      <c r="A4" s="284"/>
      <c r="B4" s="284"/>
      <c r="C4" s="153" t="s">
        <v>289</v>
      </c>
      <c r="D4" s="153" t="s">
        <v>290</v>
      </c>
      <c r="E4" s="153" t="s">
        <v>291</v>
      </c>
      <c r="F4" s="285" t="s">
        <v>292</v>
      </c>
      <c r="G4" s="286" t="s">
        <v>293</v>
      </c>
      <c r="H4" s="287"/>
      <c r="I4" s="285" t="s">
        <v>294</v>
      </c>
      <c r="J4" s="286" t="s">
        <v>295</v>
      </c>
      <c r="K4" s="287"/>
      <c r="L4" s="288" t="s">
        <v>296</v>
      </c>
      <c r="M4" s="290" t="s">
        <v>297</v>
      </c>
      <c r="N4" s="279"/>
      <c r="O4" s="315"/>
      <c r="P4" s="279"/>
      <c r="Q4" s="279"/>
      <c r="R4" s="279"/>
      <c r="S4" s="279"/>
      <c r="T4" s="279"/>
      <c r="U4" s="279"/>
      <c r="V4" s="279"/>
      <c r="W4" s="279"/>
      <c r="X4" s="279"/>
      <c r="Y4" s="279"/>
      <c r="Z4" s="279"/>
    </row>
    <row r="5" ht="12.0" hidden="1" customHeight="1">
      <c r="A5" s="284"/>
      <c r="B5" s="284"/>
      <c r="C5" s="153" t="s">
        <v>289</v>
      </c>
      <c r="D5" s="153" t="s">
        <v>298</v>
      </c>
      <c r="E5" s="153" t="s">
        <v>299</v>
      </c>
      <c r="F5" s="285" t="s">
        <v>300</v>
      </c>
      <c r="G5" s="286" t="s">
        <v>301</v>
      </c>
      <c r="H5" s="287"/>
      <c r="I5" s="285" t="s">
        <v>302</v>
      </c>
      <c r="J5" s="286" t="s">
        <v>303</v>
      </c>
      <c r="K5" s="287"/>
      <c r="L5" s="288" t="s">
        <v>304</v>
      </c>
      <c r="M5" s="290" t="s">
        <v>305</v>
      </c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</row>
    <row r="6" ht="12.75" hidden="1" customHeight="1">
      <c r="A6" s="284"/>
      <c r="B6" s="284"/>
      <c r="C6" s="153" t="s">
        <v>289</v>
      </c>
      <c r="D6" s="153" t="s">
        <v>306</v>
      </c>
      <c r="E6" s="153" t="s">
        <v>307</v>
      </c>
      <c r="F6" s="285" t="s">
        <v>308</v>
      </c>
      <c r="G6" s="286" t="s">
        <v>309</v>
      </c>
      <c r="H6" s="287"/>
      <c r="I6" s="285" t="s">
        <v>310</v>
      </c>
      <c r="J6" s="286" t="s">
        <v>311</v>
      </c>
      <c r="K6" s="287"/>
      <c r="L6" s="288" t="s">
        <v>312</v>
      </c>
      <c r="M6" s="290" t="s">
        <v>313</v>
      </c>
      <c r="N6" s="279"/>
      <c r="O6" s="279"/>
      <c r="P6" s="279"/>
      <c r="Q6" s="279"/>
      <c r="R6" s="279"/>
      <c r="S6" s="279"/>
      <c r="T6" s="279"/>
      <c r="U6" s="279"/>
      <c r="V6" s="279"/>
      <c r="W6" s="279"/>
      <c r="X6" s="279"/>
      <c r="Y6" s="279"/>
      <c r="Z6" s="279"/>
    </row>
    <row r="7" ht="12.75" hidden="1" customHeight="1">
      <c r="A7" s="284"/>
      <c r="B7" s="284"/>
      <c r="C7" s="153" t="s">
        <v>289</v>
      </c>
      <c r="D7" s="153" t="s">
        <v>314</v>
      </c>
      <c r="E7" s="153" t="s">
        <v>315</v>
      </c>
      <c r="F7" s="285" t="s">
        <v>316</v>
      </c>
      <c r="G7" s="286" t="s">
        <v>317</v>
      </c>
      <c r="H7" s="287"/>
      <c r="I7" s="285" t="s">
        <v>318</v>
      </c>
      <c r="J7" s="286" t="s">
        <v>319</v>
      </c>
      <c r="K7" s="287"/>
      <c r="L7" s="288" t="s">
        <v>320</v>
      </c>
      <c r="M7" s="290" t="s">
        <v>321</v>
      </c>
      <c r="N7" s="279"/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</row>
    <row r="8" ht="12.75" hidden="1" customHeight="1">
      <c r="A8" s="284"/>
      <c r="B8" s="284"/>
      <c r="C8" s="153" t="s">
        <v>289</v>
      </c>
      <c r="D8" s="153" t="s">
        <v>322</v>
      </c>
      <c r="E8" s="153" t="s">
        <v>323</v>
      </c>
      <c r="F8" s="285" t="s">
        <v>324</v>
      </c>
      <c r="G8" s="286" t="s">
        <v>325</v>
      </c>
      <c r="H8" s="287"/>
      <c r="I8" s="285" t="s">
        <v>326</v>
      </c>
      <c r="J8" s="286" t="s">
        <v>327</v>
      </c>
      <c r="K8" s="287"/>
      <c r="L8" s="288" t="s">
        <v>328</v>
      </c>
      <c r="M8" s="290" t="s">
        <v>329</v>
      </c>
      <c r="N8" s="279"/>
      <c r="O8" s="279"/>
      <c r="P8" s="279"/>
      <c r="Q8" s="279"/>
      <c r="R8" s="279"/>
      <c r="S8" s="279"/>
      <c r="T8" s="279"/>
      <c r="U8" s="279"/>
      <c r="V8" s="279"/>
      <c r="W8" s="279"/>
      <c r="X8" s="279"/>
      <c r="Y8" s="279"/>
      <c r="Z8" s="279"/>
    </row>
    <row r="9" ht="12.75" hidden="1" customHeight="1">
      <c r="A9" s="284"/>
      <c r="B9" s="284"/>
      <c r="C9" s="153" t="s">
        <v>289</v>
      </c>
      <c r="D9" s="153" t="s">
        <v>330</v>
      </c>
      <c r="E9" s="153" t="s">
        <v>331</v>
      </c>
      <c r="F9" s="285" t="s">
        <v>332</v>
      </c>
      <c r="G9" s="286" t="s">
        <v>333</v>
      </c>
      <c r="H9" s="287"/>
      <c r="I9" s="285" t="s">
        <v>334</v>
      </c>
      <c r="J9" s="286" t="s">
        <v>335</v>
      </c>
      <c r="K9" s="287"/>
      <c r="L9" s="288" t="s">
        <v>336</v>
      </c>
      <c r="M9" s="290" t="s">
        <v>337</v>
      </c>
      <c r="N9" s="279"/>
      <c r="O9" s="279"/>
      <c r="P9" s="279"/>
      <c r="Q9" s="279"/>
      <c r="R9" s="279"/>
      <c r="S9" s="279"/>
      <c r="T9" s="279"/>
      <c r="U9" s="279"/>
      <c r="V9" s="279"/>
      <c r="W9" s="279"/>
      <c r="X9" s="279"/>
      <c r="Y9" s="279"/>
      <c r="Z9" s="279"/>
    </row>
    <row r="10" ht="12.75" hidden="1" customHeight="1">
      <c r="A10" s="284" t="s">
        <v>338</v>
      </c>
      <c r="B10" s="284"/>
      <c r="C10" s="153" t="s">
        <v>289</v>
      </c>
      <c r="D10" s="153" t="s">
        <v>339</v>
      </c>
      <c r="E10" s="153" t="s">
        <v>340</v>
      </c>
      <c r="F10" s="285" t="s">
        <v>341</v>
      </c>
      <c r="G10" s="286" t="s">
        <v>342</v>
      </c>
      <c r="H10" s="287"/>
      <c r="I10" s="285" t="s">
        <v>343</v>
      </c>
      <c r="J10" s="286" t="s">
        <v>344</v>
      </c>
      <c r="K10" s="287"/>
      <c r="L10" s="288" t="s">
        <v>345</v>
      </c>
      <c r="M10" s="290" t="s">
        <v>346</v>
      </c>
      <c r="N10" s="279"/>
      <c r="O10" s="279"/>
      <c r="P10" s="279"/>
      <c r="Q10" s="279"/>
      <c r="R10" s="279"/>
      <c r="S10" s="279"/>
      <c r="T10" s="279"/>
      <c r="U10" s="279"/>
      <c r="V10" s="279"/>
      <c r="W10" s="279"/>
      <c r="X10" s="279"/>
      <c r="Y10" s="279"/>
      <c r="Z10" s="279"/>
    </row>
    <row r="11" ht="12.75" hidden="1" customHeight="1">
      <c r="A11" s="313"/>
      <c r="B11" s="313"/>
      <c r="C11" s="313"/>
      <c r="D11" s="313"/>
      <c r="E11" s="313"/>
      <c r="F11" s="313"/>
      <c r="G11" s="313"/>
      <c r="H11" s="313"/>
      <c r="I11" s="313"/>
      <c r="J11" s="313"/>
      <c r="K11" s="313"/>
      <c r="L11" s="313"/>
      <c r="M11" s="313"/>
      <c r="N11" s="279"/>
      <c r="O11" s="279"/>
      <c r="P11" s="279"/>
      <c r="Q11" s="279"/>
      <c r="R11" s="279"/>
      <c r="S11" s="279"/>
      <c r="T11" s="279"/>
      <c r="U11" s="279"/>
      <c r="V11" s="279"/>
      <c r="W11" s="279"/>
      <c r="X11" s="279"/>
      <c r="Y11" s="279"/>
      <c r="Z11" s="279"/>
    </row>
    <row r="12" ht="31.5" customHeight="1">
      <c r="A12" s="11" t="s">
        <v>97</v>
      </c>
      <c r="B12" s="11" t="s">
        <v>276</v>
      </c>
      <c r="C12" s="11" t="s">
        <v>98</v>
      </c>
      <c r="D12" s="11" t="s">
        <v>99</v>
      </c>
      <c r="E12" s="11" t="s">
        <v>84</v>
      </c>
      <c r="F12" s="11" t="s">
        <v>287</v>
      </c>
      <c r="G12" s="11" t="s">
        <v>348</v>
      </c>
      <c r="H12" s="11" t="s">
        <v>349</v>
      </c>
      <c r="I12" s="11" t="s">
        <v>105</v>
      </c>
      <c r="J12" s="11" t="s">
        <v>273</v>
      </c>
      <c r="K12" s="11" t="s">
        <v>288</v>
      </c>
      <c r="L12" s="11" t="s">
        <v>274</v>
      </c>
      <c r="M12" s="11" t="s">
        <v>350</v>
      </c>
      <c r="N12" s="279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</row>
    <row r="13" ht="12.75" customHeight="1">
      <c r="A13" s="316" t="str">
        <f>IF(Data!F4 = 0, "", Data!F4)</f>
        <v>#NAME?</v>
      </c>
      <c r="B13" s="316" t="str">
        <f>IF($A13 = "", "", Data!G4)</f>
        <v>#NAME?</v>
      </c>
      <c r="C13" s="317" t="str">
        <f>IF($A13 = "", "", Data!I4)</f>
        <v>#NAME?</v>
      </c>
      <c r="D13" s="318" t="str">
        <f>IF($A13 = "", "", Data!J4)</f>
        <v>#NAME?</v>
      </c>
      <c r="E13" s="173" t="str">
        <f>IF($A13 = "", "", Data!K4)</f>
        <v>#NAME?</v>
      </c>
      <c r="F13" s="319" t="str">
        <f>IF($A13 = "", "", Data!L4)</f>
        <v>#NAME?</v>
      </c>
      <c r="G13" s="173" t="str">
        <f>IF($A13 = "", "", Data!M4)</f>
        <v>#NAME?</v>
      </c>
      <c r="H13" s="173" t="str">
        <f>IF($A13 = "", "", Data!N4)</f>
        <v>#NAME?</v>
      </c>
      <c r="I13" s="320" t="str">
        <f>IF($A13 = "", "", Data!O4)</f>
        <v>#NAME?</v>
      </c>
      <c r="J13" s="321" t="str">
        <f>IF($A13 = "", "", Data!P4)</f>
        <v>#NAME?</v>
      </c>
      <c r="K13" s="322" t="str">
        <f>IF($A13 = "", "", Data!Q4)</f>
        <v>#NAME?</v>
      </c>
      <c r="L13" s="321" t="str">
        <f>IF($A13 = "", "", Data!R4)</f>
        <v>#NAME?</v>
      </c>
      <c r="M13" s="322" t="str">
        <f>IF($A13 = "", "", Data!S4)</f>
        <v>#NAME?</v>
      </c>
      <c r="N13" s="279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</row>
    <row r="14" ht="12.75" customHeight="1">
      <c r="A14" s="316" t="str">
        <f>IF(Data!F5 = 0, "", Data!F5)</f>
        <v>#NAME?</v>
      </c>
      <c r="B14" s="316" t="str">
        <f>IF($A14 = "", "", Data!G5)</f>
        <v>#NAME?</v>
      </c>
      <c r="C14" s="317" t="str">
        <f>IF($A14 = "", "", Data!I5)</f>
        <v>#NAME?</v>
      </c>
      <c r="D14" s="323" t="str">
        <f>IF($A14 = "", "", Data!J5)</f>
        <v>#NAME?</v>
      </c>
      <c r="E14" s="173" t="str">
        <f>IF($A14 = "", "", Data!K5)</f>
        <v>#NAME?</v>
      </c>
      <c r="F14" s="324" t="str">
        <f>IF($A14 = "", "", Data!L5)</f>
        <v>#NAME?</v>
      </c>
      <c r="G14" s="173" t="str">
        <f>IF($A14 = "", "", Data!M5)</f>
        <v>#NAME?</v>
      </c>
      <c r="H14" s="173" t="str">
        <f>IF($A14 = "", "", Data!N5)</f>
        <v>#NAME?</v>
      </c>
      <c r="I14" s="325" t="str">
        <f>IF($A14 = "", "", Data!O5)</f>
        <v>#NAME?</v>
      </c>
      <c r="J14" s="321" t="str">
        <f>IF($A14 = "", "", Data!P5)</f>
        <v>#NAME?</v>
      </c>
      <c r="K14" s="326" t="str">
        <f>IF($A14 = "", "", Data!Q5)</f>
        <v>#NAME?</v>
      </c>
      <c r="L14" s="321" t="str">
        <f>IF($A14 = "", "", Data!R5)</f>
        <v>#NAME?</v>
      </c>
      <c r="M14" s="326" t="str">
        <f>IF($A14 = "", "", Data!S5)</f>
        <v>#NAME?</v>
      </c>
      <c r="N14" s="279"/>
      <c r="O14" s="279"/>
      <c r="P14" s="279"/>
      <c r="Q14" s="279"/>
      <c r="R14" s="279"/>
      <c r="S14" s="279"/>
      <c r="T14" s="279"/>
      <c r="U14" s="279"/>
      <c r="V14" s="279"/>
      <c r="W14" s="279"/>
      <c r="X14" s="279"/>
      <c r="Y14" s="279"/>
      <c r="Z14" s="279"/>
    </row>
    <row r="15" ht="12.75" customHeight="1">
      <c r="A15" s="316" t="str">
        <f>IF(Data!F6 = 0, "", Data!F6)</f>
        <v>#NAME?</v>
      </c>
      <c r="B15" s="316" t="str">
        <f>IF($A15 = "", "", Data!G6)</f>
        <v>#NAME?</v>
      </c>
      <c r="C15" s="317" t="str">
        <f>IF($A15 = "", "", Data!I6)</f>
        <v>#NAME?</v>
      </c>
      <c r="D15" s="323" t="str">
        <f>IF($A15 = "", "", Data!J6)</f>
        <v>#NAME?</v>
      </c>
      <c r="E15" s="173" t="str">
        <f>IF($A15 = "", "", Data!K6)</f>
        <v>#NAME?</v>
      </c>
      <c r="F15" s="324" t="str">
        <f>IF($A15 = "", "", Data!L6)</f>
        <v>#NAME?</v>
      </c>
      <c r="G15" s="173" t="str">
        <f>IF($A15 = "", "", Data!M6)</f>
        <v>#NAME?</v>
      </c>
      <c r="H15" s="173" t="str">
        <f>IF($A15 = "", "", Data!N6)</f>
        <v>#NAME?</v>
      </c>
      <c r="I15" s="325" t="str">
        <f>IF($A15 = "", "", Data!O6)</f>
        <v>#NAME?</v>
      </c>
      <c r="J15" s="321" t="str">
        <f>IF($A15 = "", "", Data!P6)</f>
        <v>#NAME?</v>
      </c>
      <c r="K15" s="326" t="str">
        <f>IF($A15 = "", "", Data!Q6)</f>
        <v>#NAME?</v>
      </c>
      <c r="L15" s="321" t="str">
        <f>IF($A15 = "", "", Data!R6)</f>
        <v>#NAME?</v>
      </c>
      <c r="M15" s="326" t="str">
        <f>IF($A15 = "", "", Data!S6)</f>
        <v>#NAME?</v>
      </c>
      <c r="N15" s="279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</row>
    <row r="16" ht="12.75" customHeight="1">
      <c r="A16" s="316" t="str">
        <f>IF(Data!F7 = 0, "", Data!F7)</f>
        <v>#NAME?</v>
      </c>
      <c r="B16" s="316" t="str">
        <f>IF($A16 = "", "", Data!G7)</f>
        <v>#NAME?</v>
      </c>
      <c r="C16" s="317" t="str">
        <f>IF($A16 = "", "", Data!I7)</f>
        <v>#NAME?</v>
      </c>
      <c r="D16" s="323" t="str">
        <f>IF($A16 = "", "", Data!J7)</f>
        <v>#NAME?</v>
      </c>
      <c r="E16" s="173" t="str">
        <f>IF($A16 = "", "", Data!K7)</f>
        <v>#NAME?</v>
      </c>
      <c r="F16" s="324" t="str">
        <f>IF($A16 = "", "", Data!L7)</f>
        <v>#NAME?</v>
      </c>
      <c r="G16" s="173" t="str">
        <f>IF($A16 = "", "", Data!M7)</f>
        <v>#NAME?</v>
      </c>
      <c r="H16" s="173" t="str">
        <f>IF($A16 = "", "", Data!N7)</f>
        <v>#NAME?</v>
      </c>
      <c r="I16" s="325" t="str">
        <f>IF($A16 = "", "", Data!O7)</f>
        <v>#NAME?</v>
      </c>
      <c r="J16" s="321" t="str">
        <f>IF($A16 = "", "", Data!P7)</f>
        <v>#NAME?</v>
      </c>
      <c r="K16" s="326" t="str">
        <f>IF($A16 = "", "", Data!Q7)</f>
        <v>#NAME?</v>
      </c>
      <c r="L16" s="321" t="str">
        <f>IF($A16 = "", "", Data!R7)</f>
        <v>#NAME?</v>
      </c>
      <c r="M16" s="326" t="str">
        <f>IF($A16 = "", "", Data!S7)</f>
        <v>#NAME?</v>
      </c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</row>
    <row r="17" ht="12.75" customHeight="1">
      <c r="A17" s="316" t="str">
        <f>IF(Data!F8 = 0, "", Data!F8)</f>
        <v>#NAME?</v>
      </c>
      <c r="B17" s="316" t="str">
        <f>IF($A17 = "", "", Data!G8)</f>
        <v>#NAME?</v>
      </c>
      <c r="C17" s="317" t="str">
        <f>IF($A17 = "", "", Data!I8)</f>
        <v>#NAME?</v>
      </c>
      <c r="D17" s="323" t="str">
        <f>IF($A17 = "", "", Data!J8)</f>
        <v>#NAME?</v>
      </c>
      <c r="E17" s="173" t="str">
        <f>IF($A17 = "", "", Data!K8)</f>
        <v>#NAME?</v>
      </c>
      <c r="F17" s="324" t="str">
        <f>IF($A17 = "", "", Data!L8)</f>
        <v>#NAME?</v>
      </c>
      <c r="G17" s="173" t="str">
        <f>IF($A17 = "", "", Data!M8)</f>
        <v>#NAME?</v>
      </c>
      <c r="H17" s="173" t="str">
        <f>IF($A17 = "", "", Data!N8)</f>
        <v>#NAME?</v>
      </c>
      <c r="I17" s="325" t="str">
        <f>IF($A17 = "", "", Data!O8)</f>
        <v>#NAME?</v>
      </c>
      <c r="J17" s="321" t="str">
        <f>IF($A17 = "", "", Data!P8)</f>
        <v>#NAME?</v>
      </c>
      <c r="K17" s="326" t="str">
        <f>IF($A17 = "", "", Data!Q8)</f>
        <v>#NAME?</v>
      </c>
      <c r="L17" s="321" t="str">
        <f>IF($A17 = "", "", Data!R8)</f>
        <v>#NAME?</v>
      </c>
      <c r="M17" s="326" t="str">
        <f>IF($A17 = "", "", Data!S8)</f>
        <v>#NAME?</v>
      </c>
      <c r="N17" s="279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</row>
    <row r="18" ht="12.75" customHeight="1">
      <c r="A18" s="316" t="str">
        <f>IF(Data!F9 = 0, "", Data!F9)</f>
        <v>#NAME?</v>
      </c>
      <c r="B18" s="316" t="str">
        <f>IF($A18 = "", "", Data!G9)</f>
        <v>#NAME?</v>
      </c>
      <c r="C18" s="317" t="str">
        <f>IF($A18 = "", "", Data!I9)</f>
        <v>#NAME?</v>
      </c>
      <c r="D18" s="323" t="str">
        <f>IF($A18 = "", "", Data!J9)</f>
        <v>#NAME?</v>
      </c>
      <c r="E18" s="173" t="str">
        <f>IF($A18 = "", "", Data!K9)</f>
        <v>#NAME?</v>
      </c>
      <c r="F18" s="324" t="str">
        <f>IF($A18 = "", "", Data!L9)</f>
        <v>#NAME?</v>
      </c>
      <c r="G18" s="173" t="str">
        <f>IF($A18 = "", "", Data!M9)</f>
        <v>#NAME?</v>
      </c>
      <c r="H18" s="173" t="str">
        <f>IF($A18 = "", "", Data!N9)</f>
        <v>#NAME?</v>
      </c>
      <c r="I18" s="325" t="str">
        <f>IF($A18 = "", "", Data!O9)</f>
        <v>#NAME?</v>
      </c>
      <c r="J18" s="321" t="str">
        <f>IF($A18 = "", "", Data!P9)</f>
        <v>#NAME?</v>
      </c>
      <c r="K18" s="326" t="str">
        <f>IF($A18 = "", "", Data!Q9)</f>
        <v>#NAME?</v>
      </c>
      <c r="L18" s="321" t="str">
        <f>IF($A18 = "", "", Data!R9)</f>
        <v>#NAME?</v>
      </c>
      <c r="M18" s="326" t="str">
        <f>IF($A18 = "", "", Data!S9)</f>
        <v>#NAME?</v>
      </c>
      <c r="N18" s="279"/>
      <c r="O18" s="279"/>
      <c r="P18" s="279"/>
      <c r="Q18" s="279"/>
      <c r="R18" s="279"/>
      <c r="S18" s="279"/>
      <c r="T18" s="279"/>
      <c r="U18" s="279"/>
      <c r="V18" s="279"/>
      <c r="W18" s="279"/>
      <c r="X18" s="279"/>
      <c r="Y18" s="279"/>
      <c r="Z18" s="279"/>
    </row>
    <row r="19" ht="12.75" customHeight="1">
      <c r="A19" s="316" t="str">
        <f>IF(Data!F10 = 0, "", Data!F10)</f>
        <v>#NAME?</v>
      </c>
      <c r="B19" s="316" t="str">
        <f>IF($A19 = "", "", Data!G10)</f>
        <v>#NAME?</v>
      </c>
      <c r="C19" s="317" t="str">
        <f>IF($A19 = "", "", Data!I10)</f>
        <v>#NAME?</v>
      </c>
      <c r="D19" s="323" t="str">
        <f>IF($A19 = "", "", Data!J10)</f>
        <v>#NAME?</v>
      </c>
      <c r="E19" s="173" t="str">
        <f>IF($A19 = "", "", Data!K10)</f>
        <v>#NAME?</v>
      </c>
      <c r="F19" s="324" t="str">
        <f>IF($A19 = "", "", Data!L10)</f>
        <v>#NAME?</v>
      </c>
      <c r="G19" s="173" t="str">
        <f>IF($A19 = "", "", Data!M10)</f>
        <v>#NAME?</v>
      </c>
      <c r="H19" s="173" t="str">
        <f>IF($A19 = "", "", Data!N10)</f>
        <v>#NAME?</v>
      </c>
      <c r="I19" s="325" t="str">
        <f>IF($A19 = "", "", Data!O10)</f>
        <v>#NAME?</v>
      </c>
      <c r="J19" s="321" t="str">
        <f>IF($A19 = "", "", Data!P10)</f>
        <v>#NAME?</v>
      </c>
      <c r="K19" s="326" t="str">
        <f>IF($A19 = "", "", Data!Q10)</f>
        <v>#NAME?</v>
      </c>
      <c r="L19" s="321" t="str">
        <f>IF($A19 = "", "", Data!R10)</f>
        <v>#NAME?</v>
      </c>
      <c r="M19" s="326" t="str">
        <f>IF($A19 = "", "", Data!S10)</f>
        <v>#NAME?</v>
      </c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</row>
    <row r="20" ht="12.75" hidden="1" customHeight="1">
      <c r="A20" s="316" t="str">
        <f>IF(Data!F11 = 0, "", Data!F11)</f>
        <v>#NAME?</v>
      </c>
      <c r="B20" s="316" t="str">
        <f>IF($A20 = "", "", Data!G11)</f>
        <v>#NAME?</v>
      </c>
      <c r="C20" s="317" t="str">
        <f>IF($A20 = "", "", Data!I11)</f>
        <v>#NAME?</v>
      </c>
      <c r="D20" s="317" t="str">
        <f>IF($A20 = "", "", Data!J11)</f>
        <v>#NAME?</v>
      </c>
      <c r="E20" s="173" t="str">
        <f>IF($A20 = "", "", Data!K11)</f>
        <v>#NAME?</v>
      </c>
      <c r="F20" s="239"/>
      <c r="G20" s="239" t="str">
        <f>IF($A20 = "", "", Data!L11)</f>
        <v>#NAME?</v>
      </c>
      <c r="H20" s="239" t="str">
        <f>IF($A20 = "", "", Data!M11)</f>
        <v>#NAME?</v>
      </c>
      <c r="I20" s="239" t="str">
        <f>IF($A20 = "", "", Data!N11)</f>
        <v>#NAME?</v>
      </c>
      <c r="J20" s="321" t="str">
        <f>IF($A20 = "", "", Data!O11)</f>
        <v>#NAME?</v>
      </c>
      <c r="K20" s="321"/>
      <c r="L20" s="321"/>
      <c r="M20" s="321" t="str">
        <f>IF($A20 = "", "", Data!P11)</f>
        <v>#NAME?</v>
      </c>
      <c r="N20" s="279"/>
      <c r="O20" s="279"/>
      <c r="P20" s="279"/>
      <c r="Q20" s="279"/>
      <c r="R20" s="279"/>
      <c r="S20" s="279"/>
      <c r="T20" s="279"/>
      <c r="U20" s="279"/>
      <c r="V20" s="279"/>
      <c r="W20" s="279"/>
      <c r="X20" s="279"/>
      <c r="Y20" s="279"/>
      <c r="Z20" s="279"/>
    </row>
    <row r="21" ht="12.75" hidden="1" customHeight="1">
      <c r="A21" s="316" t="str">
        <f>IF(Data!F12 = 0, "", Data!F12)</f>
        <v>#NAME?</v>
      </c>
      <c r="B21" s="316" t="str">
        <f>IF($A21 = "", "", Data!G12)</f>
        <v>#NAME?</v>
      </c>
      <c r="C21" s="317" t="str">
        <f>IF($A21 = "", "", Data!I12)</f>
        <v>#NAME?</v>
      </c>
      <c r="D21" s="317" t="str">
        <f>IF($A21 = "", "", Data!J12)</f>
        <v>#NAME?</v>
      </c>
      <c r="E21" s="173" t="str">
        <f>IF($A21 = "", "", Data!K12)</f>
        <v>#NAME?</v>
      </c>
      <c r="F21" s="239"/>
      <c r="G21" s="239" t="str">
        <f>IF($A21 = "", "", Data!L12)</f>
        <v>#NAME?</v>
      </c>
      <c r="H21" s="239" t="str">
        <f>IF($A21 = "", "", Data!M12)</f>
        <v>#NAME?</v>
      </c>
      <c r="I21" s="239" t="str">
        <f>IF($A21 = "", "", Data!N12)</f>
        <v>#NAME?</v>
      </c>
      <c r="J21" s="321" t="str">
        <f>IF($A21 = "", "", Data!O12)</f>
        <v>#NAME?</v>
      </c>
      <c r="K21" s="321"/>
      <c r="L21" s="321"/>
      <c r="M21" s="321" t="str">
        <f>IF($A21 = "", "", Data!P12)</f>
        <v>#NAME?</v>
      </c>
      <c r="N21" s="279"/>
      <c r="O21" s="279"/>
      <c r="P21" s="279"/>
      <c r="Q21" s="279"/>
      <c r="R21" s="279"/>
      <c r="S21" s="279"/>
      <c r="T21" s="279"/>
      <c r="U21" s="279"/>
      <c r="V21" s="279"/>
      <c r="W21" s="279"/>
      <c r="X21" s="279"/>
      <c r="Y21" s="279"/>
      <c r="Z21" s="279"/>
    </row>
    <row r="22" ht="12.75" hidden="1" customHeight="1">
      <c r="A22" s="316" t="str">
        <f>IF(Data!F13 = 0, "", Data!F13)</f>
        <v>#NAME?</v>
      </c>
      <c r="B22" s="316" t="str">
        <f>IF($A22 = "", "", Data!G13)</f>
        <v>#NAME?</v>
      </c>
      <c r="C22" s="317" t="str">
        <f>IF($A22 = "", "", Data!I13)</f>
        <v>#NAME?</v>
      </c>
      <c r="D22" s="317" t="str">
        <f>IF($A22 = "", "", Data!J13)</f>
        <v>#NAME?</v>
      </c>
      <c r="E22" s="173" t="str">
        <f>IF($A22 = "", "", Data!K13)</f>
        <v>#NAME?</v>
      </c>
      <c r="F22" s="239"/>
      <c r="G22" s="239" t="str">
        <f>IF($A22 = "", "", Data!L13)</f>
        <v>#NAME?</v>
      </c>
      <c r="H22" s="239" t="str">
        <f>IF($A22 = "", "", Data!M13)</f>
        <v>#NAME?</v>
      </c>
      <c r="I22" s="239" t="str">
        <f>IF($A22 = "", "", Data!N13)</f>
        <v>#NAME?</v>
      </c>
      <c r="J22" s="321" t="str">
        <f>IF($A22 = "", "", Data!O13)</f>
        <v>#NAME?</v>
      </c>
      <c r="K22" s="321"/>
      <c r="L22" s="321"/>
      <c r="M22" s="321" t="str">
        <f>IF($A22 = "", "", Data!P13)</f>
        <v>#NAME?</v>
      </c>
      <c r="N22" s="279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</row>
    <row r="23" ht="12.75" hidden="1" customHeight="1">
      <c r="A23" s="316" t="str">
        <f>IF(Data!F14 = 0, "", Data!F14)</f>
        <v>#NAME?</v>
      </c>
      <c r="B23" s="316" t="str">
        <f>IF($A23 = "", "", Data!G14)</f>
        <v>#NAME?</v>
      </c>
      <c r="C23" s="317" t="str">
        <f>IF($A23 = "", "", Data!I14)</f>
        <v>#NAME?</v>
      </c>
      <c r="D23" s="317" t="str">
        <f>IF($A23 = "", "", Data!J14)</f>
        <v>#NAME?</v>
      </c>
      <c r="E23" s="173" t="str">
        <f>IF($A23 = "", "", Data!K14)</f>
        <v>#NAME?</v>
      </c>
      <c r="F23" s="239"/>
      <c r="G23" s="239" t="str">
        <f>IF($A23 = "", "", Data!L14)</f>
        <v>#NAME?</v>
      </c>
      <c r="H23" s="239" t="str">
        <f>IF($A23 = "", "", Data!M14)</f>
        <v>#NAME?</v>
      </c>
      <c r="I23" s="239" t="str">
        <f>IF($A23 = "", "", Data!N14)</f>
        <v>#NAME?</v>
      </c>
      <c r="J23" s="321" t="str">
        <f>IF($A23 = "", "", Data!O14)</f>
        <v>#NAME?</v>
      </c>
      <c r="K23" s="321"/>
      <c r="L23" s="321"/>
      <c r="M23" s="321" t="str">
        <f>IF($A23 = "", "", Data!P14)</f>
        <v>#NAME?</v>
      </c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279"/>
      <c r="Z23" s="279"/>
    </row>
    <row r="24" ht="12.75" hidden="1" customHeight="1">
      <c r="A24" s="316" t="str">
        <f>IF(Data!F15 = 0, "", Data!F15)</f>
        <v>#NAME?</v>
      </c>
      <c r="B24" s="316" t="str">
        <f>IF($A24 = "", "", Data!G15)</f>
        <v>#NAME?</v>
      </c>
      <c r="C24" s="317" t="str">
        <f>IF($A24 = "", "", Data!I15)</f>
        <v>#NAME?</v>
      </c>
      <c r="D24" s="317" t="str">
        <f>IF($A24 = "", "", Data!J15)</f>
        <v>#NAME?</v>
      </c>
      <c r="E24" s="173" t="str">
        <f>IF($A24 = "", "", Data!K15)</f>
        <v>#NAME?</v>
      </c>
      <c r="F24" s="239"/>
      <c r="G24" s="239" t="str">
        <f>IF($A24 = "", "", Data!L15)</f>
        <v>#NAME?</v>
      </c>
      <c r="H24" s="239" t="str">
        <f>IF($A24 = "", "", Data!M15)</f>
        <v>#NAME?</v>
      </c>
      <c r="I24" s="239" t="str">
        <f>IF($A24 = "", "", Data!N15)</f>
        <v>#NAME?</v>
      </c>
      <c r="J24" s="321" t="str">
        <f>IF($A24 = "", "", Data!O15)</f>
        <v>#NAME?</v>
      </c>
      <c r="K24" s="321"/>
      <c r="L24" s="321"/>
      <c r="M24" s="321" t="str">
        <f>IF($A24 = "", "", Data!P15)</f>
        <v>#NAME?</v>
      </c>
      <c r="N24" s="279"/>
      <c r="O24" s="279"/>
      <c r="P24" s="279"/>
      <c r="Q24" s="279"/>
      <c r="R24" s="279"/>
      <c r="S24" s="279"/>
      <c r="T24" s="279"/>
      <c r="U24" s="279"/>
      <c r="V24" s="279"/>
      <c r="W24" s="279"/>
      <c r="X24" s="279"/>
      <c r="Y24" s="279"/>
      <c r="Z24" s="279"/>
    </row>
    <row r="25" ht="12.75" hidden="1" customHeight="1">
      <c r="A25" s="316" t="str">
        <f>IF(Data!F16 = 0, "", Data!F16)</f>
        <v>#NAME?</v>
      </c>
      <c r="B25" s="316" t="str">
        <f>IF($A25 = "", "", Data!G16)</f>
        <v>#NAME?</v>
      </c>
      <c r="C25" s="317" t="str">
        <f>IF($A25 = "", "", Data!I16)</f>
        <v>#NAME?</v>
      </c>
      <c r="D25" s="317" t="str">
        <f>IF($A25 = "", "", Data!J16)</f>
        <v>#NAME?</v>
      </c>
      <c r="E25" s="173" t="str">
        <f>IF($A25 = "", "", Data!K16)</f>
        <v>#NAME?</v>
      </c>
      <c r="F25" s="239"/>
      <c r="G25" s="239" t="str">
        <f>IF($A25 = "", "", Data!L16)</f>
        <v>#NAME?</v>
      </c>
      <c r="H25" s="239" t="str">
        <f>IF($A25 = "", "", Data!M16)</f>
        <v>#NAME?</v>
      </c>
      <c r="I25" s="239" t="str">
        <f>IF($A25 = "", "", Data!N16)</f>
        <v>#NAME?</v>
      </c>
      <c r="J25" s="321" t="str">
        <f>IF($A25 = "", "", Data!O16)</f>
        <v>#NAME?</v>
      </c>
      <c r="K25" s="321"/>
      <c r="L25" s="321"/>
      <c r="M25" s="321" t="str">
        <f>IF($A25 = "", "", Data!P16)</f>
        <v>#NAME?</v>
      </c>
      <c r="N25" s="279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</row>
    <row r="26" ht="12.75" hidden="1" customHeight="1">
      <c r="A26" s="316" t="str">
        <f>IF(Data!F17 = 0, "", Data!F17)</f>
        <v>#NAME?</v>
      </c>
      <c r="B26" s="316" t="str">
        <f>IF($A26 = "", "", Data!G17)</f>
        <v>#NAME?</v>
      </c>
      <c r="C26" s="317" t="str">
        <f>IF($A26 = "", "", Data!I17)</f>
        <v>#NAME?</v>
      </c>
      <c r="D26" s="317" t="str">
        <f>IF($A26 = "", "", Data!J17)</f>
        <v>#NAME?</v>
      </c>
      <c r="E26" s="173" t="str">
        <f>IF($A26 = "", "", Data!K17)</f>
        <v>#NAME?</v>
      </c>
      <c r="F26" s="239"/>
      <c r="G26" s="239" t="str">
        <f>IF($A26 = "", "", Data!L17)</f>
        <v>#NAME?</v>
      </c>
      <c r="H26" s="239" t="str">
        <f>IF($A26 = "", "", Data!M17)</f>
        <v>#NAME?</v>
      </c>
      <c r="I26" s="239" t="str">
        <f>IF($A26 = "", "", Data!N17)</f>
        <v>#NAME?</v>
      </c>
      <c r="J26" s="321" t="str">
        <f>IF($A26 = "", "", Data!O17)</f>
        <v>#NAME?</v>
      </c>
      <c r="K26" s="321"/>
      <c r="L26" s="321"/>
      <c r="M26" s="321" t="str">
        <f>IF($A26 = "", "", Data!P17)</f>
        <v>#NAME?</v>
      </c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</row>
    <row r="27" ht="12.75" hidden="1" customHeight="1">
      <c r="A27" s="316" t="str">
        <f>IF(Data!F18 = 0, "", Data!F18)</f>
        <v>#NAME?</v>
      </c>
      <c r="B27" s="316" t="str">
        <f>IF($A27 = "", "", Data!G18)</f>
        <v>#NAME?</v>
      </c>
      <c r="C27" s="317" t="str">
        <f>IF($A27 = "", "", Data!I18)</f>
        <v>#NAME?</v>
      </c>
      <c r="D27" s="317" t="str">
        <f>IF($A27 = "", "", Data!J18)</f>
        <v>#NAME?</v>
      </c>
      <c r="E27" s="173" t="str">
        <f>IF($A27 = "", "", Data!K18)</f>
        <v>#NAME?</v>
      </c>
      <c r="F27" s="239"/>
      <c r="G27" s="239" t="str">
        <f>IF($A27 = "", "", Data!L18)</f>
        <v>#NAME?</v>
      </c>
      <c r="H27" s="239" t="str">
        <f>IF($A27 = "", "", Data!M18)</f>
        <v>#NAME?</v>
      </c>
      <c r="I27" s="239" t="str">
        <f>IF($A27 = "", "", Data!N18)</f>
        <v>#NAME?</v>
      </c>
      <c r="J27" s="321" t="str">
        <f>IF($A27 = "", "", Data!O18)</f>
        <v>#NAME?</v>
      </c>
      <c r="K27" s="321"/>
      <c r="L27" s="321"/>
      <c r="M27" s="321" t="str">
        <f>IF($A27 = "", "", Data!P18)</f>
        <v>#NAME?</v>
      </c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</row>
    <row r="28" ht="12.75" hidden="1" customHeight="1">
      <c r="A28" s="316" t="str">
        <f>IF(Data!F19 = 0, "", Data!F19)</f>
        <v>#NAME?</v>
      </c>
      <c r="B28" s="316" t="str">
        <f>IF($A28 = "", "", Data!G19)</f>
        <v>#NAME?</v>
      </c>
      <c r="C28" s="317" t="str">
        <f>IF($A28 = "", "", Data!I19)</f>
        <v>#NAME?</v>
      </c>
      <c r="D28" s="317" t="str">
        <f>IF($A28 = "", "", Data!J19)</f>
        <v>#NAME?</v>
      </c>
      <c r="E28" s="173" t="str">
        <f>IF($A28 = "", "", Data!K19)</f>
        <v>#NAME?</v>
      </c>
      <c r="F28" s="239"/>
      <c r="G28" s="239" t="str">
        <f>IF($A28 = "", "", Data!L19)</f>
        <v>#NAME?</v>
      </c>
      <c r="H28" s="239" t="str">
        <f>IF($A28 = "", "", Data!M19)</f>
        <v>#NAME?</v>
      </c>
      <c r="I28" s="239" t="str">
        <f>IF($A28 = "", "", Data!N19)</f>
        <v>#NAME?</v>
      </c>
      <c r="J28" s="321" t="str">
        <f>IF($A28 = "", "", Data!O19)</f>
        <v>#NAME?</v>
      </c>
      <c r="K28" s="321"/>
      <c r="L28" s="321"/>
      <c r="M28" s="321" t="str">
        <f>IF($A28 = "", "", Data!P19)</f>
        <v>#NAME?</v>
      </c>
      <c r="N28" s="279"/>
      <c r="O28" s="279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</row>
    <row r="29" ht="12.75" hidden="1" customHeight="1">
      <c r="A29" s="316" t="str">
        <f>IF(Data!F20 = 0, "", Data!F20)</f>
        <v>#NAME?</v>
      </c>
      <c r="B29" s="316" t="str">
        <f>IF($A29 = "", "", Data!G20)</f>
        <v>#NAME?</v>
      </c>
      <c r="C29" s="317" t="str">
        <f>IF($A29 = "", "", Data!I20)</f>
        <v>#NAME?</v>
      </c>
      <c r="D29" s="317" t="str">
        <f>IF($A29 = "", "", Data!J20)</f>
        <v>#NAME?</v>
      </c>
      <c r="E29" s="173" t="str">
        <f>IF($A29 = "", "", Data!K20)</f>
        <v>#NAME?</v>
      </c>
      <c r="F29" s="239"/>
      <c r="G29" s="239" t="str">
        <f>IF($A29 = "", "", Data!L20)</f>
        <v>#NAME?</v>
      </c>
      <c r="H29" s="239" t="str">
        <f>IF($A29 = "", "", Data!M20)</f>
        <v>#NAME?</v>
      </c>
      <c r="I29" s="239" t="str">
        <f>IF($A29 = "", "", Data!N20)</f>
        <v>#NAME?</v>
      </c>
      <c r="J29" s="321" t="str">
        <f>IF($A29 = "", "", Data!O20)</f>
        <v>#NAME?</v>
      </c>
      <c r="K29" s="321"/>
      <c r="L29" s="321"/>
      <c r="M29" s="321" t="str">
        <f>IF($A29 = "", "", Data!P20)</f>
        <v>#NAME?</v>
      </c>
      <c r="N29" s="27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</row>
    <row r="30" ht="12.75" hidden="1" customHeight="1">
      <c r="A30" s="316" t="str">
        <f>IF(Data!F21 = 0, "", Data!F21)</f>
        <v>#NAME?</v>
      </c>
      <c r="B30" s="316" t="str">
        <f>IF($A30 = "", "", Data!G21)</f>
        <v>#NAME?</v>
      </c>
      <c r="C30" s="317" t="str">
        <f>IF($A30 = "", "", Data!I21)</f>
        <v>#NAME?</v>
      </c>
      <c r="D30" s="317" t="str">
        <f>IF($A30 = "", "", Data!J21)</f>
        <v>#NAME?</v>
      </c>
      <c r="E30" s="173" t="str">
        <f>IF($A30 = "", "", Data!K21)</f>
        <v>#NAME?</v>
      </c>
      <c r="F30" s="239"/>
      <c r="G30" s="239" t="str">
        <f>IF($A30 = "", "", Data!L21)</f>
        <v>#NAME?</v>
      </c>
      <c r="H30" s="239" t="str">
        <f>IF($A30 = "", "", Data!M21)</f>
        <v>#NAME?</v>
      </c>
      <c r="I30" s="239" t="str">
        <f>IF($A30 = "", "", Data!N21)</f>
        <v>#NAME?</v>
      </c>
      <c r="J30" s="321" t="str">
        <f>IF($A30 = "", "", Data!O21)</f>
        <v>#NAME?</v>
      </c>
      <c r="K30" s="321"/>
      <c r="L30" s="321"/>
      <c r="M30" s="321" t="str">
        <f>IF($A30 = "", "", Data!P21)</f>
        <v>#NAME?</v>
      </c>
      <c r="N30" s="279"/>
      <c r="O30" s="279"/>
      <c r="P30" s="279"/>
      <c r="Q30" s="279"/>
      <c r="R30" s="279"/>
      <c r="S30" s="279"/>
      <c r="T30" s="279"/>
      <c r="U30" s="279"/>
      <c r="V30" s="279"/>
      <c r="W30" s="279"/>
      <c r="X30" s="279"/>
      <c r="Y30" s="279"/>
      <c r="Z30" s="279"/>
    </row>
    <row r="31" ht="12.75" hidden="1" customHeight="1">
      <c r="A31" s="316" t="str">
        <f>IF(Data!F22 = 0, "", Data!F22)</f>
        <v>#NAME?</v>
      </c>
      <c r="B31" s="316" t="str">
        <f>IF($A31 = "", "", Data!G22)</f>
        <v>#NAME?</v>
      </c>
      <c r="C31" s="317" t="str">
        <f>IF($A31 = "", "", Data!I22)</f>
        <v>#NAME?</v>
      </c>
      <c r="D31" s="317" t="str">
        <f>IF($A31 = "", "", Data!J22)</f>
        <v>#NAME?</v>
      </c>
      <c r="E31" s="173" t="str">
        <f>IF($A31 = "", "", Data!K22)</f>
        <v>#NAME?</v>
      </c>
      <c r="F31" s="239"/>
      <c r="G31" s="239" t="str">
        <f>IF($A31 = "", "", Data!L22)</f>
        <v>#NAME?</v>
      </c>
      <c r="H31" s="239" t="str">
        <f>IF($A31 = "", "", Data!M22)</f>
        <v>#NAME?</v>
      </c>
      <c r="I31" s="239" t="str">
        <f>IF($A31 = "", "", Data!N22)</f>
        <v>#NAME?</v>
      </c>
      <c r="J31" s="321" t="str">
        <f>IF($A31 = "", "", Data!O22)</f>
        <v>#NAME?</v>
      </c>
      <c r="K31" s="321"/>
      <c r="L31" s="321"/>
      <c r="M31" s="321" t="str">
        <f>IF($A31 = "", "", Data!P22)</f>
        <v>#NAME?</v>
      </c>
      <c r="N31" s="279"/>
      <c r="O31" s="279"/>
      <c r="P31" s="279"/>
      <c r="Q31" s="279"/>
      <c r="R31" s="279"/>
      <c r="S31" s="279"/>
      <c r="T31" s="279"/>
      <c r="U31" s="279"/>
      <c r="V31" s="279"/>
      <c r="W31" s="279"/>
      <c r="X31" s="279"/>
      <c r="Y31" s="279"/>
      <c r="Z31" s="279"/>
    </row>
    <row r="32" ht="12.75" hidden="1" customHeight="1">
      <c r="A32" s="316" t="str">
        <f>IF(Data!F23 = 0, "", Data!F23)</f>
        <v>#NAME?</v>
      </c>
      <c r="B32" s="316" t="str">
        <f>IF($A32 = "", "", Data!G23)</f>
        <v>#NAME?</v>
      </c>
      <c r="C32" s="317" t="str">
        <f>IF($A32 = "", "", Data!I23)</f>
        <v>#NAME?</v>
      </c>
      <c r="D32" s="317" t="str">
        <f>IF($A32 = "", "", Data!J23)</f>
        <v>#NAME?</v>
      </c>
      <c r="E32" s="173" t="str">
        <f>IF($A32 = "", "", Data!K23)</f>
        <v>#NAME?</v>
      </c>
      <c r="F32" s="239"/>
      <c r="G32" s="239" t="str">
        <f>IF($A32 = "", "", Data!L23)</f>
        <v>#NAME?</v>
      </c>
      <c r="H32" s="239" t="str">
        <f>IF($A32 = "", "", Data!M23)</f>
        <v>#NAME?</v>
      </c>
      <c r="I32" s="239" t="str">
        <f>IF($A32 = "", "", Data!N23)</f>
        <v>#NAME?</v>
      </c>
      <c r="J32" s="321" t="str">
        <f>IF($A32 = "", "", Data!O23)</f>
        <v>#NAME?</v>
      </c>
      <c r="K32" s="321"/>
      <c r="L32" s="321"/>
      <c r="M32" s="321" t="str">
        <f>IF($A32 = "", "", Data!P23)</f>
        <v>#NAME?</v>
      </c>
      <c r="N32" s="279"/>
      <c r="O32" s="279"/>
      <c r="P32" s="279"/>
      <c r="Q32" s="279"/>
      <c r="R32" s="279"/>
      <c r="S32" s="279"/>
      <c r="T32" s="279"/>
      <c r="U32" s="279"/>
      <c r="V32" s="279"/>
      <c r="W32" s="279"/>
      <c r="X32" s="279"/>
      <c r="Y32" s="279"/>
      <c r="Z32" s="279"/>
    </row>
    <row r="33" ht="13.5" hidden="1" customHeight="1">
      <c r="A33" s="316" t="str">
        <f>IF(Data!F24 = 0, "", Data!F24)</f>
        <v>#NAME?</v>
      </c>
      <c r="B33" s="316" t="str">
        <f>IF($A33 = "", "", Data!G24)</f>
        <v>#NAME?</v>
      </c>
      <c r="C33" s="317" t="str">
        <f>IF($A33 = "", "", Data!I24)</f>
        <v>#NAME?</v>
      </c>
      <c r="D33" s="317" t="str">
        <f>IF($A33 = "", "", Data!J24)</f>
        <v>#NAME?</v>
      </c>
      <c r="E33" s="173" t="str">
        <f>IF($A33 = "", "", Data!K24)</f>
        <v>#NAME?</v>
      </c>
      <c r="F33" s="239"/>
      <c r="G33" s="239" t="str">
        <f>IF($A33 = "", "", Data!L24)</f>
        <v>#NAME?</v>
      </c>
      <c r="H33" s="239" t="str">
        <f>IF($A33 = "", "", Data!M24)</f>
        <v>#NAME?</v>
      </c>
      <c r="I33" s="239" t="str">
        <f>IF($A33 = "", "", Data!N24)</f>
        <v>#NAME?</v>
      </c>
      <c r="J33" s="321" t="str">
        <f>IF($A33 = "", "", Data!O24)</f>
        <v>#NAME?</v>
      </c>
      <c r="K33" s="321"/>
      <c r="L33" s="321"/>
      <c r="M33" s="321" t="str">
        <f>IF($A33 = "", "", Data!P24)</f>
        <v>#NAME?</v>
      </c>
      <c r="N33" s="279"/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</row>
    <row r="34" ht="12.75" hidden="1" customHeight="1">
      <c r="A34" s="316" t="str">
        <f>IF(Data!F25 = 0, "", Data!F25)</f>
        <v>#NAME?</v>
      </c>
      <c r="B34" s="316" t="str">
        <f>IF($A34 = "", "", Data!G25)</f>
        <v>#NAME?</v>
      </c>
      <c r="C34" s="317" t="str">
        <f>IF($A34 = "", "", Data!I25)</f>
        <v>#NAME?</v>
      </c>
      <c r="D34" s="317" t="str">
        <f>IF($A34 = "", "", Data!J25)</f>
        <v>#NAME?</v>
      </c>
      <c r="E34" s="173" t="str">
        <f>IF($A34 = "", "", Data!K25)</f>
        <v>#NAME?</v>
      </c>
      <c r="F34" s="239"/>
      <c r="G34" s="239" t="str">
        <f>IF($A34 = "", "", Data!L25)</f>
        <v>#NAME?</v>
      </c>
      <c r="H34" s="239" t="str">
        <f>IF($A34 = "", "", Data!M25)</f>
        <v>#NAME?</v>
      </c>
      <c r="I34" s="239" t="str">
        <f>IF($A34 = "", "", Data!N25)</f>
        <v>#NAME?</v>
      </c>
      <c r="J34" s="321" t="str">
        <f>IF($A34 = "", "", Data!O25)</f>
        <v>#NAME?</v>
      </c>
      <c r="K34" s="321"/>
      <c r="L34" s="321"/>
      <c r="M34" s="321" t="str">
        <f>IF($A34 = "", "", Data!P25)</f>
        <v>#NAME?</v>
      </c>
      <c r="N34" s="279"/>
      <c r="O34" s="279"/>
      <c r="P34" s="279"/>
      <c r="Q34" s="279"/>
      <c r="R34" s="279"/>
      <c r="S34" s="279"/>
      <c r="T34" s="279"/>
      <c r="U34" s="279"/>
      <c r="V34" s="279"/>
      <c r="W34" s="279"/>
      <c r="X34" s="279"/>
      <c r="Y34" s="279"/>
      <c r="Z34" s="279"/>
    </row>
    <row r="35" ht="14.25" hidden="1" customHeight="1">
      <c r="A35" s="316" t="str">
        <f>IF(Data!F26 = 0, "", Data!F26)</f>
        <v>#NAME?</v>
      </c>
      <c r="B35" s="316" t="str">
        <f>IF($A35 = "", "", Data!G26)</f>
        <v>#NAME?</v>
      </c>
      <c r="C35" s="317" t="str">
        <f>IF($A35 = "", "", Data!I26)</f>
        <v>#NAME?</v>
      </c>
      <c r="D35" s="317" t="str">
        <f>IF($A35 = "", "", Data!J26)</f>
        <v>#NAME?</v>
      </c>
      <c r="E35" s="173" t="str">
        <f>IF($A35 = "", "", Data!K26)</f>
        <v>#NAME?</v>
      </c>
      <c r="F35" s="239"/>
      <c r="G35" s="239" t="str">
        <f>IF($A35 = "", "", Data!L26)</f>
        <v>#NAME?</v>
      </c>
      <c r="H35" s="239" t="str">
        <f>IF($A35 = "", "", Data!M26)</f>
        <v>#NAME?</v>
      </c>
      <c r="I35" s="239" t="str">
        <f>IF($A35 = "", "", Data!N26)</f>
        <v>#NAME?</v>
      </c>
      <c r="J35" s="321" t="str">
        <f>IF($A35 = "", "", Data!O26)</f>
        <v>#NAME?</v>
      </c>
      <c r="K35" s="321"/>
      <c r="L35" s="321"/>
      <c r="M35" s="321" t="str">
        <f>IF($A35 = "", "", Data!P26)</f>
        <v>#NAME?</v>
      </c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79"/>
    </row>
    <row r="36" ht="12.75" hidden="1" customHeight="1">
      <c r="A36" s="316" t="str">
        <f>IF(Data!F27 = 0, "", Data!F27)</f>
        <v>#NAME?</v>
      </c>
      <c r="B36" s="316" t="str">
        <f>IF($A36 = "", "", Data!G27)</f>
        <v>#NAME?</v>
      </c>
      <c r="C36" s="317" t="str">
        <f>IF($A36 = "", "", Data!I27)</f>
        <v>#NAME?</v>
      </c>
      <c r="D36" s="317" t="str">
        <f>IF($A36 = "", "", Data!J27)</f>
        <v>#NAME?</v>
      </c>
      <c r="E36" s="173" t="str">
        <f>IF($A36 = "", "", Data!K27)</f>
        <v>#NAME?</v>
      </c>
      <c r="F36" s="239"/>
      <c r="G36" s="239" t="str">
        <f>IF($A36 = "", "", Data!L27)</f>
        <v>#NAME?</v>
      </c>
      <c r="H36" s="239" t="str">
        <f>IF($A36 = "", "", Data!M27)</f>
        <v>#NAME?</v>
      </c>
      <c r="I36" s="239" t="str">
        <f>IF($A36 = "", "", Data!N27)</f>
        <v>#NAME?</v>
      </c>
      <c r="J36" s="321" t="str">
        <f>IF($A36 = "", "", Data!O27)</f>
        <v>#NAME?</v>
      </c>
      <c r="K36" s="321"/>
      <c r="L36" s="321"/>
      <c r="M36" s="321" t="str">
        <f>IF($A36 = "", "", Data!P27)</f>
        <v>#NAME?</v>
      </c>
      <c r="N36" s="279"/>
      <c r="O36" s="279"/>
      <c r="P36" s="279"/>
      <c r="Q36" s="279"/>
      <c r="R36" s="279"/>
      <c r="S36" s="279"/>
      <c r="T36" s="279"/>
      <c r="U36" s="279"/>
      <c r="V36" s="279"/>
      <c r="W36" s="279"/>
      <c r="X36" s="279"/>
      <c r="Y36" s="279"/>
      <c r="Z36" s="279"/>
    </row>
    <row r="37" ht="13.5" hidden="1" customHeight="1">
      <c r="A37" s="316" t="str">
        <f>IF(Data!F28 = 0, "", Data!F28)</f>
        <v>#NAME?</v>
      </c>
      <c r="B37" s="316" t="str">
        <f>IF($A37 = "", "", Data!G28)</f>
        <v>#NAME?</v>
      </c>
      <c r="C37" s="317" t="str">
        <f>IF($A37 = "", "", Data!I28)</f>
        <v>#NAME?</v>
      </c>
      <c r="D37" s="317" t="str">
        <f>IF($A37 = "", "", Data!J28)</f>
        <v>#NAME?</v>
      </c>
      <c r="E37" s="173" t="str">
        <f>IF($A37 = "", "", Data!K28)</f>
        <v>#NAME?</v>
      </c>
      <c r="F37" s="239"/>
      <c r="G37" s="239" t="str">
        <f>IF($A37 = "", "", Data!L28)</f>
        <v>#NAME?</v>
      </c>
      <c r="H37" s="239" t="str">
        <f>IF($A37 = "", "", Data!M28)</f>
        <v>#NAME?</v>
      </c>
      <c r="I37" s="239" t="str">
        <f>IF($A37 = "", "", Data!N28)</f>
        <v>#NAME?</v>
      </c>
      <c r="J37" s="321" t="str">
        <f>IF($A37 = "", "", Data!O28)</f>
        <v>#NAME?</v>
      </c>
      <c r="K37" s="321"/>
      <c r="L37" s="321"/>
      <c r="M37" s="321" t="str">
        <f>IF($A37 = "", "", Data!P28)</f>
        <v>#NAME?</v>
      </c>
      <c r="N37" s="279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</row>
    <row r="38" ht="17.25" hidden="1" customHeight="1">
      <c r="A38" s="316" t="str">
        <f>IF(Data!F29 = 0, "", Data!F29)</f>
        <v>#NAME?</v>
      </c>
      <c r="B38" s="316" t="str">
        <f>IF($A38 = "", "", Data!G29)</f>
        <v>#NAME?</v>
      </c>
      <c r="C38" s="317" t="str">
        <f>IF($A38 = "", "", Data!I29)</f>
        <v>#NAME?</v>
      </c>
      <c r="D38" s="317" t="str">
        <f>IF($A38 = "", "", Data!J29)</f>
        <v>#NAME?</v>
      </c>
      <c r="E38" s="173" t="str">
        <f>IF($A38 = "", "", Data!K29)</f>
        <v>#NAME?</v>
      </c>
      <c r="F38" s="239"/>
      <c r="G38" s="239" t="str">
        <f>IF($A38 = "", "", Data!L29)</f>
        <v>#NAME?</v>
      </c>
      <c r="H38" s="239" t="str">
        <f>IF($A38 = "", "", Data!M29)</f>
        <v>#NAME?</v>
      </c>
      <c r="I38" s="239" t="str">
        <f>IF($A38 = "", "", Data!N29)</f>
        <v>#NAME?</v>
      </c>
      <c r="J38" s="321" t="str">
        <f>IF($A38 = "", "", Data!O29)</f>
        <v>#NAME?</v>
      </c>
      <c r="K38" s="321"/>
      <c r="L38" s="321"/>
      <c r="M38" s="321" t="str">
        <f>IF($A38 = "", "", Data!P29)</f>
        <v>#NAME?</v>
      </c>
      <c r="N38" s="279"/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</row>
    <row r="39" ht="14.25" hidden="1" customHeight="1">
      <c r="A39" s="316" t="str">
        <f>IF(Data!F30 = 0, "", Data!F30)</f>
        <v>#NAME?</v>
      </c>
      <c r="B39" s="316" t="str">
        <f>IF($A39 = "", "", Data!G30)</f>
        <v>#NAME?</v>
      </c>
      <c r="C39" s="317" t="str">
        <f>IF($A39 = "", "", Data!I30)</f>
        <v>#NAME?</v>
      </c>
      <c r="D39" s="317" t="str">
        <f>IF($A39 = "", "", Data!J30)</f>
        <v>#NAME?</v>
      </c>
      <c r="E39" s="173" t="str">
        <f>IF($A39 = "", "", Data!K30)</f>
        <v>#NAME?</v>
      </c>
      <c r="F39" s="239"/>
      <c r="G39" s="239" t="str">
        <f>IF($A39 = "", "", Data!L30)</f>
        <v>#NAME?</v>
      </c>
      <c r="H39" s="239" t="str">
        <f>IF($A39 = "", "", Data!M30)</f>
        <v>#NAME?</v>
      </c>
      <c r="I39" s="239" t="str">
        <f>IF($A39 = "", "", Data!N30)</f>
        <v>#NAME?</v>
      </c>
      <c r="J39" s="321" t="str">
        <f>IF($A39 = "", "", Data!O30)</f>
        <v>#NAME?</v>
      </c>
      <c r="K39" s="321"/>
      <c r="L39" s="321"/>
      <c r="M39" s="321" t="str">
        <f>IF($A39 = "", "", Data!P30)</f>
        <v>#NAME?</v>
      </c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</row>
    <row r="40" ht="12.75" hidden="1" customHeight="1">
      <c r="A40" s="316" t="str">
        <f>IF(Data!F31 = 0, "", Data!F31)</f>
        <v>#NAME?</v>
      </c>
      <c r="B40" s="316" t="str">
        <f>IF($A40 = "", "", Data!G31)</f>
        <v>#NAME?</v>
      </c>
      <c r="C40" s="317" t="str">
        <f>IF($A40 = "", "", Data!I31)</f>
        <v>#NAME?</v>
      </c>
      <c r="D40" s="317" t="str">
        <f>IF($A40 = "", "", Data!J31)</f>
        <v>#NAME?</v>
      </c>
      <c r="E40" s="173" t="str">
        <f>IF($A40 = "", "", Data!K31)</f>
        <v>#NAME?</v>
      </c>
      <c r="F40" s="239"/>
      <c r="G40" s="239" t="str">
        <f>IF($A40 = "", "", Data!L31)</f>
        <v>#NAME?</v>
      </c>
      <c r="H40" s="239" t="str">
        <f>IF($A40 = "", "", Data!M31)</f>
        <v>#NAME?</v>
      </c>
      <c r="I40" s="239" t="str">
        <f>IF($A40 = "", "", Data!N31)</f>
        <v>#NAME?</v>
      </c>
      <c r="J40" s="321" t="str">
        <f>IF($A40 = "", "", Data!O31)</f>
        <v>#NAME?</v>
      </c>
      <c r="K40" s="321"/>
      <c r="L40" s="321"/>
      <c r="M40" s="321" t="str">
        <f>IF($A40 = "", "", Data!P31)</f>
        <v>#NAME?</v>
      </c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79"/>
    </row>
    <row r="41" ht="12.75" hidden="1" customHeight="1">
      <c r="A41" s="316" t="str">
        <f>IF(Data!F32 = 0, "", Data!F32)</f>
        <v>#NAME?</v>
      </c>
      <c r="B41" s="316" t="str">
        <f>IF($A41 = "", "", Data!G32)</f>
        <v>#NAME?</v>
      </c>
      <c r="C41" s="317" t="str">
        <f>IF($A41 = "", "", Data!I32)</f>
        <v>#NAME?</v>
      </c>
      <c r="D41" s="317" t="str">
        <f>IF($A41 = "", "", Data!J32)</f>
        <v>#NAME?</v>
      </c>
      <c r="E41" s="173" t="str">
        <f>IF($A41 = "", "", Data!K32)</f>
        <v>#NAME?</v>
      </c>
      <c r="F41" s="239"/>
      <c r="G41" s="239" t="str">
        <f>IF($A41 = "", "", Data!L32)</f>
        <v>#NAME?</v>
      </c>
      <c r="H41" s="239" t="str">
        <f>IF($A41 = "", "", Data!M32)</f>
        <v>#NAME?</v>
      </c>
      <c r="I41" s="239" t="str">
        <f>IF($A41 = "", "", Data!N32)</f>
        <v>#NAME?</v>
      </c>
      <c r="J41" s="321" t="str">
        <f>IF($A41 = "", "", Data!O32)</f>
        <v>#NAME?</v>
      </c>
      <c r="K41" s="321"/>
      <c r="L41" s="321"/>
      <c r="M41" s="321" t="str">
        <f>IF($A41 = "", "", Data!P32)</f>
        <v>#NAME?</v>
      </c>
      <c r="N41" s="279"/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</row>
    <row r="42" ht="12.75" hidden="1" customHeight="1">
      <c r="A42" s="316" t="str">
        <f>IF(Data!F33 = 0, "", Data!F33)</f>
        <v>#NAME?</v>
      </c>
      <c r="B42" s="316" t="str">
        <f>IF($A42 = "", "", Data!G33)</f>
        <v>#NAME?</v>
      </c>
      <c r="C42" s="317" t="str">
        <f>IF($A42 = "", "", Data!I33)</f>
        <v>#NAME?</v>
      </c>
      <c r="D42" s="317" t="str">
        <f>IF($A42 = "", "", Data!J33)</f>
        <v>#NAME?</v>
      </c>
      <c r="E42" s="173" t="str">
        <f>IF($A42 = "", "", Data!K33)</f>
        <v>#NAME?</v>
      </c>
      <c r="F42" s="239"/>
      <c r="G42" s="239" t="str">
        <f>IF($A42 = "", "", Data!L33)</f>
        <v>#NAME?</v>
      </c>
      <c r="H42" s="239" t="str">
        <f>IF($A42 = "", "", Data!M33)</f>
        <v>#NAME?</v>
      </c>
      <c r="I42" s="239" t="str">
        <f>IF($A42 = "", "", Data!N33)</f>
        <v>#NAME?</v>
      </c>
      <c r="J42" s="321" t="str">
        <f>IF($A42 = "", "", Data!O33)</f>
        <v>#NAME?</v>
      </c>
      <c r="K42" s="321"/>
      <c r="L42" s="321"/>
      <c r="M42" s="321" t="str">
        <f>IF($A42 = "", "", Data!P33)</f>
        <v>#NAME?</v>
      </c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</row>
    <row r="43" ht="12.75" customHeight="1">
      <c r="A43" s="327" t="s">
        <v>283</v>
      </c>
      <c r="B43" s="328"/>
      <c r="C43" s="329" t="str">
        <f>Data!I11</f>
        <v>#NAME?</v>
      </c>
      <c r="D43" s="329" t="str">
        <f>Data!J11</f>
        <v>#NAME?</v>
      </c>
      <c r="E43" s="330" t="str">
        <f>Data!K11</f>
        <v>#NAME?</v>
      </c>
      <c r="F43" s="331" t="str">
        <f>Data!L11</f>
        <v>#NAME?</v>
      </c>
      <c r="G43" s="330" t="str">
        <f>Data!M11</f>
        <v>#NAME?</v>
      </c>
      <c r="H43" s="330" t="str">
        <f>Data!N11</f>
        <v>#NAME?</v>
      </c>
      <c r="I43" s="330" t="str">
        <f>Data!O11</f>
        <v>#NAME?</v>
      </c>
      <c r="J43" s="332" t="str">
        <f>Data!P11</f>
        <v>#NAME?</v>
      </c>
      <c r="K43" s="333" t="str">
        <f>Data!Q11</f>
        <v>#NAME?</v>
      </c>
      <c r="L43" s="332" t="str">
        <f>Data!R11</f>
        <v>#NAME?</v>
      </c>
      <c r="M43" s="334" t="str">
        <f>Data!S11</f>
        <v>#NAME?</v>
      </c>
      <c r="N43" s="279"/>
      <c r="O43" s="279"/>
      <c r="P43" s="279"/>
      <c r="Q43" s="279"/>
      <c r="R43" s="279"/>
      <c r="S43" s="279"/>
      <c r="T43" s="279"/>
      <c r="U43" s="279"/>
      <c r="V43" s="279"/>
      <c r="W43" s="279"/>
      <c r="X43" s="279"/>
      <c r="Y43" s="279"/>
      <c r="Z43" s="279"/>
    </row>
    <row r="44" ht="12.75" customHeight="1">
      <c r="A44" s="335"/>
      <c r="B44" s="336"/>
      <c r="C44" s="337"/>
      <c r="D44" s="337"/>
      <c r="E44" s="338"/>
      <c r="F44" s="339"/>
      <c r="G44" s="339"/>
      <c r="H44" s="339"/>
      <c r="I44" s="339"/>
      <c r="J44" s="339"/>
      <c r="K44" s="339"/>
      <c r="L44" s="339"/>
      <c r="M44" s="33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</row>
    <row r="45" ht="12.75" hidden="1" customHeight="1">
      <c r="A45" s="335"/>
      <c r="B45" s="336"/>
      <c r="C45" s="337"/>
      <c r="D45" s="337"/>
      <c r="E45" s="338"/>
      <c r="F45" s="340"/>
      <c r="G45" s="340"/>
      <c r="H45" s="340"/>
      <c r="I45" s="340"/>
      <c r="J45" s="339"/>
      <c r="K45" s="339"/>
      <c r="L45" s="339"/>
      <c r="M45" s="339"/>
      <c r="N45" s="279"/>
      <c r="O45" s="279"/>
      <c r="P45" s="279"/>
      <c r="Q45" s="279"/>
      <c r="R45" s="279"/>
      <c r="S45" s="279"/>
      <c r="T45" s="279"/>
      <c r="U45" s="279"/>
      <c r="V45" s="279"/>
      <c r="W45" s="279"/>
      <c r="X45" s="279"/>
      <c r="Y45" s="279"/>
      <c r="Z45" s="279"/>
    </row>
    <row r="46" ht="12.75" hidden="1" customHeight="1">
      <c r="A46" s="335"/>
      <c r="B46" s="336"/>
      <c r="C46" s="337"/>
      <c r="D46" s="337"/>
      <c r="E46" s="338"/>
      <c r="F46" s="340"/>
      <c r="G46" s="340"/>
      <c r="H46" s="340"/>
      <c r="I46" s="340"/>
      <c r="J46" s="339"/>
      <c r="K46" s="339"/>
      <c r="L46" s="339"/>
      <c r="M46" s="339"/>
      <c r="N46" s="279"/>
      <c r="O46" s="279"/>
      <c r="P46" s="279"/>
      <c r="Q46" s="279"/>
      <c r="R46" s="279"/>
      <c r="S46" s="279"/>
      <c r="T46" s="279"/>
      <c r="U46" s="279"/>
      <c r="V46" s="279"/>
      <c r="W46" s="279"/>
      <c r="X46" s="279"/>
      <c r="Y46" s="279"/>
      <c r="Z46" s="279"/>
    </row>
    <row r="47" ht="12.75" hidden="1" customHeight="1">
      <c r="A47" s="335"/>
      <c r="B47" s="336"/>
      <c r="C47" s="337"/>
      <c r="D47" s="337"/>
      <c r="E47" s="338"/>
      <c r="F47" s="340"/>
      <c r="G47" s="340"/>
      <c r="H47" s="340"/>
      <c r="I47" s="340"/>
      <c r="J47" s="339"/>
      <c r="K47" s="339"/>
      <c r="L47" s="339"/>
      <c r="M47" s="339"/>
      <c r="N47" s="279"/>
      <c r="O47" s="279"/>
      <c r="P47" s="279"/>
      <c r="Q47" s="279"/>
      <c r="R47" s="279"/>
      <c r="S47" s="279"/>
      <c r="T47" s="279"/>
      <c r="U47" s="279"/>
      <c r="V47" s="279"/>
      <c r="W47" s="279"/>
      <c r="X47" s="279"/>
      <c r="Y47" s="279"/>
      <c r="Z47" s="279"/>
    </row>
    <row r="48" ht="12.75" hidden="1" customHeight="1">
      <c r="A48" s="335"/>
      <c r="B48" s="336"/>
      <c r="C48" s="337"/>
      <c r="D48" s="337"/>
      <c r="E48" s="338"/>
      <c r="F48" s="340"/>
      <c r="G48" s="340"/>
      <c r="H48" s="340"/>
      <c r="I48" s="340"/>
      <c r="J48" s="339"/>
      <c r="K48" s="339"/>
      <c r="L48" s="339"/>
      <c r="M48" s="339"/>
      <c r="N48" s="279"/>
      <c r="O48" s="279"/>
      <c r="P48" s="279"/>
      <c r="Q48" s="279"/>
      <c r="R48" s="279"/>
      <c r="S48" s="279"/>
      <c r="T48" s="279"/>
      <c r="U48" s="279"/>
      <c r="V48" s="279"/>
      <c r="W48" s="279"/>
      <c r="X48" s="279"/>
      <c r="Y48" s="279"/>
      <c r="Z48" s="279"/>
    </row>
    <row r="49" ht="12.75" hidden="1" customHeight="1">
      <c r="A49" s="335"/>
      <c r="B49" s="336"/>
      <c r="C49" s="337"/>
      <c r="D49" s="337"/>
      <c r="E49" s="338"/>
      <c r="F49" s="340"/>
      <c r="G49" s="340"/>
      <c r="H49" s="340"/>
      <c r="I49" s="340"/>
      <c r="J49" s="339"/>
      <c r="K49" s="339"/>
      <c r="L49" s="339"/>
      <c r="M49" s="339"/>
      <c r="N49" s="279"/>
      <c r="O49" s="279"/>
      <c r="P49" s="279"/>
      <c r="Q49" s="279"/>
      <c r="R49" s="279"/>
      <c r="S49" s="279"/>
      <c r="T49" s="279"/>
      <c r="U49" s="279"/>
      <c r="V49" s="279"/>
      <c r="W49" s="279"/>
      <c r="X49" s="279"/>
      <c r="Y49" s="279"/>
      <c r="Z49" s="279"/>
    </row>
    <row r="50" ht="12.75" hidden="1" customHeight="1">
      <c r="A50" s="335"/>
      <c r="B50" s="336"/>
      <c r="C50" s="337"/>
      <c r="D50" s="337"/>
      <c r="E50" s="338"/>
      <c r="F50" s="340"/>
      <c r="G50" s="340"/>
      <c r="H50" s="340"/>
      <c r="I50" s="340"/>
      <c r="J50" s="339"/>
      <c r="K50" s="339"/>
      <c r="L50" s="339"/>
      <c r="M50" s="339"/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</row>
    <row r="51" ht="12.75" hidden="1" customHeight="1">
      <c r="A51" s="335"/>
      <c r="B51" s="336"/>
      <c r="C51" s="337"/>
      <c r="D51" s="337"/>
      <c r="E51" s="338"/>
      <c r="F51" s="340"/>
      <c r="G51" s="340"/>
      <c r="H51" s="340"/>
      <c r="I51" s="340"/>
      <c r="J51" s="339"/>
      <c r="K51" s="339"/>
      <c r="L51" s="339"/>
      <c r="M51" s="339"/>
      <c r="N51" s="279"/>
      <c r="O51" s="279"/>
      <c r="P51" s="279"/>
      <c r="Q51" s="279"/>
      <c r="R51" s="279"/>
      <c r="S51" s="279"/>
      <c r="T51" s="279"/>
      <c r="U51" s="279"/>
      <c r="V51" s="279"/>
      <c r="W51" s="279"/>
      <c r="X51" s="279"/>
      <c r="Y51" s="279"/>
      <c r="Z51" s="279"/>
    </row>
    <row r="52" ht="12.75" hidden="1" customHeight="1">
      <c r="A52" s="335"/>
      <c r="B52" s="336"/>
      <c r="C52" s="337"/>
      <c r="D52" s="337"/>
      <c r="E52" s="338"/>
      <c r="F52" s="340"/>
      <c r="G52" s="340"/>
      <c r="H52" s="340"/>
      <c r="I52" s="340"/>
      <c r="J52" s="339"/>
      <c r="K52" s="339"/>
      <c r="L52" s="339"/>
      <c r="M52" s="339"/>
      <c r="N52" s="279"/>
      <c r="O52" s="279"/>
      <c r="P52" s="279"/>
      <c r="Q52" s="279"/>
      <c r="R52" s="279"/>
      <c r="S52" s="279"/>
      <c r="T52" s="279"/>
      <c r="U52" s="279"/>
      <c r="V52" s="279"/>
      <c r="W52" s="279"/>
      <c r="X52" s="279"/>
      <c r="Y52" s="279"/>
      <c r="Z52" s="279"/>
    </row>
    <row r="53" ht="12.75" hidden="1" customHeight="1">
      <c r="A53" s="335"/>
      <c r="B53" s="336"/>
      <c r="C53" s="337"/>
      <c r="D53" s="337"/>
      <c r="E53" s="338"/>
      <c r="F53" s="340"/>
      <c r="G53" s="340"/>
      <c r="H53" s="340"/>
      <c r="I53" s="340"/>
      <c r="J53" s="339"/>
      <c r="K53" s="339"/>
      <c r="L53" s="339"/>
      <c r="M53" s="339"/>
      <c r="N53" s="279"/>
      <c r="O53" s="279"/>
      <c r="P53" s="279"/>
      <c r="Q53" s="279"/>
      <c r="R53" s="279"/>
      <c r="S53" s="279"/>
      <c r="T53" s="279"/>
      <c r="U53" s="279"/>
      <c r="V53" s="279"/>
      <c r="W53" s="279"/>
      <c r="X53" s="279"/>
      <c r="Y53" s="279"/>
      <c r="Z53" s="279"/>
    </row>
    <row r="54" ht="12.75" hidden="1" customHeight="1">
      <c r="A54" s="335"/>
      <c r="B54" s="336"/>
      <c r="C54" s="337"/>
      <c r="D54" s="337"/>
      <c r="E54" s="338"/>
      <c r="F54" s="340"/>
      <c r="G54" s="340"/>
      <c r="H54" s="340"/>
      <c r="I54" s="340"/>
      <c r="J54" s="339"/>
      <c r="K54" s="339"/>
      <c r="L54" s="339"/>
      <c r="M54" s="339"/>
      <c r="N54" s="279"/>
      <c r="O54" s="279"/>
      <c r="P54" s="279"/>
      <c r="Q54" s="279"/>
      <c r="R54" s="279"/>
      <c r="S54" s="279"/>
      <c r="T54" s="279"/>
      <c r="U54" s="279"/>
      <c r="V54" s="279"/>
      <c r="W54" s="279"/>
      <c r="X54" s="279"/>
      <c r="Y54" s="279"/>
      <c r="Z54" s="279"/>
    </row>
    <row r="55" ht="12.75" hidden="1" customHeight="1">
      <c r="A55" s="335"/>
      <c r="B55" s="336"/>
      <c r="C55" s="337"/>
      <c r="D55" s="337"/>
      <c r="E55" s="338"/>
      <c r="F55" s="340"/>
      <c r="G55" s="340"/>
      <c r="H55" s="340"/>
      <c r="I55" s="340"/>
      <c r="J55" s="339"/>
      <c r="K55" s="339"/>
      <c r="L55" s="339"/>
      <c r="M55" s="339"/>
      <c r="N55" s="279"/>
      <c r="O55" s="279"/>
      <c r="P55" s="279"/>
      <c r="Q55" s="279"/>
      <c r="R55" s="279"/>
      <c r="S55" s="279"/>
      <c r="T55" s="279"/>
      <c r="U55" s="279"/>
      <c r="V55" s="279"/>
      <c r="W55" s="279"/>
      <c r="X55" s="279"/>
      <c r="Y55" s="279"/>
      <c r="Z55" s="279"/>
    </row>
    <row r="56" ht="12.75" hidden="1" customHeight="1">
      <c r="A56" s="335"/>
      <c r="B56" s="336"/>
      <c r="C56" s="337"/>
      <c r="D56" s="337"/>
      <c r="E56" s="338"/>
      <c r="F56" s="340"/>
      <c r="G56" s="340"/>
      <c r="H56" s="340"/>
      <c r="I56" s="340"/>
      <c r="J56" s="339"/>
      <c r="K56" s="339"/>
      <c r="L56" s="339"/>
      <c r="M56" s="339"/>
      <c r="N56" s="279"/>
      <c r="O56" s="279"/>
      <c r="P56" s="279"/>
      <c r="Q56" s="279"/>
      <c r="R56" s="279"/>
      <c r="S56" s="279"/>
      <c r="T56" s="279"/>
      <c r="U56" s="279"/>
      <c r="V56" s="279"/>
      <c r="W56" s="279"/>
      <c r="X56" s="279"/>
      <c r="Y56" s="279"/>
      <c r="Z56" s="279"/>
    </row>
    <row r="57" ht="12.75" hidden="1" customHeight="1">
      <c r="A57" s="335"/>
      <c r="B57" s="336"/>
      <c r="C57" s="337"/>
      <c r="D57" s="337"/>
      <c r="E57" s="338"/>
      <c r="F57" s="340"/>
      <c r="G57" s="340"/>
      <c r="H57" s="340"/>
      <c r="I57" s="340"/>
      <c r="J57" s="339"/>
      <c r="K57" s="339"/>
      <c r="L57" s="339"/>
      <c r="M57" s="339"/>
      <c r="N57" s="279"/>
      <c r="O57" s="279"/>
      <c r="P57" s="279"/>
      <c r="Q57" s="279"/>
      <c r="R57" s="279"/>
      <c r="S57" s="279"/>
      <c r="T57" s="279"/>
      <c r="U57" s="279"/>
      <c r="V57" s="279"/>
      <c r="W57" s="279"/>
      <c r="X57" s="279"/>
      <c r="Y57" s="279"/>
      <c r="Z57" s="279"/>
    </row>
    <row r="58" ht="12.75" hidden="1" customHeight="1">
      <c r="A58" s="316"/>
      <c r="B58" s="341"/>
      <c r="C58" s="341"/>
      <c r="D58" s="341"/>
      <c r="E58" s="341"/>
      <c r="F58" s="342"/>
      <c r="G58" s="342"/>
      <c r="H58" s="342"/>
      <c r="I58" s="342"/>
      <c r="J58" s="342"/>
      <c r="K58" s="343"/>
      <c r="L58" s="343"/>
      <c r="M58" s="343"/>
      <c r="N58" s="279"/>
      <c r="O58" s="279"/>
      <c r="P58" s="279"/>
      <c r="Q58" s="279"/>
      <c r="R58" s="279"/>
      <c r="S58" s="279"/>
      <c r="T58" s="279"/>
      <c r="U58" s="279"/>
      <c r="V58" s="279"/>
      <c r="W58" s="279"/>
      <c r="X58" s="279"/>
      <c r="Y58" s="279"/>
      <c r="Z58" s="279"/>
    </row>
    <row r="59" ht="12.75" customHeight="1">
      <c r="A59" s="11" t="s">
        <v>1</v>
      </c>
      <c r="B59" s="11"/>
      <c r="C59" s="11" t="s">
        <v>5</v>
      </c>
      <c r="D59" s="11" t="s">
        <v>98</v>
      </c>
      <c r="E59" s="11" t="s">
        <v>99</v>
      </c>
      <c r="F59" s="11" t="s">
        <v>84</v>
      </c>
      <c r="G59" s="11" t="s">
        <v>287</v>
      </c>
      <c r="H59" s="11" t="s">
        <v>16</v>
      </c>
      <c r="I59" s="11" t="s">
        <v>273</v>
      </c>
      <c r="J59" s="11" t="s">
        <v>288</v>
      </c>
      <c r="K59" s="11" t="s">
        <v>18</v>
      </c>
      <c r="L59" s="11" t="s">
        <v>274</v>
      </c>
      <c r="M59" s="11" t="s">
        <v>350</v>
      </c>
      <c r="N59" s="279"/>
      <c r="O59" s="279"/>
      <c r="P59" s="279"/>
      <c r="Q59" s="279"/>
      <c r="R59" s="279"/>
      <c r="S59" s="279"/>
      <c r="T59" s="279"/>
      <c r="U59" s="279"/>
      <c r="V59" s="279"/>
      <c r="W59" s="279"/>
      <c r="X59" s="279"/>
      <c r="Y59" s="279"/>
      <c r="Z59" s="279"/>
    </row>
    <row r="60" ht="15.0" customHeight="1">
      <c r="A60" s="344" t="s">
        <v>351</v>
      </c>
      <c r="B60" s="345"/>
      <c r="C60" s="345"/>
      <c r="D60" s="346" t="s">
        <v>352</v>
      </c>
      <c r="E60" s="346" t="s">
        <v>353</v>
      </c>
      <c r="F60" s="346" t="s">
        <v>354</v>
      </c>
      <c r="G60" s="345"/>
      <c r="H60" s="345"/>
      <c r="I60" s="346" t="s">
        <v>355</v>
      </c>
      <c r="J60" s="345"/>
      <c r="K60" s="346" t="s">
        <v>356</v>
      </c>
      <c r="L60" s="345"/>
      <c r="M60" s="345"/>
      <c r="N60" s="279"/>
      <c r="O60" s="279"/>
      <c r="P60" s="279"/>
      <c r="Q60" s="279"/>
      <c r="R60" s="279"/>
      <c r="S60" s="279"/>
      <c r="T60" s="279"/>
      <c r="U60" s="279"/>
      <c r="V60" s="279"/>
      <c r="W60" s="279"/>
      <c r="X60" s="279"/>
      <c r="Y60" s="279"/>
      <c r="Z60" s="279"/>
    </row>
    <row r="61" ht="12.75" customHeight="1">
      <c r="A61" s="291" t="s">
        <v>114</v>
      </c>
      <c r="B61" s="291"/>
      <c r="C61" s="347"/>
      <c r="D61" s="292"/>
      <c r="E61" s="292"/>
      <c r="F61" s="293"/>
      <c r="G61" s="294"/>
      <c r="H61" s="295"/>
      <c r="I61" s="293"/>
      <c r="J61" s="294"/>
      <c r="K61" s="296"/>
      <c r="L61" s="296"/>
      <c r="M61" s="296"/>
      <c r="N61" s="279"/>
      <c r="O61" s="279"/>
      <c r="P61" s="279"/>
      <c r="Q61" s="279"/>
      <c r="R61" s="279"/>
      <c r="S61" s="279"/>
      <c r="T61" s="279"/>
      <c r="U61" s="279"/>
      <c r="V61" s="279"/>
      <c r="W61" s="279"/>
      <c r="X61" s="279"/>
      <c r="Y61" s="279"/>
      <c r="Z61" s="279"/>
    </row>
    <row r="62" ht="12.75" customHeight="1">
      <c r="A62" s="298" t="s">
        <v>25</v>
      </c>
      <c r="B62" s="298" t="str">
        <f t="shared" ref="B62:B109" si="4">IF(A62="","",$A$61)</f>
        <v>Studio</v>
      </c>
      <c r="C62" s="166">
        <f t="shared" ref="C62:G62" si="1">IF($A62="","",IFERROR(INDIRECT("'" &amp; $A62 &amp; "'!" &amp; C$4),0))</f>
        <v>4</v>
      </c>
      <c r="D62" s="166">
        <f t="shared" si="1"/>
        <v>17</v>
      </c>
      <c r="E62" s="166">
        <f t="shared" si="1"/>
        <v>536.0588235</v>
      </c>
      <c r="F62" s="299">
        <f t="shared" si="1"/>
        <v>3788.294118</v>
      </c>
      <c r="G62" s="300">
        <f t="shared" si="1"/>
        <v>7.104946167</v>
      </c>
      <c r="H62" s="301">
        <f t="shared" ref="H62:H109" si="6">IF($A62="","",I62-F62)</f>
        <v>0</v>
      </c>
      <c r="I62" s="299">
        <f t="shared" ref="I62:J62" si="2">IF($A62="","",IFERROR(INDIRECT("'" &amp; $A62 &amp; "'!" &amp; I$4),0))</f>
        <v>3788.294118</v>
      </c>
      <c r="J62" s="300">
        <f t="shared" si="2"/>
        <v>7.104946167</v>
      </c>
      <c r="K62" s="301">
        <f t="shared" ref="K62:K109" si="8">IF($A62="","",L62-I62)</f>
        <v>0</v>
      </c>
      <c r="L62" s="302">
        <f t="shared" ref="L62:M62" si="3">IF($A62="","",IFERROR(INDIRECT("'" &amp; $A62 &amp; "'!" &amp; L$4),0))</f>
        <v>3788.294118</v>
      </c>
      <c r="M62" s="303">
        <f t="shared" si="3"/>
        <v>7.104946167</v>
      </c>
      <c r="N62" s="279"/>
      <c r="O62" s="279"/>
      <c r="P62" s="279"/>
      <c r="Q62" s="279"/>
      <c r="R62" s="279"/>
      <c r="S62" s="279"/>
      <c r="T62" s="279"/>
      <c r="U62" s="279"/>
      <c r="V62" s="279"/>
      <c r="W62" s="279"/>
      <c r="X62" s="279"/>
      <c r="Y62" s="279"/>
      <c r="Z62" s="279"/>
    </row>
    <row r="63" ht="12.75" customHeight="1">
      <c r="A63" s="298" t="s">
        <v>26</v>
      </c>
      <c r="B63" s="298" t="str">
        <f t="shared" si="4"/>
        <v>Studio</v>
      </c>
      <c r="C63" s="166">
        <f t="shared" ref="C63:G63" si="5">IF($A63="","",IFERROR(INDIRECT("'" &amp; $A63 &amp; "'!" &amp; C$4),0))</f>
        <v>5</v>
      </c>
      <c r="D63" s="166">
        <f t="shared" si="5"/>
        <v>36</v>
      </c>
      <c r="E63" s="166">
        <f t="shared" si="5"/>
        <v>542.2222222</v>
      </c>
      <c r="F63" s="299">
        <f t="shared" si="5"/>
        <v>3153.777778</v>
      </c>
      <c r="G63" s="300">
        <f t="shared" si="5"/>
        <v>5.878220777</v>
      </c>
      <c r="H63" s="301">
        <f t="shared" si="6"/>
        <v>0</v>
      </c>
      <c r="I63" s="299">
        <f t="shared" ref="I63:J63" si="7">IF($A63="","",IFERROR(INDIRECT("'" &amp; $A63 &amp; "'!" &amp; I$4),0))</f>
        <v>3153.777778</v>
      </c>
      <c r="J63" s="300">
        <f t="shared" si="7"/>
        <v>5.878220777</v>
      </c>
      <c r="K63" s="301">
        <f t="shared" si="8"/>
        <v>0</v>
      </c>
      <c r="L63" s="302">
        <f t="shared" ref="L63:M63" si="9">IF($A63="","",IFERROR(INDIRECT("'" &amp; $A63 &amp; "'!" &amp; L$4),0))</f>
        <v>3153.777778</v>
      </c>
      <c r="M63" s="303">
        <f t="shared" si="9"/>
        <v>5.878220777</v>
      </c>
      <c r="N63" s="279"/>
      <c r="O63" s="279"/>
      <c r="P63" s="279"/>
      <c r="Q63" s="279"/>
      <c r="R63" s="279"/>
      <c r="S63" s="279"/>
      <c r="T63" s="279"/>
      <c r="U63" s="279"/>
      <c r="V63" s="279"/>
      <c r="W63" s="279"/>
      <c r="X63" s="279"/>
      <c r="Y63" s="279"/>
      <c r="Z63" s="279"/>
    </row>
    <row r="64" ht="12.75" customHeight="1">
      <c r="A64" s="298" t="s">
        <v>23</v>
      </c>
      <c r="B64" s="298" t="str">
        <f t="shared" si="4"/>
        <v>Studio</v>
      </c>
      <c r="C64" s="166">
        <f t="shared" ref="C64:G64" si="10">IF($A64="","",IFERROR(INDIRECT("'" &amp; $A64 &amp; "'!" &amp; C$4),0))</f>
        <v>2</v>
      </c>
      <c r="D64" s="166">
        <f t="shared" si="10"/>
        <v>183</v>
      </c>
      <c r="E64" s="166">
        <f t="shared" si="10"/>
        <v>347.4371585</v>
      </c>
      <c r="F64" s="299">
        <f t="shared" si="10"/>
        <v>2571.562842</v>
      </c>
      <c r="G64" s="300">
        <f t="shared" si="10"/>
        <v>7.423426902</v>
      </c>
      <c r="H64" s="301">
        <f t="shared" si="6"/>
        <v>0</v>
      </c>
      <c r="I64" s="299">
        <f t="shared" ref="I64:J64" si="11">IF($A64="","",IFERROR(INDIRECT("'" &amp; $A64 &amp; "'!" &amp; I$4),0))</f>
        <v>2571.562842</v>
      </c>
      <c r="J64" s="300">
        <f t="shared" si="11"/>
        <v>7.423426902</v>
      </c>
      <c r="K64" s="301">
        <f t="shared" si="8"/>
        <v>0</v>
      </c>
      <c r="L64" s="302">
        <f t="shared" ref="L64:M64" si="12">IF($A64="","",IFERROR(INDIRECT("'" &amp; $A64 &amp; "'!" &amp; L$4),0))</f>
        <v>2571.562842</v>
      </c>
      <c r="M64" s="303">
        <f t="shared" si="12"/>
        <v>7.423426902</v>
      </c>
      <c r="N64" s="279"/>
      <c r="O64" s="279"/>
      <c r="P64" s="279"/>
      <c r="Q64" s="279"/>
      <c r="R64" s="279"/>
      <c r="S64" s="279"/>
      <c r="T64" s="279"/>
      <c r="U64" s="279"/>
      <c r="V64" s="279"/>
      <c r="W64" s="279"/>
      <c r="X64" s="279"/>
      <c r="Y64" s="279"/>
      <c r="Z64" s="279"/>
    </row>
    <row r="65" ht="12.75" customHeight="1">
      <c r="A65" s="298" t="s">
        <v>24</v>
      </c>
      <c r="B65" s="298" t="str">
        <f t="shared" si="4"/>
        <v>Studio</v>
      </c>
      <c r="C65" s="166">
        <f t="shared" ref="C65:G65" si="13">IF($A65="","",IFERROR(INDIRECT("'" &amp; $A65 &amp; "'!" &amp; C$4),0))</f>
        <v>5</v>
      </c>
      <c r="D65" s="166">
        <f t="shared" si="13"/>
        <v>0</v>
      </c>
      <c r="E65" s="166">
        <f t="shared" si="13"/>
        <v>0</v>
      </c>
      <c r="F65" s="299">
        <f t="shared" si="13"/>
        <v>0</v>
      </c>
      <c r="G65" s="300">
        <f t="shared" si="13"/>
        <v>0</v>
      </c>
      <c r="H65" s="301">
        <f t="shared" si="6"/>
        <v>0</v>
      </c>
      <c r="I65" s="299">
        <f t="shared" ref="I65:J65" si="14">IF($A65="","",IFERROR(INDIRECT("'" &amp; $A65 &amp; "'!" &amp; I$4),0))</f>
        <v>0</v>
      </c>
      <c r="J65" s="300">
        <f t="shared" si="14"/>
        <v>0</v>
      </c>
      <c r="K65" s="301">
        <f t="shared" si="8"/>
        <v>0</v>
      </c>
      <c r="L65" s="302">
        <f t="shared" ref="L65:M65" si="15">IF($A65="","",IFERROR(INDIRECT("'" &amp; $A65 &amp; "'!" &amp; L$4),0))</f>
        <v>0</v>
      </c>
      <c r="M65" s="303">
        <f t="shared" si="15"/>
        <v>0</v>
      </c>
      <c r="N65" s="279"/>
      <c r="O65" s="279"/>
      <c r="P65" s="279"/>
      <c r="Q65" s="279"/>
      <c r="R65" s="279"/>
      <c r="S65" s="279"/>
      <c r="T65" s="279"/>
      <c r="U65" s="279"/>
      <c r="V65" s="279"/>
      <c r="W65" s="279"/>
      <c r="X65" s="279"/>
      <c r="Y65" s="279"/>
      <c r="Z65" s="279"/>
    </row>
    <row r="66" ht="12.75" hidden="1" customHeight="1">
      <c r="A66" s="298"/>
      <c r="B66" s="298" t="str">
        <f t="shared" si="4"/>
        <v/>
      </c>
      <c r="C66" s="166" t="str">
        <f t="shared" ref="C66:G66" si="16">IF($A66="","",IFERROR(INDIRECT("'" &amp; $A66 &amp; "'!" &amp; C$4),0))</f>
        <v/>
      </c>
      <c r="D66" s="166" t="str">
        <f t="shared" si="16"/>
        <v/>
      </c>
      <c r="E66" s="166" t="str">
        <f t="shared" si="16"/>
        <v/>
      </c>
      <c r="F66" s="299" t="str">
        <f t="shared" si="16"/>
        <v/>
      </c>
      <c r="G66" s="300" t="str">
        <f t="shared" si="16"/>
        <v/>
      </c>
      <c r="H66" s="301" t="str">
        <f t="shared" si="6"/>
        <v/>
      </c>
      <c r="I66" s="299" t="str">
        <f t="shared" ref="I66:J66" si="17">IF($A66="","",IFERROR(INDIRECT("'" &amp; $A66 &amp; "'!" &amp; I$4),0))</f>
        <v/>
      </c>
      <c r="J66" s="300" t="str">
        <f t="shared" si="17"/>
        <v/>
      </c>
      <c r="K66" s="301" t="str">
        <f t="shared" si="8"/>
        <v/>
      </c>
      <c r="L66" s="302" t="str">
        <f t="shared" ref="L66:M66" si="18">IF($A66="","",IFERROR(INDIRECT("'" &amp; $A66 &amp; "'!" &amp; L$4),0))</f>
        <v/>
      </c>
      <c r="M66" s="303" t="str">
        <f t="shared" si="18"/>
        <v/>
      </c>
      <c r="N66" s="279"/>
      <c r="O66" s="279"/>
      <c r="P66" s="279"/>
      <c r="Q66" s="279"/>
      <c r="R66" s="279"/>
      <c r="S66" s="279"/>
      <c r="T66" s="279"/>
      <c r="U66" s="279"/>
      <c r="V66" s="279"/>
      <c r="W66" s="279"/>
      <c r="X66" s="279"/>
      <c r="Y66" s="279"/>
      <c r="Z66" s="279"/>
    </row>
    <row r="67" ht="12.75" hidden="1" customHeight="1">
      <c r="A67" s="298"/>
      <c r="B67" s="298" t="str">
        <f t="shared" si="4"/>
        <v/>
      </c>
      <c r="C67" s="166" t="str">
        <f t="shared" ref="C67:G67" si="19">IF($A67="","",IFERROR(INDIRECT("'" &amp; $A67 &amp; "'!" &amp; C$4),0))</f>
        <v/>
      </c>
      <c r="D67" s="166" t="str">
        <f t="shared" si="19"/>
        <v/>
      </c>
      <c r="E67" s="166" t="str">
        <f t="shared" si="19"/>
        <v/>
      </c>
      <c r="F67" s="299" t="str">
        <f t="shared" si="19"/>
        <v/>
      </c>
      <c r="G67" s="300" t="str">
        <f t="shared" si="19"/>
        <v/>
      </c>
      <c r="H67" s="301" t="str">
        <f t="shared" si="6"/>
        <v/>
      </c>
      <c r="I67" s="299" t="str">
        <f t="shared" ref="I67:J67" si="20">IF($A67="","",IFERROR(INDIRECT("'" &amp; $A67 &amp; "'!" &amp; I$4),0))</f>
        <v/>
      </c>
      <c r="J67" s="300" t="str">
        <f t="shared" si="20"/>
        <v/>
      </c>
      <c r="K67" s="301" t="str">
        <f t="shared" si="8"/>
        <v/>
      </c>
      <c r="L67" s="302" t="str">
        <f t="shared" ref="L67:M67" si="21">IF($A67="","",IFERROR(INDIRECT("'" &amp; $A67 &amp; "'!" &amp; L$4),0))</f>
        <v/>
      </c>
      <c r="M67" s="303" t="str">
        <f t="shared" si="21"/>
        <v/>
      </c>
      <c r="N67" s="279"/>
      <c r="O67" s="279"/>
      <c r="P67" s="279"/>
      <c r="Q67" s="279"/>
      <c r="R67" s="279"/>
      <c r="S67" s="279"/>
      <c r="T67" s="279"/>
      <c r="U67" s="279"/>
      <c r="V67" s="279"/>
      <c r="W67" s="279"/>
      <c r="X67" s="279"/>
      <c r="Y67" s="279"/>
      <c r="Z67" s="279"/>
    </row>
    <row r="68" ht="12.75" hidden="1" customHeight="1">
      <c r="A68" s="298"/>
      <c r="B68" s="298" t="str">
        <f t="shared" si="4"/>
        <v/>
      </c>
      <c r="C68" s="166" t="str">
        <f t="shared" ref="C68:G68" si="22">IF($A68="","",IFERROR(INDIRECT("'" &amp; $A68 &amp; "'!" &amp; C$4),0))</f>
        <v/>
      </c>
      <c r="D68" s="166" t="str">
        <f t="shared" si="22"/>
        <v/>
      </c>
      <c r="E68" s="166" t="str">
        <f t="shared" si="22"/>
        <v/>
      </c>
      <c r="F68" s="299" t="str">
        <f t="shared" si="22"/>
        <v/>
      </c>
      <c r="G68" s="300" t="str">
        <f t="shared" si="22"/>
        <v/>
      </c>
      <c r="H68" s="301" t="str">
        <f t="shared" si="6"/>
        <v/>
      </c>
      <c r="I68" s="299" t="str">
        <f t="shared" ref="I68:J68" si="23">IF($A68="","",IFERROR(INDIRECT("'" &amp; $A68 &amp; "'!" &amp; I$4),0))</f>
        <v/>
      </c>
      <c r="J68" s="300" t="str">
        <f t="shared" si="23"/>
        <v/>
      </c>
      <c r="K68" s="301" t="str">
        <f t="shared" si="8"/>
        <v/>
      </c>
      <c r="L68" s="302" t="str">
        <f t="shared" ref="L68:M68" si="24">IF($A68="","",IFERROR(INDIRECT("'" &amp; $A68 &amp; "'!" &amp; L$4),0))</f>
        <v/>
      </c>
      <c r="M68" s="303" t="str">
        <f t="shared" si="24"/>
        <v/>
      </c>
      <c r="N68" s="279"/>
      <c r="O68" s="279"/>
      <c r="P68" s="279"/>
      <c r="Q68" s="279"/>
      <c r="R68" s="279"/>
      <c r="S68" s="279"/>
      <c r="T68" s="279"/>
      <c r="U68" s="279"/>
      <c r="V68" s="279"/>
      <c r="W68" s="279"/>
      <c r="X68" s="279"/>
      <c r="Y68" s="279"/>
      <c r="Z68" s="279"/>
    </row>
    <row r="69" ht="12.75" hidden="1" customHeight="1">
      <c r="A69" s="298"/>
      <c r="B69" s="298" t="str">
        <f t="shared" si="4"/>
        <v/>
      </c>
      <c r="C69" s="166" t="str">
        <f t="shared" ref="C69:G69" si="25">IF($A69="","",IFERROR(INDIRECT("'" &amp; $A69 &amp; "'!" &amp; C$4),0))</f>
        <v/>
      </c>
      <c r="D69" s="166" t="str">
        <f t="shared" si="25"/>
        <v/>
      </c>
      <c r="E69" s="166" t="str">
        <f t="shared" si="25"/>
        <v/>
      </c>
      <c r="F69" s="299" t="str">
        <f t="shared" si="25"/>
        <v/>
      </c>
      <c r="G69" s="300" t="str">
        <f t="shared" si="25"/>
        <v/>
      </c>
      <c r="H69" s="301" t="str">
        <f t="shared" si="6"/>
        <v/>
      </c>
      <c r="I69" s="299" t="str">
        <f t="shared" ref="I69:J69" si="26">IF($A69="","",IFERROR(INDIRECT("'" &amp; $A69 &amp; "'!" &amp; I$4),0))</f>
        <v/>
      </c>
      <c r="J69" s="300" t="str">
        <f t="shared" si="26"/>
        <v/>
      </c>
      <c r="K69" s="301" t="str">
        <f t="shared" si="8"/>
        <v/>
      </c>
      <c r="L69" s="302" t="str">
        <f t="shared" ref="L69:M69" si="27">IF($A69="","",IFERROR(INDIRECT("'" &amp; $A69 &amp; "'!" &amp; L$4),0))</f>
        <v/>
      </c>
      <c r="M69" s="303" t="str">
        <f t="shared" si="27"/>
        <v/>
      </c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</row>
    <row r="70" ht="12.75" hidden="1" customHeight="1">
      <c r="A70" s="298"/>
      <c r="B70" s="298" t="str">
        <f t="shared" si="4"/>
        <v/>
      </c>
      <c r="C70" s="166" t="str">
        <f t="shared" ref="C70:G70" si="28">IF($A70="","",IFERROR(INDIRECT("'" &amp; $A70 &amp; "'!" &amp; C$4),0))</f>
        <v/>
      </c>
      <c r="D70" s="166" t="str">
        <f t="shared" si="28"/>
        <v/>
      </c>
      <c r="E70" s="166" t="str">
        <f t="shared" si="28"/>
        <v/>
      </c>
      <c r="F70" s="299" t="str">
        <f t="shared" si="28"/>
        <v/>
      </c>
      <c r="G70" s="300" t="str">
        <f t="shared" si="28"/>
        <v/>
      </c>
      <c r="H70" s="301" t="str">
        <f t="shared" si="6"/>
        <v/>
      </c>
      <c r="I70" s="299" t="str">
        <f t="shared" ref="I70:J70" si="29">IF($A70="","",IFERROR(INDIRECT("'" &amp; $A70 &amp; "'!" &amp; I$4),0))</f>
        <v/>
      </c>
      <c r="J70" s="300" t="str">
        <f t="shared" si="29"/>
        <v/>
      </c>
      <c r="K70" s="301" t="str">
        <f t="shared" si="8"/>
        <v/>
      </c>
      <c r="L70" s="302" t="str">
        <f t="shared" ref="L70:M70" si="30">IF($A70="","",IFERROR(INDIRECT("'" &amp; $A70 &amp; "'!" &amp; L$4),0))</f>
        <v/>
      </c>
      <c r="M70" s="303" t="str">
        <f t="shared" si="30"/>
        <v/>
      </c>
      <c r="N70" s="279"/>
      <c r="O70" s="279"/>
      <c r="P70" s="279"/>
      <c r="Q70" s="279"/>
      <c r="R70" s="279"/>
      <c r="S70" s="279"/>
      <c r="T70" s="279"/>
      <c r="U70" s="279"/>
      <c r="V70" s="279"/>
      <c r="W70" s="279"/>
      <c r="X70" s="279"/>
      <c r="Y70" s="279"/>
      <c r="Z70" s="279"/>
    </row>
    <row r="71" ht="12.75" hidden="1" customHeight="1">
      <c r="A71" s="298"/>
      <c r="B71" s="298" t="str">
        <f t="shared" si="4"/>
        <v/>
      </c>
      <c r="C71" s="166" t="str">
        <f t="shared" ref="C71:G71" si="31">IF($A71="","",IFERROR(INDIRECT("'" &amp; $A71 &amp; "'!" &amp; C$4),0))</f>
        <v/>
      </c>
      <c r="D71" s="166" t="str">
        <f t="shared" si="31"/>
        <v/>
      </c>
      <c r="E71" s="166" t="str">
        <f t="shared" si="31"/>
        <v/>
      </c>
      <c r="F71" s="299" t="str">
        <f t="shared" si="31"/>
        <v/>
      </c>
      <c r="G71" s="300" t="str">
        <f t="shared" si="31"/>
        <v/>
      </c>
      <c r="H71" s="301" t="str">
        <f t="shared" si="6"/>
        <v/>
      </c>
      <c r="I71" s="299" t="str">
        <f t="shared" ref="I71:J71" si="32">IF($A71="","",IFERROR(INDIRECT("'" &amp; $A71 &amp; "'!" &amp; I$4),0))</f>
        <v/>
      </c>
      <c r="J71" s="300" t="str">
        <f t="shared" si="32"/>
        <v/>
      </c>
      <c r="K71" s="301" t="str">
        <f t="shared" si="8"/>
        <v/>
      </c>
      <c r="L71" s="302" t="str">
        <f t="shared" ref="L71:M71" si="33">IF($A71="","",IFERROR(INDIRECT("'" &amp; $A71 &amp; "'!" &amp; L$4),0))</f>
        <v/>
      </c>
      <c r="M71" s="303" t="str">
        <f t="shared" si="33"/>
        <v/>
      </c>
      <c r="N71" s="279"/>
      <c r="O71" s="279"/>
      <c r="P71" s="279"/>
      <c r="Q71" s="279"/>
      <c r="R71" s="279"/>
      <c r="S71" s="279"/>
      <c r="T71" s="279"/>
      <c r="U71" s="279"/>
      <c r="V71" s="279"/>
      <c r="W71" s="279"/>
      <c r="X71" s="279"/>
      <c r="Y71" s="279"/>
      <c r="Z71" s="279"/>
    </row>
    <row r="72" ht="12.75" hidden="1" customHeight="1">
      <c r="A72" s="298"/>
      <c r="B72" s="298" t="str">
        <f t="shared" si="4"/>
        <v/>
      </c>
      <c r="C72" s="166" t="str">
        <f t="shared" ref="C72:G72" si="34">IF($A72="","",IFERROR(INDIRECT("'" &amp; $A72 &amp; "'!" &amp; C$4),0))</f>
        <v/>
      </c>
      <c r="D72" s="166" t="str">
        <f t="shared" si="34"/>
        <v/>
      </c>
      <c r="E72" s="166" t="str">
        <f t="shared" si="34"/>
        <v/>
      </c>
      <c r="F72" s="299" t="str">
        <f t="shared" si="34"/>
        <v/>
      </c>
      <c r="G72" s="300" t="str">
        <f t="shared" si="34"/>
        <v/>
      </c>
      <c r="H72" s="301" t="str">
        <f t="shared" si="6"/>
        <v/>
      </c>
      <c r="I72" s="299" t="str">
        <f t="shared" ref="I72:J72" si="35">IF($A72="","",IFERROR(INDIRECT("'" &amp; $A72 &amp; "'!" &amp; I$4),0))</f>
        <v/>
      </c>
      <c r="J72" s="300" t="str">
        <f t="shared" si="35"/>
        <v/>
      </c>
      <c r="K72" s="301" t="str">
        <f t="shared" si="8"/>
        <v/>
      </c>
      <c r="L72" s="302" t="str">
        <f t="shared" ref="L72:M72" si="36">IF($A72="","",IFERROR(INDIRECT("'" &amp; $A72 &amp; "'!" &amp; L$4),0))</f>
        <v/>
      </c>
      <c r="M72" s="303" t="str">
        <f t="shared" si="36"/>
        <v/>
      </c>
      <c r="N72" s="279"/>
      <c r="O72" s="279"/>
      <c r="P72" s="279"/>
      <c r="Q72" s="279"/>
      <c r="R72" s="279"/>
      <c r="S72" s="279"/>
      <c r="T72" s="279"/>
      <c r="U72" s="279"/>
      <c r="V72" s="279"/>
      <c r="W72" s="279"/>
      <c r="X72" s="279"/>
      <c r="Y72" s="279"/>
      <c r="Z72" s="279"/>
    </row>
    <row r="73" ht="12.75" hidden="1" customHeight="1">
      <c r="A73" s="298"/>
      <c r="B73" s="298" t="str">
        <f t="shared" si="4"/>
        <v/>
      </c>
      <c r="C73" s="166" t="str">
        <f t="shared" ref="C73:G73" si="37">IF($A73="","",IFERROR(INDIRECT("'" &amp; $A73 &amp; "'!" &amp; C$4),0))</f>
        <v/>
      </c>
      <c r="D73" s="166" t="str">
        <f t="shared" si="37"/>
        <v/>
      </c>
      <c r="E73" s="166" t="str">
        <f t="shared" si="37"/>
        <v/>
      </c>
      <c r="F73" s="299" t="str">
        <f t="shared" si="37"/>
        <v/>
      </c>
      <c r="G73" s="300" t="str">
        <f t="shared" si="37"/>
        <v/>
      </c>
      <c r="H73" s="301" t="str">
        <f t="shared" si="6"/>
        <v/>
      </c>
      <c r="I73" s="299" t="str">
        <f t="shared" ref="I73:J73" si="38">IF($A73="","",IFERROR(INDIRECT("'" &amp; $A73 &amp; "'!" &amp; I$4),0))</f>
        <v/>
      </c>
      <c r="J73" s="300" t="str">
        <f t="shared" si="38"/>
        <v/>
      </c>
      <c r="K73" s="301" t="str">
        <f t="shared" si="8"/>
        <v/>
      </c>
      <c r="L73" s="302" t="str">
        <f t="shared" ref="L73:M73" si="39">IF($A73="","",IFERROR(INDIRECT("'" &amp; $A73 &amp; "'!" &amp; L$4),0))</f>
        <v/>
      </c>
      <c r="M73" s="303" t="str">
        <f t="shared" si="39"/>
        <v/>
      </c>
      <c r="N73" s="279"/>
      <c r="O73" s="279"/>
      <c r="P73" s="279"/>
      <c r="Q73" s="279"/>
      <c r="R73" s="279"/>
      <c r="S73" s="279"/>
      <c r="T73" s="279"/>
      <c r="U73" s="279"/>
      <c r="V73" s="279"/>
      <c r="W73" s="279"/>
      <c r="X73" s="279"/>
      <c r="Y73" s="279"/>
      <c r="Z73" s="279"/>
    </row>
    <row r="74" ht="12.75" hidden="1" customHeight="1">
      <c r="A74" s="298"/>
      <c r="B74" s="298" t="str">
        <f t="shared" si="4"/>
        <v/>
      </c>
      <c r="C74" s="166" t="str">
        <f t="shared" ref="C74:G74" si="40">IF($A74="","",IFERROR(INDIRECT("'" &amp; $A74 &amp; "'!" &amp; C$4),0))</f>
        <v/>
      </c>
      <c r="D74" s="166" t="str">
        <f t="shared" si="40"/>
        <v/>
      </c>
      <c r="E74" s="166" t="str">
        <f t="shared" si="40"/>
        <v/>
      </c>
      <c r="F74" s="299" t="str">
        <f t="shared" si="40"/>
        <v/>
      </c>
      <c r="G74" s="300" t="str">
        <f t="shared" si="40"/>
        <v/>
      </c>
      <c r="H74" s="301" t="str">
        <f t="shared" si="6"/>
        <v/>
      </c>
      <c r="I74" s="299" t="str">
        <f t="shared" ref="I74:J74" si="41">IF($A74="","",IFERROR(INDIRECT("'" &amp; $A74 &amp; "'!" &amp; I$4),0))</f>
        <v/>
      </c>
      <c r="J74" s="300" t="str">
        <f t="shared" si="41"/>
        <v/>
      </c>
      <c r="K74" s="301" t="str">
        <f t="shared" si="8"/>
        <v/>
      </c>
      <c r="L74" s="302" t="str">
        <f t="shared" ref="L74:M74" si="42">IF($A74="","",IFERROR(INDIRECT("'" &amp; $A74 &amp; "'!" &amp; L$4),0))</f>
        <v/>
      </c>
      <c r="M74" s="303" t="str">
        <f t="shared" si="42"/>
        <v/>
      </c>
      <c r="N74" s="279"/>
      <c r="O74" s="279"/>
      <c r="P74" s="279"/>
      <c r="Q74" s="279"/>
      <c r="R74" s="279"/>
      <c r="S74" s="279"/>
      <c r="T74" s="279"/>
      <c r="U74" s="279"/>
      <c r="V74" s="279"/>
      <c r="W74" s="279"/>
      <c r="X74" s="279"/>
      <c r="Y74" s="279"/>
      <c r="Z74" s="279"/>
    </row>
    <row r="75" ht="12.75" hidden="1" customHeight="1">
      <c r="A75" s="298"/>
      <c r="B75" s="298" t="str">
        <f t="shared" si="4"/>
        <v/>
      </c>
      <c r="C75" s="166" t="str">
        <f t="shared" ref="C75:G75" si="43">IF($A75="","",IFERROR(INDIRECT("'" &amp; $A75 &amp; "'!" &amp; C$4),0))</f>
        <v/>
      </c>
      <c r="D75" s="166" t="str">
        <f t="shared" si="43"/>
        <v/>
      </c>
      <c r="E75" s="166" t="str">
        <f t="shared" si="43"/>
        <v/>
      </c>
      <c r="F75" s="299" t="str">
        <f t="shared" si="43"/>
        <v/>
      </c>
      <c r="G75" s="300" t="str">
        <f t="shared" si="43"/>
        <v/>
      </c>
      <c r="H75" s="301" t="str">
        <f t="shared" si="6"/>
        <v/>
      </c>
      <c r="I75" s="299" t="str">
        <f t="shared" ref="I75:J75" si="44">IF($A75="","",IFERROR(INDIRECT("'" &amp; $A75 &amp; "'!" &amp; I$4),0))</f>
        <v/>
      </c>
      <c r="J75" s="300" t="str">
        <f t="shared" si="44"/>
        <v/>
      </c>
      <c r="K75" s="301" t="str">
        <f t="shared" si="8"/>
        <v/>
      </c>
      <c r="L75" s="302" t="str">
        <f t="shared" ref="L75:M75" si="45">IF($A75="","",IFERROR(INDIRECT("'" &amp; $A75 &amp; "'!" &amp; L$4),0))</f>
        <v/>
      </c>
      <c r="M75" s="303" t="str">
        <f t="shared" si="45"/>
        <v/>
      </c>
      <c r="N75" s="279"/>
      <c r="O75" s="279"/>
      <c r="P75" s="279"/>
      <c r="Q75" s="279"/>
      <c r="R75" s="279"/>
      <c r="S75" s="279"/>
      <c r="T75" s="279"/>
      <c r="U75" s="279"/>
      <c r="V75" s="279"/>
      <c r="W75" s="279"/>
      <c r="X75" s="279"/>
      <c r="Y75" s="279"/>
      <c r="Z75" s="279"/>
    </row>
    <row r="76" ht="12.75" hidden="1" customHeight="1">
      <c r="A76" s="298"/>
      <c r="B76" s="298" t="str">
        <f t="shared" si="4"/>
        <v/>
      </c>
      <c r="C76" s="166" t="str">
        <f t="shared" ref="C76:G76" si="46">IF($A76="","",IFERROR(INDIRECT("'" &amp; $A76 &amp; "'!" &amp; C$4),0))</f>
        <v/>
      </c>
      <c r="D76" s="166" t="str">
        <f t="shared" si="46"/>
        <v/>
      </c>
      <c r="E76" s="166" t="str">
        <f t="shared" si="46"/>
        <v/>
      </c>
      <c r="F76" s="299" t="str">
        <f t="shared" si="46"/>
        <v/>
      </c>
      <c r="G76" s="300" t="str">
        <f t="shared" si="46"/>
        <v/>
      </c>
      <c r="H76" s="301" t="str">
        <f t="shared" si="6"/>
        <v/>
      </c>
      <c r="I76" s="299" t="str">
        <f t="shared" ref="I76:J76" si="47">IF($A76="","",IFERROR(INDIRECT("'" &amp; $A76 &amp; "'!" &amp; I$4),0))</f>
        <v/>
      </c>
      <c r="J76" s="300" t="str">
        <f t="shared" si="47"/>
        <v/>
      </c>
      <c r="K76" s="301" t="str">
        <f t="shared" si="8"/>
        <v/>
      </c>
      <c r="L76" s="302" t="str">
        <f t="shared" ref="L76:M76" si="48">IF($A76="","",IFERROR(INDIRECT("'" &amp; $A76 &amp; "'!" &amp; L$4),0))</f>
        <v/>
      </c>
      <c r="M76" s="303" t="str">
        <f t="shared" si="48"/>
        <v/>
      </c>
      <c r="N76" s="279"/>
      <c r="O76" s="279"/>
      <c r="P76" s="279"/>
      <c r="Q76" s="279"/>
      <c r="R76" s="279"/>
      <c r="S76" s="279"/>
      <c r="T76" s="279"/>
      <c r="U76" s="279"/>
      <c r="V76" s="279"/>
      <c r="W76" s="279"/>
      <c r="X76" s="279"/>
      <c r="Y76" s="279"/>
      <c r="Z76" s="279"/>
    </row>
    <row r="77" ht="12.75" hidden="1" customHeight="1">
      <c r="A77" s="298"/>
      <c r="B77" s="298" t="str">
        <f t="shared" si="4"/>
        <v/>
      </c>
      <c r="C77" s="166" t="str">
        <f t="shared" ref="C77:G77" si="49">IF($A77="","",IFERROR(INDIRECT("'" &amp; $A77 &amp; "'!" &amp; C$4),0))</f>
        <v/>
      </c>
      <c r="D77" s="166" t="str">
        <f t="shared" si="49"/>
        <v/>
      </c>
      <c r="E77" s="166" t="str">
        <f t="shared" si="49"/>
        <v/>
      </c>
      <c r="F77" s="299" t="str">
        <f t="shared" si="49"/>
        <v/>
      </c>
      <c r="G77" s="300" t="str">
        <f t="shared" si="49"/>
        <v/>
      </c>
      <c r="H77" s="301" t="str">
        <f t="shared" si="6"/>
        <v/>
      </c>
      <c r="I77" s="299" t="str">
        <f t="shared" ref="I77:J77" si="50">IF($A77="","",IFERROR(INDIRECT("'" &amp; $A77 &amp; "'!" &amp; I$4),0))</f>
        <v/>
      </c>
      <c r="J77" s="300" t="str">
        <f t="shared" si="50"/>
        <v/>
      </c>
      <c r="K77" s="301" t="str">
        <f t="shared" si="8"/>
        <v/>
      </c>
      <c r="L77" s="302" t="str">
        <f t="shared" ref="L77:M77" si="51">IF($A77="","",IFERROR(INDIRECT("'" &amp; $A77 &amp; "'!" &amp; L$4),0))</f>
        <v/>
      </c>
      <c r="M77" s="303" t="str">
        <f t="shared" si="51"/>
        <v/>
      </c>
      <c r="N77" s="279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</row>
    <row r="78" ht="12.75" hidden="1" customHeight="1">
      <c r="A78" s="298"/>
      <c r="B78" s="298" t="str">
        <f t="shared" si="4"/>
        <v/>
      </c>
      <c r="C78" s="166" t="str">
        <f t="shared" ref="C78:G78" si="52">IF($A78="","",IFERROR(INDIRECT("'" &amp; $A78 &amp; "'!" &amp; C$4),0))</f>
        <v/>
      </c>
      <c r="D78" s="166" t="str">
        <f t="shared" si="52"/>
        <v/>
      </c>
      <c r="E78" s="166" t="str">
        <f t="shared" si="52"/>
        <v/>
      </c>
      <c r="F78" s="299" t="str">
        <f t="shared" si="52"/>
        <v/>
      </c>
      <c r="G78" s="300" t="str">
        <f t="shared" si="52"/>
        <v/>
      </c>
      <c r="H78" s="301" t="str">
        <f t="shared" si="6"/>
        <v/>
      </c>
      <c r="I78" s="299" t="str">
        <f t="shared" ref="I78:J78" si="53">IF($A78="","",IFERROR(INDIRECT("'" &amp; $A78 &amp; "'!" &amp; I$4),0))</f>
        <v/>
      </c>
      <c r="J78" s="300" t="str">
        <f t="shared" si="53"/>
        <v/>
      </c>
      <c r="K78" s="301" t="str">
        <f t="shared" si="8"/>
        <v/>
      </c>
      <c r="L78" s="302" t="str">
        <f t="shared" ref="L78:M78" si="54">IF($A78="","",IFERROR(INDIRECT("'" &amp; $A78 &amp; "'!" &amp; L$4),0))</f>
        <v/>
      </c>
      <c r="M78" s="303" t="str">
        <f t="shared" si="54"/>
        <v/>
      </c>
      <c r="N78" s="279"/>
      <c r="O78" s="279"/>
      <c r="P78" s="279"/>
      <c r="Q78" s="279"/>
      <c r="R78" s="279"/>
      <c r="S78" s="279"/>
      <c r="T78" s="279"/>
      <c r="U78" s="279"/>
      <c r="V78" s="279"/>
      <c r="W78" s="279"/>
      <c r="X78" s="279"/>
      <c r="Y78" s="279"/>
      <c r="Z78" s="279"/>
    </row>
    <row r="79" ht="12.75" hidden="1" customHeight="1">
      <c r="A79" s="298"/>
      <c r="B79" s="298" t="str">
        <f t="shared" si="4"/>
        <v/>
      </c>
      <c r="C79" s="166" t="str">
        <f t="shared" ref="C79:G79" si="55">IF($A79="","",IFERROR(INDIRECT("'" &amp; $A79 &amp; "'!" &amp; C$4),0))</f>
        <v/>
      </c>
      <c r="D79" s="166" t="str">
        <f t="shared" si="55"/>
        <v/>
      </c>
      <c r="E79" s="166" t="str">
        <f t="shared" si="55"/>
        <v/>
      </c>
      <c r="F79" s="299" t="str">
        <f t="shared" si="55"/>
        <v/>
      </c>
      <c r="G79" s="300" t="str">
        <f t="shared" si="55"/>
        <v/>
      </c>
      <c r="H79" s="301" t="str">
        <f t="shared" si="6"/>
        <v/>
      </c>
      <c r="I79" s="299" t="str">
        <f t="shared" ref="I79:J79" si="56">IF($A79="","",IFERROR(INDIRECT("'" &amp; $A79 &amp; "'!" &amp; I$4),0))</f>
        <v/>
      </c>
      <c r="J79" s="300" t="str">
        <f t="shared" si="56"/>
        <v/>
      </c>
      <c r="K79" s="301" t="str">
        <f t="shared" si="8"/>
        <v/>
      </c>
      <c r="L79" s="302" t="str">
        <f t="shared" ref="L79:M79" si="57">IF($A79="","",IFERROR(INDIRECT("'" &amp; $A79 &amp; "'!" &amp; L$4),0))</f>
        <v/>
      </c>
      <c r="M79" s="303" t="str">
        <f t="shared" si="57"/>
        <v/>
      </c>
      <c r="N79" s="279"/>
      <c r="O79" s="279"/>
      <c r="P79" s="279"/>
      <c r="Q79" s="279"/>
      <c r="R79" s="279"/>
      <c r="S79" s="279"/>
      <c r="T79" s="279"/>
      <c r="U79" s="279"/>
      <c r="V79" s="279"/>
      <c r="W79" s="279"/>
      <c r="X79" s="279"/>
      <c r="Y79" s="279"/>
      <c r="Z79" s="279"/>
    </row>
    <row r="80" ht="12.75" hidden="1" customHeight="1">
      <c r="A80" s="298"/>
      <c r="B80" s="298" t="str">
        <f t="shared" si="4"/>
        <v/>
      </c>
      <c r="C80" s="166" t="str">
        <f t="shared" ref="C80:G80" si="58">IF($A80="","",IFERROR(INDIRECT("'" &amp; $A80 &amp; "'!" &amp; C$4),0))</f>
        <v/>
      </c>
      <c r="D80" s="166" t="str">
        <f t="shared" si="58"/>
        <v/>
      </c>
      <c r="E80" s="166" t="str">
        <f t="shared" si="58"/>
        <v/>
      </c>
      <c r="F80" s="299" t="str">
        <f t="shared" si="58"/>
        <v/>
      </c>
      <c r="G80" s="300" t="str">
        <f t="shared" si="58"/>
        <v/>
      </c>
      <c r="H80" s="301" t="str">
        <f t="shared" si="6"/>
        <v/>
      </c>
      <c r="I80" s="299" t="str">
        <f t="shared" ref="I80:J80" si="59">IF($A80="","",IFERROR(INDIRECT("'" &amp; $A80 &amp; "'!" &amp; I$4),0))</f>
        <v/>
      </c>
      <c r="J80" s="300" t="str">
        <f t="shared" si="59"/>
        <v/>
      </c>
      <c r="K80" s="301" t="str">
        <f t="shared" si="8"/>
        <v/>
      </c>
      <c r="L80" s="302" t="str">
        <f t="shared" ref="L80:M80" si="60">IF($A80="","",IFERROR(INDIRECT("'" &amp; $A80 &amp; "'!" &amp; L$4),0))</f>
        <v/>
      </c>
      <c r="M80" s="303" t="str">
        <f t="shared" si="60"/>
        <v/>
      </c>
      <c r="N80" s="279"/>
      <c r="O80" s="279"/>
      <c r="P80" s="279"/>
      <c r="Q80" s="279"/>
      <c r="R80" s="279"/>
      <c r="S80" s="279"/>
      <c r="T80" s="279"/>
      <c r="U80" s="279"/>
      <c r="V80" s="279"/>
      <c r="W80" s="279"/>
      <c r="X80" s="279"/>
      <c r="Y80" s="279"/>
      <c r="Z80" s="279"/>
    </row>
    <row r="81" ht="12.75" hidden="1" customHeight="1">
      <c r="A81" s="298"/>
      <c r="B81" s="298" t="str">
        <f t="shared" si="4"/>
        <v/>
      </c>
      <c r="C81" s="166" t="str">
        <f t="shared" ref="C81:G81" si="61">IF($A81="","",IFERROR(INDIRECT("'" &amp; $A81 &amp; "'!" &amp; C$4),0))</f>
        <v/>
      </c>
      <c r="D81" s="166" t="str">
        <f t="shared" si="61"/>
        <v/>
      </c>
      <c r="E81" s="166" t="str">
        <f t="shared" si="61"/>
        <v/>
      </c>
      <c r="F81" s="299" t="str">
        <f t="shared" si="61"/>
        <v/>
      </c>
      <c r="G81" s="300" t="str">
        <f t="shared" si="61"/>
        <v/>
      </c>
      <c r="H81" s="301" t="str">
        <f t="shared" si="6"/>
        <v/>
      </c>
      <c r="I81" s="299" t="str">
        <f t="shared" ref="I81:J81" si="62">IF($A81="","",IFERROR(INDIRECT("'" &amp; $A81 &amp; "'!" &amp; I$4),0))</f>
        <v/>
      </c>
      <c r="J81" s="300" t="str">
        <f t="shared" si="62"/>
        <v/>
      </c>
      <c r="K81" s="301" t="str">
        <f t="shared" si="8"/>
        <v/>
      </c>
      <c r="L81" s="302" t="str">
        <f t="shared" ref="L81:M81" si="63">IF($A81="","",IFERROR(INDIRECT("'" &amp; $A81 &amp; "'!" &amp; L$4),0))</f>
        <v/>
      </c>
      <c r="M81" s="303" t="str">
        <f t="shared" si="63"/>
        <v/>
      </c>
      <c r="N81" s="279"/>
      <c r="O81" s="279"/>
      <c r="P81" s="279"/>
      <c r="Q81" s="279"/>
      <c r="R81" s="279"/>
      <c r="S81" s="279"/>
      <c r="T81" s="279"/>
      <c r="U81" s="279"/>
      <c r="V81" s="279"/>
      <c r="W81" s="279"/>
      <c r="X81" s="279"/>
      <c r="Y81" s="279"/>
      <c r="Z81" s="279"/>
    </row>
    <row r="82" ht="12.75" hidden="1" customHeight="1">
      <c r="A82" s="298"/>
      <c r="B82" s="298" t="str">
        <f t="shared" si="4"/>
        <v/>
      </c>
      <c r="C82" s="166" t="str">
        <f t="shared" ref="C82:G82" si="64">IF($A82="","",IFERROR(INDIRECT("'" &amp; $A82 &amp; "'!" &amp; C$4),0))</f>
        <v/>
      </c>
      <c r="D82" s="166" t="str">
        <f t="shared" si="64"/>
        <v/>
      </c>
      <c r="E82" s="166" t="str">
        <f t="shared" si="64"/>
        <v/>
      </c>
      <c r="F82" s="299" t="str">
        <f t="shared" si="64"/>
        <v/>
      </c>
      <c r="G82" s="300" t="str">
        <f t="shared" si="64"/>
        <v/>
      </c>
      <c r="H82" s="301" t="str">
        <f t="shared" si="6"/>
        <v/>
      </c>
      <c r="I82" s="299" t="str">
        <f t="shared" ref="I82:J82" si="65">IF($A82="","",IFERROR(INDIRECT("'" &amp; $A82 &amp; "'!" &amp; I$4),0))</f>
        <v/>
      </c>
      <c r="J82" s="300" t="str">
        <f t="shared" si="65"/>
        <v/>
      </c>
      <c r="K82" s="301" t="str">
        <f t="shared" si="8"/>
        <v/>
      </c>
      <c r="L82" s="302" t="str">
        <f t="shared" ref="L82:M82" si="66">IF($A82="","",IFERROR(INDIRECT("'" &amp; $A82 &amp; "'!" &amp; L$4),0))</f>
        <v/>
      </c>
      <c r="M82" s="303" t="str">
        <f t="shared" si="66"/>
        <v/>
      </c>
      <c r="N82" s="279"/>
      <c r="O82" s="279"/>
      <c r="P82" s="279"/>
      <c r="Q82" s="279"/>
      <c r="R82" s="279"/>
      <c r="S82" s="279"/>
      <c r="T82" s="279"/>
      <c r="U82" s="279"/>
      <c r="V82" s="279"/>
      <c r="W82" s="279"/>
      <c r="X82" s="279"/>
      <c r="Y82" s="279"/>
      <c r="Z82" s="279"/>
    </row>
    <row r="83" ht="12.75" hidden="1" customHeight="1">
      <c r="A83" s="298"/>
      <c r="B83" s="298" t="str">
        <f t="shared" si="4"/>
        <v/>
      </c>
      <c r="C83" s="166" t="str">
        <f t="shared" ref="C83:G83" si="67">IF($A83="","",IFERROR(INDIRECT("'" &amp; $A83 &amp; "'!" &amp; C$4),0))</f>
        <v/>
      </c>
      <c r="D83" s="166" t="str">
        <f t="shared" si="67"/>
        <v/>
      </c>
      <c r="E83" s="166" t="str">
        <f t="shared" si="67"/>
        <v/>
      </c>
      <c r="F83" s="299" t="str">
        <f t="shared" si="67"/>
        <v/>
      </c>
      <c r="G83" s="300" t="str">
        <f t="shared" si="67"/>
        <v/>
      </c>
      <c r="H83" s="301" t="str">
        <f t="shared" si="6"/>
        <v/>
      </c>
      <c r="I83" s="299" t="str">
        <f t="shared" ref="I83:J83" si="68">IF($A83="","",IFERROR(INDIRECT("'" &amp; $A83 &amp; "'!" &amp; I$4),0))</f>
        <v/>
      </c>
      <c r="J83" s="300" t="str">
        <f t="shared" si="68"/>
        <v/>
      </c>
      <c r="K83" s="301" t="str">
        <f t="shared" si="8"/>
        <v/>
      </c>
      <c r="L83" s="302" t="str">
        <f t="shared" ref="L83:M83" si="69">IF($A83="","",IFERROR(INDIRECT("'" &amp; $A83 &amp; "'!" &amp; L$4),0))</f>
        <v/>
      </c>
      <c r="M83" s="303" t="str">
        <f t="shared" si="69"/>
        <v/>
      </c>
      <c r="N83" s="279"/>
      <c r="O83" s="279"/>
      <c r="P83" s="279"/>
      <c r="Q83" s="279"/>
      <c r="R83" s="279"/>
      <c r="S83" s="279"/>
      <c r="T83" s="279"/>
      <c r="U83" s="279"/>
      <c r="V83" s="279"/>
      <c r="W83" s="279"/>
      <c r="X83" s="279"/>
      <c r="Y83" s="279"/>
      <c r="Z83" s="279"/>
    </row>
    <row r="84" ht="12.75" hidden="1" customHeight="1">
      <c r="A84" s="298"/>
      <c r="B84" s="298" t="str">
        <f t="shared" si="4"/>
        <v/>
      </c>
      <c r="C84" s="166" t="str">
        <f t="shared" ref="C84:G84" si="70">IF($A84="","",IFERROR(INDIRECT("'" &amp; $A84 &amp; "'!" &amp; C$4),0))</f>
        <v/>
      </c>
      <c r="D84" s="166" t="str">
        <f t="shared" si="70"/>
        <v/>
      </c>
      <c r="E84" s="166" t="str">
        <f t="shared" si="70"/>
        <v/>
      </c>
      <c r="F84" s="299" t="str">
        <f t="shared" si="70"/>
        <v/>
      </c>
      <c r="G84" s="300" t="str">
        <f t="shared" si="70"/>
        <v/>
      </c>
      <c r="H84" s="301" t="str">
        <f t="shared" si="6"/>
        <v/>
      </c>
      <c r="I84" s="299" t="str">
        <f t="shared" ref="I84:J84" si="71">IF($A84="","",IFERROR(INDIRECT("'" &amp; $A84 &amp; "'!" &amp; I$4),0))</f>
        <v/>
      </c>
      <c r="J84" s="300" t="str">
        <f t="shared" si="71"/>
        <v/>
      </c>
      <c r="K84" s="301" t="str">
        <f t="shared" si="8"/>
        <v/>
      </c>
      <c r="L84" s="302" t="str">
        <f t="shared" ref="L84:M84" si="72">IF($A84="","",IFERROR(INDIRECT("'" &amp; $A84 &amp; "'!" &amp; L$4),0))</f>
        <v/>
      </c>
      <c r="M84" s="303" t="str">
        <f t="shared" si="72"/>
        <v/>
      </c>
      <c r="N84" s="279"/>
      <c r="O84" s="279"/>
      <c r="P84" s="279"/>
      <c r="Q84" s="279"/>
      <c r="R84" s="279"/>
      <c r="S84" s="279"/>
      <c r="T84" s="279"/>
      <c r="U84" s="279"/>
      <c r="V84" s="279"/>
      <c r="W84" s="279"/>
      <c r="X84" s="279"/>
      <c r="Y84" s="279"/>
      <c r="Z84" s="279"/>
    </row>
    <row r="85" ht="12.75" hidden="1" customHeight="1">
      <c r="A85" s="298"/>
      <c r="B85" s="298" t="str">
        <f t="shared" si="4"/>
        <v/>
      </c>
      <c r="C85" s="166" t="str">
        <f t="shared" ref="C85:G85" si="73">IF($A85="","",IFERROR(INDIRECT("'" &amp; $A85 &amp; "'!" &amp; C$4),0))</f>
        <v/>
      </c>
      <c r="D85" s="166" t="str">
        <f t="shared" si="73"/>
        <v/>
      </c>
      <c r="E85" s="166" t="str">
        <f t="shared" si="73"/>
        <v/>
      </c>
      <c r="F85" s="299" t="str">
        <f t="shared" si="73"/>
        <v/>
      </c>
      <c r="G85" s="300" t="str">
        <f t="shared" si="73"/>
        <v/>
      </c>
      <c r="H85" s="301" t="str">
        <f t="shared" si="6"/>
        <v/>
      </c>
      <c r="I85" s="299" t="str">
        <f t="shared" ref="I85:J85" si="74">IF($A85="","",IFERROR(INDIRECT("'" &amp; $A85 &amp; "'!" &amp; I$4),0))</f>
        <v/>
      </c>
      <c r="J85" s="300" t="str">
        <f t="shared" si="74"/>
        <v/>
      </c>
      <c r="K85" s="301" t="str">
        <f t="shared" si="8"/>
        <v/>
      </c>
      <c r="L85" s="302" t="str">
        <f t="shared" ref="L85:M85" si="75">IF($A85="","",IFERROR(INDIRECT("'" &amp; $A85 &amp; "'!" &amp; L$4),0))</f>
        <v/>
      </c>
      <c r="M85" s="303" t="str">
        <f t="shared" si="75"/>
        <v/>
      </c>
      <c r="N85" s="279"/>
      <c r="O85" s="279"/>
      <c r="P85" s="279"/>
      <c r="Q85" s="279"/>
      <c r="R85" s="279"/>
      <c r="S85" s="279"/>
      <c r="T85" s="279"/>
      <c r="U85" s="279"/>
      <c r="V85" s="279"/>
      <c r="W85" s="279"/>
      <c r="X85" s="279"/>
      <c r="Y85" s="279"/>
      <c r="Z85" s="279"/>
    </row>
    <row r="86" ht="12.75" hidden="1" customHeight="1">
      <c r="A86" s="298"/>
      <c r="B86" s="298" t="str">
        <f t="shared" si="4"/>
        <v/>
      </c>
      <c r="C86" s="166" t="str">
        <f t="shared" ref="C86:G86" si="76">IF($A86="","",IFERROR(INDIRECT("'" &amp; $A86 &amp; "'!" &amp; C$4),0))</f>
        <v/>
      </c>
      <c r="D86" s="166" t="str">
        <f t="shared" si="76"/>
        <v/>
      </c>
      <c r="E86" s="166" t="str">
        <f t="shared" si="76"/>
        <v/>
      </c>
      <c r="F86" s="299" t="str">
        <f t="shared" si="76"/>
        <v/>
      </c>
      <c r="G86" s="300" t="str">
        <f t="shared" si="76"/>
        <v/>
      </c>
      <c r="H86" s="301" t="str">
        <f t="shared" si="6"/>
        <v/>
      </c>
      <c r="I86" s="299" t="str">
        <f t="shared" ref="I86:J86" si="77">IF($A86="","",IFERROR(INDIRECT("'" &amp; $A86 &amp; "'!" &amp; I$4),0))</f>
        <v/>
      </c>
      <c r="J86" s="300" t="str">
        <f t="shared" si="77"/>
        <v/>
      </c>
      <c r="K86" s="301" t="str">
        <f t="shared" si="8"/>
        <v/>
      </c>
      <c r="L86" s="302" t="str">
        <f t="shared" ref="L86:M86" si="78">IF($A86="","",IFERROR(INDIRECT("'" &amp; $A86 &amp; "'!" &amp; L$4),0))</f>
        <v/>
      </c>
      <c r="M86" s="303" t="str">
        <f t="shared" si="78"/>
        <v/>
      </c>
      <c r="N86" s="279"/>
      <c r="O86" s="279"/>
      <c r="P86" s="279"/>
      <c r="Q86" s="279"/>
      <c r="R86" s="279"/>
      <c r="S86" s="279"/>
      <c r="T86" s="279"/>
      <c r="U86" s="279"/>
      <c r="V86" s="279"/>
      <c r="W86" s="279"/>
      <c r="X86" s="279"/>
      <c r="Y86" s="279"/>
      <c r="Z86" s="279"/>
    </row>
    <row r="87" ht="12.75" hidden="1" customHeight="1">
      <c r="A87" s="298"/>
      <c r="B87" s="298" t="str">
        <f t="shared" si="4"/>
        <v/>
      </c>
      <c r="C87" s="166" t="str">
        <f t="shared" ref="C87:G87" si="79">IF($A87="","",IFERROR(INDIRECT("'" &amp; $A87 &amp; "'!" &amp; C$4),0))</f>
        <v/>
      </c>
      <c r="D87" s="166" t="str">
        <f t="shared" si="79"/>
        <v/>
      </c>
      <c r="E87" s="166" t="str">
        <f t="shared" si="79"/>
        <v/>
      </c>
      <c r="F87" s="299" t="str">
        <f t="shared" si="79"/>
        <v/>
      </c>
      <c r="G87" s="300" t="str">
        <f t="shared" si="79"/>
        <v/>
      </c>
      <c r="H87" s="301" t="str">
        <f t="shared" si="6"/>
        <v/>
      </c>
      <c r="I87" s="299" t="str">
        <f t="shared" ref="I87:J87" si="80">IF($A87="","",IFERROR(INDIRECT("'" &amp; $A87 &amp; "'!" &amp; I$4),0))</f>
        <v/>
      </c>
      <c r="J87" s="300" t="str">
        <f t="shared" si="80"/>
        <v/>
      </c>
      <c r="K87" s="301" t="str">
        <f t="shared" si="8"/>
        <v/>
      </c>
      <c r="L87" s="302" t="str">
        <f t="shared" ref="L87:M87" si="81">IF($A87="","",IFERROR(INDIRECT("'" &amp; $A87 &amp; "'!" &amp; L$4),0))</f>
        <v/>
      </c>
      <c r="M87" s="303" t="str">
        <f t="shared" si="81"/>
        <v/>
      </c>
      <c r="N87" s="279"/>
      <c r="O87" s="279"/>
      <c r="P87" s="279"/>
      <c r="Q87" s="279"/>
      <c r="R87" s="279"/>
      <c r="S87" s="279"/>
      <c r="T87" s="279"/>
      <c r="U87" s="279"/>
      <c r="V87" s="279"/>
      <c r="W87" s="279"/>
      <c r="X87" s="279"/>
      <c r="Y87" s="279"/>
      <c r="Z87" s="279"/>
    </row>
    <row r="88" ht="12.75" hidden="1" customHeight="1">
      <c r="A88" s="298"/>
      <c r="B88" s="298" t="str">
        <f t="shared" si="4"/>
        <v/>
      </c>
      <c r="C88" s="166" t="str">
        <f t="shared" ref="C88:G88" si="82">IF($A88="","",IFERROR(INDIRECT("'" &amp; $A88 &amp; "'!" &amp; C$4),0))</f>
        <v/>
      </c>
      <c r="D88" s="166" t="str">
        <f t="shared" si="82"/>
        <v/>
      </c>
      <c r="E88" s="166" t="str">
        <f t="shared" si="82"/>
        <v/>
      </c>
      <c r="F88" s="299" t="str">
        <f t="shared" si="82"/>
        <v/>
      </c>
      <c r="G88" s="300" t="str">
        <f t="shared" si="82"/>
        <v/>
      </c>
      <c r="H88" s="301" t="str">
        <f t="shared" si="6"/>
        <v/>
      </c>
      <c r="I88" s="299" t="str">
        <f t="shared" ref="I88:J88" si="83">IF($A88="","",IFERROR(INDIRECT("'" &amp; $A88 &amp; "'!" &amp; I$4),0))</f>
        <v/>
      </c>
      <c r="J88" s="300" t="str">
        <f t="shared" si="83"/>
        <v/>
      </c>
      <c r="K88" s="301" t="str">
        <f t="shared" si="8"/>
        <v/>
      </c>
      <c r="L88" s="302" t="str">
        <f t="shared" ref="L88:M88" si="84">IF($A88="","",IFERROR(INDIRECT("'" &amp; $A88 &amp; "'!" &amp; L$4),0))</f>
        <v/>
      </c>
      <c r="M88" s="303" t="str">
        <f t="shared" si="84"/>
        <v/>
      </c>
      <c r="N88" s="279"/>
      <c r="O88" s="279"/>
      <c r="P88" s="279"/>
      <c r="Q88" s="279"/>
      <c r="R88" s="279"/>
      <c r="S88" s="279"/>
      <c r="T88" s="279"/>
      <c r="U88" s="279"/>
      <c r="V88" s="279"/>
      <c r="W88" s="279"/>
      <c r="X88" s="279"/>
      <c r="Y88" s="279"/>
      <c r="Z88" s="279"/>
    </row>
    <row r="89" ht="12.75" hidden="1" customHeight="1">
      <c r="A89" s="298"/>
      <c r="B89" s="298" t="str">
        <f t="shared" si="4"/>
        <v/>
      </c>
      <c r="C89" s="166" t="str">
        <f t="shared" ref="C89:G89" si="85">IF($A89="","",IFERROR(INDIRECT("'" &amp; $A89 &amp; "'!" &amp; C$4),0))</f>
        <v/>
      </c>
      <c r="D89" s="166" t="str">
        <f t="shared" si="85"/>
        <v/>
      </c>
      <c r="E89" s="166" t="str">
        <f t="shared" si="85"/>
        <v/>
      </c>
      <c r="F89" s="299" t="str">
        <f t="shared" si="85"/>
        <v/>
      </c>
      <c r="G89" s="300" t="str">
        <f t="shared" si="85"/>
        <v/>
      </c>
      <c r="H89" s="301" t="str">
        <f t="shared" si="6"/>
        <v/>
      </c>
      <c r="I89" s="299" t="str">
        <f t="shared" ref="I89:J89" si="86">IF($A89="","",IFERROR(INDIRECT("'" &amp; $A89 &amp; "'!" &amp; I$4),0))</f>
        <v/>
      </c>
      <c r="J89" s="300" t="str">
        <f t="shared" si="86"/>
        <v/>
      </c>
      <c r="K89" s="301" t="str">
        <f t="shared" si="8"/>
        <v/>
      </c>
      <c r="L89" s="302" t="str">
        <f t="shared" ref="L89:M89" si="87">IF($A89="","",IFERROR(INDIRECT("'" &amp; $A89 &amp; "'!" &amp; L$4),0))</f>
        <v/>
      </c>
      <c r="M89" s="303" t="str">
        <f t="shared" si="87"/>
        <v/>
      </c>
      <c r="N89" s="279"/>
      <c r="O89" s="279"/>
      <c r="P89" s="279"/>
      <c r="Q89" s="279"/>
      <c r="R89" s="279"/>
      <c r="S89" s="279"/>
      <c r="T89" s="279"/>
      <c r="U89" s="279"/>
      <c r="V89" s="279"/>
      <c r="W89" s="279"/>
      <c r="X89" s="279"/>
      <c r="Y89" s="279"/>
      <c r="Z89" s="279"/>
    </row>
    <row r="90" ht="12.75" hidden="1" customHeight="1">
      <c r="A90" s="298"/>
      <c r="B90" s="298" t="str">
        <f t="shared" si="4"/>
        <v/>
      </c>
      <c r="C90" s="166" t="str">
        <f t="shared" ref="C90:G90" si="88">IF($A90="","",IFERROR(INDIRECT("'" &amp; $A90 &amp; "'!" &amp; C$4),0))</f>
        <v/>
      </c>
      <c r="D90" s="166" t="str">
        <f t="shared" si="88"/>
        <v/>
      </c>
      <c r="E90" s="166" t="str">
        <f t="shared" si="88"/>
        <v/>
      </c>
      <c r="F90" s="299" t="str">
        <f t="shared" si="88"/>
        <v/>
      </c>
      <c r="G90" s="300" t="str">
        <f t="shared" si="88"/>
        <v/>
      </c>
      <c r="H90" s="301" t="str">
        <f t="shared" si="6"/>
        <v/>
      </c>
      <c r="I90" s="299" t="str">
        <f t="shared" ref="I90:J90" si="89">IF($A90="","",IFERROR(INDIRECT("'" &amp; $A90 &amp; "'!" &amp; I$4),0))</f>
        <v/>
      </c>
      <c r="J90" s="300" t="str">
        <f t="shared" si="89"/>
        <v/>
      </c>
      <c r="K90" s="301" t="str">
        <f t="shared" si="8"/>
        <v/>
      </c>
      <c r="L90" s="302" t="str">
        <f t="shared" ref="L90:M90" si="90">IF($A90="","",IFERROR(INDIRECT("'" &amp; $A90 &amp; "'!" &amp; L$4),0))</f>
        <v/>
      </c>
      <c r="M90" s="303" t="str">
        <f t="shared" si="90"/>
        <v/>
      </c>
      <c r="N90" s="279"/>
      <c r="O90" s="279"/>
      <c r="P90" s="279"/>
      <c r="Q90" s="279"/>
      <c r="R90" s="279"/>
      <c r="S90" s="279"/>
      <c r="T90" s="279"/>
      <c r="U90" s="279"/>
      <c r="V90" s="279"/>
      <c r="W90" s="279"/>
      <c r="X90" s="279"/>
      <c r="Y90" s="279"/>
      <c r="Z90" s="279"/>
    </row>
    <row r="91" ht="12.75" hidden="1" customHeight="1">
      <c r="A91" s="298"/>
      <c r="B91" s="298" t="str">
        <f t="shared" si="4"/>
        <v/>
      </c>
      <c r="C91" s="166" t="str">
        <f t="shared" ref="C91:G91" si="91">IF($A91="","",IFERROR(INDIRECT("'" &amp; $A91 &amp; "'!" &amp; C$4),0))</f>
        <v/>
      </c>
      <c r="D91" s="166" t="str">
        <f t="shared" si="91"/>
        <v/>
      </c>
      <c r="E91" s="166" t="str">
        <f t="shared" si="91"/>
        <v/>
      </c>
      <c r="F91" s="299" t="str">
        <f t="shared" si="91"/>
        <v/>
      </c>
      <c r="G91" s="300" t="str">
        <f t="shared" si="91"/>
        <v/>
      </c>
      <c r="H91" s="301" t="str">
        <f t="shared" si="6"/>
        <v/>
      </c>
      <c r="I91" s="299" t="str">
        <f t="shared" ref="I91:J91" si="92">IF($A91="","",IFERROR(INDIRECT("'" &amp; $A91 &amp; "'!" &amp; I$4),0))</f>
        <v/>
      </c>
      <c r="J91" s="300" t="str">
        <f t="shared" si="92"/>
        <v/>
      </c>
      <c r="K91" s="301" t="str">
        <f t="shared" si="8"/>
        <v/>
      </c>
      <c r="L91" s="302" t="str">
        <f t="shared" ref="L91:M91" si="93">IF($A91="","",IFERROR(INDIRECT("'" &amp; $A91 &amp; "'!" &amp; L$4),0))</f>
        <v/>
      </c>
      <c r="M91" s="303" t="str">
        <f t="shared" si="93"/>
        <v/>
      </c>
      <c r="N91" s="279"/>
      <c r="O91" s="279"/>
      <c r="P91" s="279"/>
      <c r="Q91" s="279"/>
      <c r="R91" s="279"/>
      <c r="S91" s="279"/>
      <c r="T91" s="279"/>
      <c r="U91" s="279"/>
      <c r="V91" s="279"/>
      <c r="W91" s="279"/>
      <c r="X91" s="279"/>
      <c r="Y91" s="279"/>
      <c r="Z91" s="279"/>
    </row>
    <row r="92" ht="12.75" hidden="1" customHeight="1">
      <c r="A92" s="298"/>
      <c r="B92" s="298" t="str">
        <f t="shared" si="4"/>
        <v/>
      </c>
      <c r="C92" s="166" t="str">
        <f t="shared" ref="C92:G92" si="94">IF($A92="","",IFERROR(INDIRECT("'" &amp; $A92 &amp; "'!" &amp; C$4),0))</f>
        <v/>
      </c>
      <c r="D92" s="166" t="str">
        <f t="shared" si="94"/>
        <v/>
      </c>
      <c r="E92" s="166" t="str">
        <f t="shared" si="94"/>
        <v/>
      </c>
      <c r="F92" s="299" t="str">
        <f t="shared" si="94"/>
        <v/>
      </c>
      <c r="G92" s="300" t="str">
        <f t="shared" si="94"/>
        <v/>
      </c>
      <c r="H92" s="301" t="str">
        <f t="shared" si="6"/>
        <v/>
      </c>
      <c r="I92" s="299" t="str">
        <f t="shared" ref="I92:J92" si="95">IF($A92="","",IFERROR(INDIRECT("'" &amp; $A92 &amp; "'!" &amp; I$4),0))</f>
        <v/>
      </c>
      <c r="J92" s="300" t="str">
        <f t="shared" si="95"/>
        <v/>
      </c>
      <c r="K92" s="301" t="str">
        <f t="shared" si="8"/>
        <v/>
      </c>
      <c r="L92" s="302" t="str">
        <f t="shared" ref="L92:M92" si="96">IF($A92="","",IFERROR(INDIRECT("'" &amp; $A92 &amp; "'!" &amp; L$4),0))</f>
        <v/>
      </c>
      <c r="M92" s="303" t="str">
        <f t="shared" si="96"/>
        <v/>
      </c>
      <c r="N92" s="279"/>
      <c r="O92" s="279"/>
      <c r="P92" s="279"/>
      <c r="Q92" s="279"/>
      <c r="R92" s="279"/>
      <c r="S92" s="279"/>
      <c r="T92" s="279"/>
      <c r="U92" s="279"/>
      <c r="V92" s="279"/>
      <c r="W92" s="279"/>
      <c r="X92" s="279"/>
      <c r="Y92" s="279"/>
      <c r="Z92" s="279"/>
    </row>
    <row r="93" ht="12.75" hidden="1" customHeight="1">
      <c r="A93" s="298"/>
      <c r="B93" s="298" t="str">
        <f t="shared" si="4"/>
        <v/>
      </c>
      <c r="C93" s="166" t="str">
        <f t="shared" ref="C93:G93" si="97">IF($A93="","",IFERROR(INDIRECT("'" &amp; $A93 &amp; "'!" &amp; C$4),0))</f>
        <v/>
      </c>
      <c r="D93" s="166" t="str">
        <f t="shared" si="97"/>
        <v/>
      </c>
      <c r="E93" s="166" t="str">
        <f t="shared" si="97"/>
        <v/>
      </c>
      <c r="F93" s="299" t="str">
        <f t="shared" si="97"/>
        <v/>
      </c>
      <c r="G93" s="300" t="str">
        <f t="shared" si="97"/>
        <v/>
      </c>
      <c r="H93" s="301" t="str">
        <f t="shared" si="6"/>
        <v/>
      </c>
      <c r="I93" s="299" t="str">
        <f t="shared" ref="I93:J93" si="98">IF($A93="","",IFERROR(INDIRECT("'" &amp; $A93 &amp; "'!" &amp; I$4),0))</f>
        <v/>
      </c>
      <c r="J93" s="300" t="str">
        <f t="shared" si="98"/>
        <v/>
      </c>
      <c r="K93" s="301" t="str">
        <f t="shared" si="8"/>
        <v/>
      </c>
      <c r="L93" s="302" t="str">
        <f t="shared" ref="L93:M93" si="99">IF($A93="","",IFERROR(INDIRECT("'" &amp; $A93 &amp; "'!" &amp; L$4),0))</f>
        <v/>
      </c>
      <c r="M93" s="303" t="str">
        <f t="shared" si="99"/>
        <v/>
      </c>
      <c r="N93" s="279"/>
      <c r="O93" s="279"/>
      <c r="P93" s="279"/>
      <c r="Q93" s="279"/>
      <c r="R93" s="279"/>
      <c r="S93" s="279"/>
      <c r="T93" s="279"/>
      <c r="U93" s="279"/>
      <c r="V93" s="279"/>
      <c r="W93" s="279"/>
      <c r="X93" s="279"/>
      <c r="Y93" s="279"/>
      <c r="Z93" s="279"/>
    </row>
    <row r="94" ht="12.75" hidden="1" customHeight="1">
      <c r="A94" s="298"/>
      <c r="B94" s="298" t="str">
        <f t="shared" si="4"/>
        <v/>
      </c>
      <c r="C94" s="166" t="str">
        <f t="shared" ref="C94:G94" si="100">IF($A94="","",IFERROR(INDIRECT("'" &amp; $A94 &amp; "'!" &amp; C$4),0))</f>
        <v/>
      </c>
      <c r="D94" s="166" t="str">
        <f t="shared" si="100"/>
        <v/>
      </c>
      <c r="E94" s="166" t="str">
        <f t="shared" si="100"/>
        <v/>
      </c>
      <c r="F94" s="299" t="str">
        <f t="shared" si="100"/>
        <v/>
      </c>
      <c r="G94" s="300" t="str">
        <f t="shared" si="100"/>
        <v/>
      </c>
      <c r="H94" s="301" t="str">
        <f t="shared" si="6"/>
        <v/>
      </c>
      <c r="I94" s="299" t="str">
        <f t="shared" ref="I94:J94" si="101">IF($A94="","",IFERROR(INDIRECT("'" &amp; $A94 &amp; "'!" &amp; I$4),0))</f>
        <v/>
      </c>
      <c r="J94" s="300" t="str">
        <f t="shared" si="101"/>
        <v/>
      </c>
      <c r="K94" s="301" t="str">
        <f t="shared" si="8"/>
        <v/>
      </c>
      <c r="L94" s="302" t="str">
        <f t="shared" ref="L94:M94" si="102">IF($A94="","",IFERROR(INDIRECT("'" &amp; $A94 &amp; "'!" &amp; L$4),0))</f>
        <v/>
      </c>
      <c r="M94" s="303" t="str">
        <f t="shared" si="102"/>
        <v/>
      </c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</row>
    <row r="95" ht="12.75" hidden="1" customHeight="1">
      <c r="A95" s="298"/>
      <c r="B95" s="298" t="str">
        <f t="shared" si="4"/>
        <v/>
      </c>
      <c r="C95" s="166" t="str">
        <f t="shared" ref="C95:G95" si="103">IF($A95="","",IFERROR(INDIRECT("'" &amp; $A95 &amp; "'!" &amp; C$4),0))</f>
        <v/>
      </c>
      <c r="D95" s="166" t="str">
        <f t="shared" si="103"/>
        <v/>
      </c>
      <c r="E95" s="166" t="str">
        <f t="shared" si="103"/>
        <v/>
      </c>
      <c r="F95" s="299" t="str">
        <f t="shared" si="103"/>
        <v/>
      </c>
      <c r="G95" s="300" t="str">
        <f t="shared" si="103"/>
        <v/>
      </c>
      <c r="H95" s="301" t="str">
        <f t="shared" si="6"/>
        <v/>
      </c>
      <c r="I95" s="299" t="str">
        <f t="shared" ref="I95:J95" si="104">IF($A95="","",IFERROR(INDIRECT("'" &amp; $A95 &amp; "'!" &amp; I$4),0))</f>
        <v/>
      </c>
      <c r="J95" s="300" t="str">
        <f t="shared" si="104"/>
        <v/>
      </c>
      <c r="K95" s="301" t="str">
        <f t="shared" si="8"/>
        <v/>
      </c>
      <c r="L95" s="302" t="str">
        <f t="shared" ref="L95:M95" si="105">IF($A95="","",IFERROR(INDIRECT("'" &amp; $A95 &amp; "'!" &amp; L$4),0))</f>
        <v/>
      </c>
      <c r="M95" s="303" t="str">
        <f t="shared" si="105"/>
        <v/>
      </c>
      <c r="N95" s="279"/>
      <c r="O95" s="279"/>
      <c r="P95" s="279"/>
      <c r="Q95" s="279"/>
      <c r="R95" s="279"/>
      <c r="S95" s="279"/>
      <c r="T95" s="279"/>
      <c r="U95" s="279"/>
      <c r="V95" s="279"/>
      <c r="W95" s="279"/>
      <c r="X95" s="279"/>
      <c r="Y95" s="279"/>
      <c r="Z95" s="279"/>
    </row>
    <row r="96" ht="12.75" hidden="1" customHeight="1">
      <c r="A96" s="298"/>
      <c r="B96" s="298" t="str">
        <f t="shared" si="4"/>
        <v/>
      </c>
      <c r="C96" s="166" t="str">
        <f t="shared" ref="C96:G96" si="106">IF($A96="","",IFERROR(INDIRECT("'" &amp; $A96 &amp; "'!" &amp; C$4),0))</f>
        <v/>
      </c>
      <c r="D96" s="166" t="str">
        <f t="shared" si="106"/>
        <v/>
      </c>
      <c r="E96" s="166" t="str">
        <f t="shared" si="106"/>
        <v/>
      </c>
      <c r="F96" s="299" t="str">
        <f t="shared" si="106"/>
        <v/>
      </c>
      <c r="G96" s="300" t="str">
        <f t="shared" si="106"/>
        <v/>
      </c>
      <c r="H96" s="301" t="str">
        <f t="shared" si="6"/>
        <v/>
      </c>
      <c r="I96" s="299" t="str">
        <f t="shared" ref="I96:J96" si="107">IF($A96="","",IFERROR(INDIRECT("'" &amp; $A96 &amp; "'!" &amp; I$4),0))</f>
        <v/>
      </c>
      <c r="J96" s="300" t="str">
        <f t="shared" si="107"/>
        <v/>
      </c>
      <c r="K96" s="301" t="str">
        <f t="shared" si="8"/>
        <v/>
      </c>
      <c r="L96" s="302" t="str">
        <f t="shared" ref="L96:M96" si="108">IF($A96="","",IFERROR(INDIRECT("'" &amp; $A96 &amp; "'!" &amp; L$4),0))</f>
        <v/>
      </c>
      <c r="M96" s="303" t="str">
        <f t="shared" si="108"/>
        <v/>
      </c>
      <c r="N96" s="279"/>
      <c r="O96" s="279"/>
      <c r="P96" s="279"/>
      <c r="Q96" s="279"/>
      <c r="R96" s="279"/>
      <c r="S96" s="279"/>
      <c r="T96" s="279"/>
      <c r="U96" s="279"/>
      <c r="V96" s="279"/>
      <c r="W96" s="279"/>
      <c r="X96" s="279"/>
      <c r="Y96" s="279"/>
      <c r="Z96" s="279"/>
    </row>
    <row r="97" ht="12.75" hidden="1" customHeight="1">
      <c r="A97" s="298"/>
      <c r="B97" s="298" t="str">
        <f t="shared" si="4"/>
        <v/>
      </c>
      <c r="C97" s="166" t="str">
        <f t="shared" ref="C97:G97" si="109">IF($A97="","",IFERROR(INDIRECT("'" &amp; $A97 &amp; "'!" &amp; C$4),0))</f>
        <v/>
      </c>
      <c r="D97" s="166" t="str">
        <f t="shared" si="109"/>
        <v/>
      </c>
      <c r="E97" s="166" t="str">
        <f t="shared" si="109"/>
        <v/>
      </c>
      <c r="F97" s="299" t="str">
        <f t="shared" si="109"/>
        <v/>
      </c>
      <c r="G97" s="300" t="str">
        <f t="shared" si="109"/>
        <v/>
      </c>
      <c r="H97" s="301" t="str">
        <f t="shared" si="6"/>
        <v/>
      </c>
      <c r="I97" s="299" t="str">
        <f t="shared" ref="I97:J97" si="110">IF($A97="","",IFERROR(INDIRECT("'" &amp; $A97 &amp; "'!" &amp; I$4),0))</f>
        <v/>
      </c>
      <c r="J97" s="300" t="str">
        <f t="shared" si="110"/>
        <v/>
      </c>
      <c r="K97" s="301" t="str">
        <f t="shared" si="8"/>
        <v/>
      </c>
      <c r="L97" s="302" t="str">
        <f t="shared" ref="L97:M97" si="111">IF($A97="","",IFERROR(INDIRECT("'" &amp; $A97 &amp; "'!" &amp; L$4),0))</f>
        <v/>
      </c>
      <c r="M97" s="303" t="str">
        <f t="shared" si="111"/>
        <v/>
      </c>
      <c r="N97" s="279"/>
      <c r="O97" s="279"/>
      <c r="P97" s="279"/>
      <c r="Q97" s="279"/>
      <c r="R97" s="279"/>
      <c r="S97" s="279"/>
      <c r="T97" s="279"/>
      <c r="U97" s="279"/>
      <c r="V97" s="279"/>
      <c r="W97" s="279"/>
      <c r="X97" s="279"/>
      <c r="Y97" s="279"/>
      <c r="Z97" s="279"/>
    </row>
    <row r="98" ht="12.75" hidden="1" customHeight="1">
      <c r="A98" s="298"/>
      <c r="B98" s="298" t="str">
        <f t="shared" si="4"/>
        <v/>
      </c>
      <c r="C98" s="166" t="str">
        <f t="shared" ref="C98:G98" si="112">IF($A98="","",IFERROR(INDIRECT("'" &amp; $A98 &amp; "'!" &amp; C$4),0))</f>
        <v/>
      </c>
      <c r="D98" s="166" t="str">
        <f t="shared" si="112"/>
        <v/>
      </c>
      <c r="E98" s="166" t="str">
        <f t="shared" si="112"/>
        <v/>
      </c>
      <c r="F98" s="299" t="str">
        <f t="shared" si="112"/>
        <v/>
      </c>
      <c r="G98" s="300" t="str">
        <f t="shared" si="112"/>
        <v/>
      </c>
      <c r="H98" s="301" t="str">
        <f t="shared" si="6"/>
        <v/>
      </c>
      <c r="I98" s="299" t="str">
        <f t="shared" ref="I98:J98" si="113">IF($A98="","",IFERROR(INDIRECT("'" &amp; $A98 &amp; "'!" &amp; I$4),0))</f>
        <v/>
      </c>
      <c r="J98" s="300" t="str">
        <f t="shared" si="113"/>
        <v/>
      </c>
      <c r="K98" s="301" t="str">
        <f t="shared" si="8"/>
        <v/>
      </c>
      <c r="L98" s="302" t="str">
        <f t="shared" ref="L98:M98" si="114">IF($A98="","",IFERROR(INDIRECT("'" &amp; $A98 &amp; "'!" &amp; L$4),0))</f>
        <v/>
      </c>
      <c r="M98" s="303" t="str">
        <f t="shared" si="114"/>
        <v/>
      </c>
      <c r="N98" s="279"/>
      <c r="O98" s="279"/>
      <c r="P98" s="279"/>
      <c r="Q98" s="279"/>
      <c r="R98" s="279"/>
      <c r="S98" s="279"/>
      <c r="T98" s="279"/>
      <c r="U98" s="279"/>
      <c r="V98" s="279"/>
      <c r="W98" s="279"/>
      <c r="X98" s="279"/>
      <c r="Y98" s="279"/>
      <c r="Z98" s="279"/>
    </row>
    <row r="99" ht="12.75" hidden="1" customHeight="1">
      <c r="A99" s="298"/>
      <c r="B99" s="298" t="str">
        <f t="shared" si="4"/>
        <v/>
      </c>
      <c r="C99" s="166" t="str">
        <f t="shared" ref="C99:G99" si="115">IF($A99="","",IFERROR(INDIRECT("'" &amp; $A99 &amp; "'!" &amp; C$4),0))</f>
        <v/>
      </c>
      <c r="D99" s="166" t="str">
        <f t="shared" si="115"/>
        <v/>
      </c>
      <c r="E99" s="166" t="str">
        <f t="shared" si="115"/>
        <v/>
      </c>
      <c r="F99" s="299" t="str">
        <f t="shared" si="115"/>
        <v/>
      </c>
      <c r="G99" s="300" t="str">
        <f t="shared" si="115"/>
        <v/>
      </c>
      <c r="H99" s="301" t="str">
        <f t="shared" si="6"/>
        <v/>
      </c>
      <c r="I99" s="299" t="str">
        <f t="shared" ref="I99:J99" si="116">IF($A99="","",IFERROR(INDIRECT("'" &amp; $A99 &amp; "'!" &amp; I$4),0))</f>
        <v/>
      </c>
      <c r="J99" s="300" t="str">
        <f t="shared" si="116"/>
        <v/>
      </c>
      <c r="K99" s="301" t="str">
        <f t="shared" si="8"/>
        <v/>
      </c>
      <c r="L99" s="302" t="str">
        <f t="shared" ref="L99:M99" si="117">IF($A99="","",IFERROR(INDIRECT("'" &amp; $A99 &amp; "'!" &amp; L$4),0))</f>
        <v/>
      </c>
      <c r="M99" s="303" t="str">
        <f t="shared" si="117"/>
        <v/>
      </c>
      <c r="N99" s="279"/>
      <c r="O99" s="279"/>
      <c r="P99" s="279"/>
      <c r="Q99" s="279"/>
      <c r="R99" s="279"/>
      <c r="S99" s="279"/>
      <c r="T99" s="279"/>
      <c r="U99" s="279"/>
      <c r="V99" s="279"/>
      <c r="W99" s="279"/>
      <c r="X99" s="279"/>
      <c r="Y99" s="279"/>
      <c r="Z99" s="279"/>
    </row>
    <row r="100" ht="12.75" hidden="1" customHeight="1">
      <c r="A100" s="298"/>
      <c r="B100" s="298" t="str">
        <f t="shared" si="4"/>
        <v/>
      </c>
      <c r="C100" s="166" t="str">
        <f t="shared" ref="C100:G100" si="118">IF($A100="","",IFERROR(INDIRECT("'" &amp; $A100 &amp; "'!" &amp; C$4),0))</f>
        <v/>
      </c>
      <c r="D100" s="166" t="str">
        <f t="shared" si="118"/>
        <v/>
      </c>
      <c r="E100" s="166" t="str">
        <f t="shared" si="118"/>
        <v/>
      </c>
      <c r="F100" s="299" t="str">
        <f t="shared" si="118"/>
        <v/>
      </c>
      <c r="G100" s="300" t="str">
        <f t="shared" si="118"/>
        <v/>
      </c>
      <c r="H100" s="301" t="str">
        <f t="shared" si="6"/>
        <v/>
      </c>
      <c r="I100" s="299" t="str">
        <f t="shared" ref="I100:J100" si="119">IF($A100="","",IFERROR(INDIRECT("'" &amp; $A100 &amp; "'!" &amp; I$4),0))</f>
        <v/>
      </c>
      <c r="J100" s="300" t="str">
        <f t="shared" si="119"/>
        <v/>
      </c>
      <c r="K100" s="301" t="str">
        <f t="shared" si="8"/>
        <v/>
      </c>
      <c r="L100" s="302" t="str">
        <f t="shared" ref="L100:M100" si="120">IF($A100="","",IFERROR(INDIRECT("'" &amp; $A100 &amp; "'!" &amp; L$4),0))</f>
        <v/>
      </c>
      <c r="M100" s="303" t="str">
        <f t="shared" si="120"/>
        <v/>
      </c>
      <c r="N100" s="279"/>
      <c r="O100" s="279"/>
      <c r="P100" s="279"/>
      <c r="Q100" s="279"/>
      <c r="R100" s="279"/>
      <c r="S100" s="279"/>
      <c r="T100" s="279"/>
      <c r="U100" s="279"/>
      <c r="V100" s="279"/>
      <c r="W100" s="279"/>
      <c r="X100" s="279"/>
      <c r="Y100" s="279"/>
      <c r="Z100" s="279"/>
    </row>
    <row r="101" ht="12.75" hidden="1" customHeight="1">
      <c r="A101" s="298"/>
      <c r="B101" s="298" t="str">
        <f t="shared" si="4"/>
        <v/>
      </c>
      <c r="C101" s="166" t="str">
        <f t="shared" ref="C101:G101" si="121">IF($A101="","",IFERROR(INDIRECT("'" &amp; $A101 &amp; "'!" &amp; C$4),0))</f>
        <v/>
      </c>
      <c r="D101" s="166" t="str">
        <f t="shared" si="121"/>
        <v/>
      </c>
      <c r="E101" s="166" t="str">
        <f t="shared" si="121"/>
        <v/>
      </c>
      <c r="F101" s="299" t="str">
        <f t="shared" si="121"/>
        <v/>
      </c>
      <c r="G101" s="300" t="str">
        <f t="shared" si="121"/>
        <v/>
      </c>
      <c r="H101" s="301" t="str">
        <f t="shared" si="6"/>
        <v/>
      </c>
      <c r="I101" s="299" t="str">
        <f t="shared" ref="I101:J101" si="122">IF($A101="","",IFERROR(INDIRECT("'" &amp; $A101 &amp; "'!" &amp; I$4),0))</f>
        <v/>
      </c>
      <c r="J101" s="300" t="str">
        <f t="shared" si="122"/>
        <v/>
      </c>
      <c r="K101" s="301" t="str">
        <f t="shared" si="8"/>
        <v/>
      </c>
      <c r="L101" s="302" t="str">
        <f t="shared" ref="L101:M101" si="123">IF($A101="","",IFERROR(INDIRECT("'" &amp; $A101 &amp; "'!" &amp; L$4),0))</f>
        <v/>
      </c>
      <c r="M101" s="303" t="str">
        <f t="shared" si="123"/>
        <v/>
      </c>
      <c r="N101" s="279"/>
      <c r="O101" s="279"/>
      <c r="P101" s="279"/>
      <c r="Q101" s="279"/>
      <c r="R101" s="279"/>
      <c r="S101" s="279"/>
      <c r="T101" s="279"/>
      <c r="U101" s="279"/>
      <c r="V101" s="279"/>
      <c r="W101" s="279"/>
      <c r="X101" s="279"/>
      <c r="Y101" s="279"/>
      <c r="Z101" s="279"/>
    </row>
    <row r="102" ht="12.75" hidden="1" customHeight="1">
      <c r="A102" s="298"/>
      <c r="B102" s="298" t="str">
        <f t="shared" si="4"/>
        <v/>
      </c>
      <c r="C102" s="166" t="str">
        <f t="shared" ref="C102:G102" si="124">IF($A102="","",IFERROR(INDIRECT("'" &amp; $A102 &amp; "'!" &amp; C$4),0))</f>
        <v/>
      </c>
      <c r="D102" s="166" t="str">
        <f t="shared" si="124"/>
        <v/>
      </c>
      <c r="E102" s="166" t="str">
        <f t="shared" si="124"/>
        <v/>
      </c>
      <c r="F102" s="299" t="str">
        <f t="shared" si="124"/>
        <v/>
      </c>
      <c r="G102" s="300" t="str">
        <f t="shared" si="124"/>
        <v/>
      </c>
      <c r="H102" s="301" t="str">
        <f t="shared" si="6"/>
        <v/>
      </c>
      <c r="I102" s="299" t="str">
        <f t="shared" ref="I102:J102" si="125">IF($A102="","",IFERROR(INDIRECT("'" &amp; $A102 &amp; "'!" &amp; I$4),0))</f>
        <v/>
      </c>
      <c r="J102" s="300" t="str">
        <f t="shared" si="125"/>
        <v/>
      </c>
      <c r="K102" s="301" t="str">
        <f t="shared" si="8"/>
        <v/>
      </c>
      <c r="L102" s="302" t="str">
        <f t="shared" ref="L102:M102" si="126">IF($A102="","",IFERROR(INDIRECT("'" &amp; $A102 &amp; "'!" &amp; L$4),0))</f>
        <v/>
      </c>
      <c r="M102" s="303" t="str">
        <f t="shared" si="126"/>
        <v/>
      </c>
      <c r="N102" s="279"/>
      <c r="O102" s="279"/>
      <c r="P102" s="279"/>
      <c r="Q102" s="279"/>
      <c r="R102" s="279"/>
      <c r="S102" s="279"/>
      <c r="T102" s="279"/>
      <c r="U102" s="279"/>
      <c r="V102" s="279"/>
      <c r="W102" s="279"/>
      <c r="X102" s="279"/>
      <c r="Y102" s="279"/>
      <c r="Z102" s="279"/>
    </row>
    <row r="103" ht="12.75" hidden="1" customHeight="1">
      <c r="A103" s="298"/>
      <c r="B103" s="298" t="str">
        <f t="shared" si="4"/>
        <v/>
      </c>
      <c r="C103" s="166" t="str">
        <f t="shared" ref="C103:G103" si="127">IF($A103="","",IFERROR(INDIRECT("'" &amp; $A103 &amp; "'!" &amp; C$4),0))</f>
        <v/>
      </c>
      <c r="D103" s="166" t="str">
        <f t="shared" si="127"/>
        <v/>
      </c>
      <c r="E103" s="166" t="str">
        <f t="shared" si="127"/>
        <v/>
      </c>
      <c r="F103" s="299" t="str">
        <f t="shared" si="127"/>
        <v/>
      </c>
      <c r="G103" s="300" t="str">
        <f t="shared" si="127"/>
        <v/>
      </c>
      <c r="H103" s="301" t="str">
        <f t="shared" si="6"/>
        <v/>
      </c>
      <c r="I103" s="299" t="str">
        <f t="shared" ref="I103:J103" si="128">IF($A103="","",IFERROR(INDIRECT("'" &amp; $A103 &amp; "'!" &amp; I$4),0))</f>
        <v/>
      </c>
      <c r="J103" s="300" t="str">
        <f t="shared" si="128"/>
        <v/>
      </c>
      <c r="K103" s="301" t="str">
        <f t="shared" si="8"/>
        <v/>
      </c>
      <c r="L103" s="302" t="str">
        <f t="shared" ref="L103:M103" si="129">IF($A103="","",IFERROR(INDIRECT("'" &amp; $A103 &amp; "'!" &amp; L$4),0))</f>
        <v/>
      </c>
      <c r="M103" s="303" t="str">
        <f t="shared" si="129"/>
        <v/>
      </c>
      <c r="N103" s="279"/>
      <c r="O103" s="279"/>
      <c r="P103" s="279"/>
      <c r="Q103" s="279"/>
      <c r="R103" s="279"/>
      <c r="S103" s="279"/>
      <c r="T103" s="279"/>
      <c r="U103" s="279"/>
      <c r="V103" s="279"/>
      <c r="W103" s="279"/>
      <c r="X103" s="279"/>
      <c r="Y103" s="279"/>
      <c r="Z103" s="279"/>
    </row>
    <row r="104" ht="12.75" hidden="1" customHeight="1">
      <c r="A104" s="298"/>
      <c r="B104" s="298" t="str">
        <f t="shared" si="4"/>
        <v/>
      </c>
      <c r="C104" s="166" t="str">
        <f t="shared" ref="C104:G104" si="130">IF($A104="","",IFERROR(INDIRECT("'" &amp; $A104 &amp; "'!" &amp; C$4),0))</f>
        <v/>
      </c>
      <c r="D104" s="166" t="str">
        <f t="shared" si="130"/>
        <v/>
      </c>
      <c r="E104" s="166" t="str">
        <f t="shared" si="130"/>
        <v/>
      </c>
      <c r="F104" s="299" t="str">
        <f t="shared" si="130"/>
        <v/>
      </c>
      <c r="G104" s="300" t="str">
        <f t="shared" si="130"/>
        <v/>
      </c>
      <c r="H104" s="301" t="str">
        <f t="shared" si="6"/>
        <v/>
      </c>
      <c r="I104" s="299" t="str">
        <f t="shared" ref="I104:J104" si="131">IF($A104="","",IFERROR(INDIRECT("'" &amp; $A104 &amp; "'!" &amp; I$4),0))</f>
        <v/>
      </c>
      <c r="J104" s="300" t="str">
        <f t="shared" si="131"/>
        <v/>
      </c>
      <c r="K104" s="301" t="str">
        <f t="shared" si="8"/>
        <v/>
      </c>
      <c r="L104" s="302" t="str">
        <f t="shared" ref="L104:M104" si="132">IF($A104="","",IFERROR(INDIRECT("'" &amp; $A104 &amp; "'!" &amp; L$4),0))</f>
        <v/>
      </c>
      <c r="M104" s="303" t="str">
        <f t="shared" si="132"/>
        <v/>
      </c>
      <c r="N104" s="279"/>
      <c r="O104" s="279"/>
      <c r="P104" s="279"/>
      <c r="Q104" s="279"/>
      <c r="R104" s="279"/>
      <c r="S104" s="279"/>
      <c r="T104" s="279"/>
      <c r="U104" s="279"/>
      <c r="V104" s="279"/>
      <c r="W104" s="279"/>
      <c r="X104" s="279"/>
      <c r="Y104" s="279"/>
      <c r="Z104" s="279"/>
    </row>
    <row r="105" ht="12.75" hidden="1" customHeight="1">
      <c r="A105" s="298"/>
      <c r="B105" s="298" t="str">
        <f t="shared" si="4"/>
        <v/>
      </c>
      <c r="C105" s="166" t="str">
        <f t="shared" ref="C105:G105" si="133">IF($A105="","",IFERROR(INDIRECT("'" &amp; $A105 &amp; "'!" &amp; C$4),0))</f>
        <v/>
      </c>
      <c r="D105" s="166" t="str">
        <f t="shared" si="133"/>
        <v/>
      </c>
      <c r="E105" s="166" t="str">
        <f t="shared" si="133"/>
        <v/>
      </c>
      <c r="F105" s="299" t="str">
        <f t="shared" si="133"/>
        <v/>
      </c>
      <c r="G105" s="300" t="str">
        <f t="shared" si="133"/>
        <v/>
      </c>
      <c r="H105" s="301" t="str">
        <f t="shared" si="6"/>
        <v/>
      </c>
      <c r="I105" s="299" t="str">
        <f t="shared" ref="I105:J105" si="134">IF($A105="","",IFERROR(INDIRECT("'" &amp; $A105 &amp; "'!" &amp; I$4),0))</f>
        <v/>
      </c>
      <c r="J105" s="300" t="str">
        <f t="shared" si="134"/>
        <v/>
      </c>
      <c r="K105" s="301" t="str">
        <f t="shared" si="8"/>
        <v/>
      </c>
      <c r="L105" s="302" t="str">
        <f t="shared" ref="L105:M105" si="135">IF($A105="","",IFERROR(INDIRECT("'" &amp; $A105 &amp; "'!" &amp; L$4),0))</f>
        <v/>
      </c>
      <c r="M105" s="303" t="str">
        <f t="shared" si="135"/>
        <v/>
      </c>
      <c r="N105" s="279"/>
      <c r="O105" s="279"/>
      <c r="P105" s="279"/>
      <c r="Q105" s="279"/>
      <c r="R105" s="279"/>
      <c r="S105" s="279"/>
      <c r="T105" s="279"/>
      <c r="U105" s="279"/>
      <c r="V105" s="279"/>
      <c r="W105" s="279"/>
      <c r="X105" s="279"/>
      <c r="Y105" s="279"/>
      <c r="Z105" s="279"/>
    </row>
    <row r="106" ht="12.75" hidden="1" customHeight="1">
      <c r="A106" s="298"/>
      <c r="B106" s="298" t="str">
        <f t="shared" si="4"/>
        <v/>
      </c>
      <c r="C106" s="166" t="str">
        <f t="shared" ref="C106:G106" si="136">IF($A106="","",IFERROR(INDIRECT("'" &amp; $A106 &amp; "'!" &amp; C$4),0))</f>
        <v/>
      </c>
      <c r="D106" s="166" t="str">
        <f t="shared" si="136"/>
        <v/>
      </c>
      <c r="E106" s="166" t="str">
        <f t="shared" si="136"/>
        <v/>
      </c>
      <c r="F106" s="299" t="str">
        <f t="shared" si="136"/>
        <v/>
      </c>
      <c r="G106" s="300" t="str">
        <f t="shared" si="136"/>
        <v/>
      </c>
      <c r="H106" s="301" t="str">
        <f t="shared" si="6"/>
        <v/>
      </c>
      <c r="I106" s="299" t="str">
        <f t="shared" ref="I106:J106" si="137">IF($A106="","",IFERROR(INDIRECT("'" &amp; $A106 &amp; "'!" &amp; I$4),0))</f>
        <v/>
      </c>
      <c r="J106" s="300" t="str">
        <f t="shared" si="137"/>
        <v/>
      </c>
      <c r="K106" s="301" t="str">
        <f t="shared" si="8"/>
        <v/>
      </c>
      <c r="L106" s="302" t="str">
        <f t="shared" ref="L106:M106" si="138">IF($A106="","",IFERROR(INDIRECT("'" &amp; $A106 &amp; "'!" &amp; L$4),0))</f>
        <v/>
      </c>
      <c r="M106" s="303" t="str">
        <f t="shared" si="138"/>
        <v/>
      </c>
      <c r="N106" s="279"/>
      <c r="O106" s="279"/>
      <c r="P106" s="279"/>
      <c r="Q106" s="279"/>
      <c r="R106" s="279"/>
      <c r="S106" s="279"/>
      <c r="T106" s="279"/>
      <c r="U106" s="279"/>
      <c r="V106" s="279"/>
      <c r="W106" s="279"/>
      <c r="X106" s="279"/>
      <c r="Y106" s="279"/>
      <c r="Z106" s="279"/>
    </row>
    <row r="107" ht="12.75" hidden="1" customHeight="1">
      <c r="A107" s="298"/>
      <c r="B107" s="298" t="str">
        <f t="shared" si="4"/>
        <v/>
      </c>
      <c r="C107" s="166" t="str">
        <f t="shared" ref="C107:G107" si="139">IF($A107="","",IFERROR(INDIRECT("'" &amp; $A107 &amp; "'!" &amp; C$4),0))</f>
        <v/>
      </c>
      <c r="D107" s="166" t="str">
        <f t="shared" si="139"/>
        <v/>
      </c>
      <c r="E107" s="166" t="str">
        <f t="shared" si="139"/>
        <v/>
      </c>
      <c r="F107" s="299" t="str">
        <f t="shared" si="139"/>
        <v/>
      </c>
      <c r="G107" s="300" t="str">
        <f t="shared" si="139"/>
        <v/>
      </c>
      <c r="H107" s="301" t="str">
        <f t="shared" si="6"/>
        <v/>
      </c>
      <c r="I107" s="299" t="str">
        <f t="shared" ref="I107:J107" si="140">IF($A107="","",IFERROR(INDIRECT("'" &amp; $A107 &amp; "'!" &amp; I$4),0))</f>
        <v/>
      </c>
      <c r="J107" s="300" t="str">
        <f t="shared" si="140"/>
        <v/>
      </c>
      <c r="K107" s="301" t="str">
        <f t="shared" si="8"/>
        <v/>
      </c>
      <c r="L107" s="302" t="str">
        <f t="shared" ref="L107:M107" si="141">IF($A107="","",IFERROR(INDIRECT("'" &amp; $A107 &amp; "'!" &amp; L$4),0))</f>
        <v/>
      </c>
      <c r="M107" s="303" t="str">
        <f t="shared" si="141"/>
        <v/>
      </c>
      <c r="N107" s="279"/>
      <c r="O107" s="279"/>
      <c r="P107" s="279"/>
      <c r="Q107" s="279"/>
      <c r="R107" s="279"/>
      <c r="S107" s="279"/>
      <c r="T107" s="279"/>
      <c r="U107" s="279"/>
      <c r="V107" s="279"/>
      <c r="W107" s="279"/>
      <c r="X107" s="279"/>
      <c r="Y107" s="279"/>
      <c r="Z107" s="279"/>
    </row>
    <row r="108" ht="12.75" hidden="1" customHeight="1">
      <c r="A108" s="298"/>
      <c r="B108" s="298" t="str">
        <f t="shared" si="4"/>
        <v/>
      </c>
      <c r="C108" s="166" t="str">
        <f t="shared" ref="C108:G108" si="142">IF($A108="","",IFERROR(INDIRECT("'" &amp; $A108 &amp; "'!" &amp; C$4),0))</f>
        <v/>
      </c>
      <c r="D108" s="166" t="str">
        <f t="shared" si="142"/>
        <v/>
      </c>
      <c r="E108" s="166" t="str">
        <f t="shared" si="142"/>
        <v/>
      </c>
      <c r="F108" s="299" t="str">
        <f t="shared" si="142"/>
        <v/>
      </c>
      <c r="G108" s="300" t="str">
        <f t="shared" si="142"/>
        <v/>
      </c>
      <c r="H108" s="301" t="str">
        <f t="shared" si="6"/>
        <v/>
      </c>
      <c r="I108" s="299" t="str">
        <f t="shared" ref="I108:J108" si="143">IF($A108="","",IFERROR(INDIRECT("'" &amp; $A108 &amp; "'!" &amp; I$4),0))</f>
        <v/>
      </c>
      <c r="J108" s="300" t="str">
        <f t="shared" si="143"/>
        <v/>
      </c>
      <c r="K108" s="301" t="str">
        <f t="shared" si="8"/>
        <v/>
      </c>
      <c r="L108" s="302" t="str">
        <f t="shared" ref="L108:M108" si="144">IF($A108="","",IFERROR(INDIRECT("'" &amp; $A108 &amp; "'!" &amp; L$4),0))</f>
        <v/>
      </c>
      <c r="M108" s="303" t="str">
        <f t="shared" si="144"/>
        <v/>
      </c>
      <c r="N108" s="279"/>
      <c r="O108" s="279"/>
      <c r="P108" s="279"/>
      <c r="Q108" s="279"/>
      <c r="R108" s="279"/>
      <c r="S108" s="279"/>
      <c r="T108" s="279"/>
      <c r="U108" s="279"/>
      <c r="V108" s="279"/>
      <c r="W108" s="279"/>
      <c r="X108" s="279"/>
      <c r="Y108" s="279"/>
      <c r="Z108" s="279"/>
    </row>
    <row r="109" ht="12.75" hidden="1" customHeight="1">
      <c r="A109" s="298"/>
      <c r="B109" s="298" t="str">
        <f t="shared" si="4"/>
        <v/>
      </c>
      <c r="C109" s="166" t="str">
        <f t="shared" ref="C109:G109" si="145">IF($A109="","",IFERROR(INDIRECT("'" &amp; $A109 &amp; "'!" &amp; C$4),0))</f>
        <v/>
      </c>
      <c r="D109" s="166" t="str">
        <f t="shared" si="145"/>
        <v/>
      </c>
      <c r="E109" s="166" t="str">
        <f t="shared" si="145"/>
        <v/>
      </c>
      <c r="F109" s="299" t="str">
        <f t="shared" si="145"/>
        <v/>
      </c>
      <c r="G109" s="300" t="str">
        <f t="shared" si="145"/>
        <v/>
      </c>
      <c r="H109" s="301" t="str">
        <f t="shared" si="6"/>
        <v/>
      </c>
      <c r="I109" s="299" t="str">
        <f t="shared" ref="I109:J109" si="146">IF($A109="","",IFERROR(INDIRECT("'" &amp; $A109 &amp; "'!" &amp; I$4),0))</f>
        <v/>
      </c>
      <c r="J109" s="300" t="str">
        <f t="shared" si="146"/>
        <v/>
      </c>
      <c r="K109" s="301" t="str">
        <f t="shared" si="8"/>
        <v/>
      </c>
      <c r="L109" s="302" t="str">
        <f t="shared" ref="L109:M109" si="147">IF($A109="","",IFERROR(INDIRECT("'" &amp; $A109 &amp; "'!" &amp; L$4),0))</f>
        <v/>
      </c>
      <c r="M109" s="303" t="str">
        <f t="shared" si="147"/>
        <v/>
      </c>
      <c r="N109" s="279"/>
      <c r="O109" s="279"/>
      <c r="P109" s="279"/>
      <c r="Q109" s="279"/>
      <c r="R109" s="279"/>
      <c r="S109" s="279"/>
      <c r="T109" s="279"/>
      <c r="U109" s="279"/>
      <c r="V109" s="279"/>
      <c r="W109" s="279"/>
      <c r="X109" s="279"/>
      <c r="Y109" s="279"/>
      <c r="Z109" s="279"/>
    </row>
    <row r="110" ht="12.75" customHeight="1">
      <c r="A110" s="306" t="s">
        <v>347</v>
      </c>
      <c r="B110" s="306"/>
      <c r="C110" s="348"/>
      <c r="D110" s="307">
        <f>SUM(D62:D109)</f>
        <v>236</v>
      </c>
      <c r="E110" s="307">
        <f>IFERROR(SUMPRODUCT(D62:D109,$E62:$E109)/$D110,0)</f>
        <v>390.7372881</v>
      </c>
      <c r="F110" s="308">
        <f>IFERROR(SUMPRODUCT(F62:F109,$D62:$D109)/$D110,0)</f>
        <v>2748.021186</v>
      </c>
      <c r="G110" s="309">
        <f>IFERROR(SUMPRODUCT(G62:G109,$E62:$E109)/SUM($E62:$E109),0)</f>
        <v>6.716015364</v>
      </c>
      <c r="H110" s="310">
        <f>IFERROR(SUMPRODUCT(H62:H109,$D62:$D109)/$D110,0)</f>
        <v>0</v>
      </c>
      <c r="I110" s="308">
        <f>IFERROR(SUMPRODUCT(I62:I109,$D62:$D109)/$D109,0)</f>
        <v>0</v>
      </c>
      <c r="J110" s="309">
        <f>IFERROR(SUMPRODUCT(J62:J109,$E62:$E109)/SUM($E62:$E109),0)</f>
        <v>6.716015364</v>
      </c>
      <c r="K110" s="310">
        <f t="shared" ref="K110:L110" si="148">IFERROR(SUMPRODUCT(K62:K109,$D62:$D109)/$D110,0)</f>
        <v>0</v>
      </c>
      <c r="L110" s="308">
        <f t="shared" si="148"/>
        <v>2748.021186</v>
      </c>
      <c r="M110" s="309">
        <f>IFERROR(SUMPRODUCT(M62:M109,$E62:$E109)/SUM($E62:$E109),0)</f>
        <v>6.716015364</v>
      </c>
      <c r="N110" s="279"/>
      <c r="O110" s="279"/>
      <c r="P110" s="279"/>
      <c r="Q110" s="279"/>
      <c r="R110" s="279"/>
      <c r="S110" s="279"/>
      <c r="T110" s="279"/>
      <c r="U110" s="279"/>
      <c r="V110" s="279"/>
      <c r="W110" s="279"/>
      <c r="X110" s="279"/>
      <c r="Y110" s="279"/>
      <c r="Z110" s="279"/>
    </row>
    <row r="111" ht="12.75" customHeight="1">
      <c r="A111" s="291" t="s">
        <v>116</v>
      </c>
      <c r="B111" s="291"/>
      <c r="C111" s="347"/>
      <c r="D111" s="292"/>
      <c r="E111" s="292"/>
      <c r="F111" s="293"/>
      <c r="G111" s="294"/>
      <c r="H111" s="295"/>
      <c r="I111" s="293"/>
      <c r="J111" s="294"/>
      <c r="K111" s="295"/>
      <c r="L111" s="296"/>
      <c r="M111" s="297"/>
      <c r="N111" s="279"/>
      <c r="O111" s="279"/>
      <c r="P111" s="279"/>
      <c r="Q111" s="279"/>
      <c r="R111" s="279"/>
      <c r="S111" s="279"/>
      <c r="T111" s="279"/>
      <c r="U111" s="279"/>
      <c r="V111" s="279"/>
      <c r="W111" s="279"/>
      <c r="X111" s="279"/>
      <c r="Y111" s="279"/>
      <c r="Z111" s="279"/>
    </row>
    <row r="112" ht="12.75" customHeight="1">
      <c r="A112" s="298" t="s">
        <v>24</v>
      </c>
      <c r="B112" s="298" t="str">
        <f t="shared" ref="B112:B159" si="152">IF(A112="","",$A$111)</f>
        <v>1 Bedroom</v>
      </c>
      <c r="C112" s="166">
        <f t="shared" ref="C112:G112" si="149">IF($A112="","",IFERROR(INDIRECT("'" &amp; $A112 &amp; "'!" &amp; C$5),0))</f>
        <v>5</v>
      </c>
      <c r="D112" s="166">
        <f t="shared" si="149"/>
        <v>146</v>
      </c>
      <c r="E112" s="166">
        <f t="shared" si="149"/>
        <v>856.3561644</v>
      </c>
      <c r="F112" s="299">
        <f t="shared" si="149"/>
        <v>4148.068493</v>
      </c>
      <c r="G112" s="300">
        <f t="shared" si="149"/>
        <v>4.894333386</v>
      </c>
      <c r="H112" s="301">
        <f t="shared" ref="H112:H159" si="154">IF($A112="","",I112-F112)</f>
        <v>0</v>
      </c>
      <c r="I112" s="299">
        <f t="shared" ref="I112:J112" si="150">IF($A112="","",IFERROR(INDIRECT("'" &amp; $A112 &amp; "'!" &amp; I$5),0))</f>
        <v>4148.068493</v>
      </c>
      <c r="J112" s="300">
        <f t="shared" si="150"/>
        <v>4.894333386</v>
      </c>
      <c r="K112" s="301">
        <f t="shared" ref="K112:K159" si="156">IF($A112="","",L112-I112)</f>
        <v>0</v>
      </c>
      <c r="L112" s="302">
        <f t="shared" ref="L112:M112" si="151">IF($A112="","",IFERROR(INDIRECT("'" &amp; $A112 &amp; "'!" &amp; L$5),0))</f>
        <v>4148.068493</v>
      </c>
      <c r="M112" s="303">
        <f t="shared" si="151"/>
        <v>4.894333386</v>
      </c>
      <c r="N112" s="279"/>
      <c r="O112" s="279"/>
      <c r="P112" s="279"/>
      <c r="Q112" s="279"/>
      <c r="R112" s="279"/>
      <c r="S112" s="279"/>
      <c r="T112" s="279"/>
      <c r="U112" s="279"/>
      <c r="V112" s="279"/>
      <c r="W112" s="279"/>
      <c r="X112" s="279"/>
      <c r="Y112" s="279"/>
      <c r="Z112" s="279"/>
    </row>
    <row r="113" ht="12.75" customHeight="1">
      <c r="A113" s="298" t="s">
        <v>25</v>
      </c>
      <c r="B113" s="298" t="str">
        <f t="shared" si="152"/>
        <v>1 Bedroom</v>
      </c>
      <c r="C113" s="166">
        <f t="shared" ref="C113:G113" si="153">IF($A113="","",IFERROR(INDIRECT("'" &amp; $A113 &amp; "'!" &amp; C$5),0))</f>
        <v>4</v>
      </c>
      <c r="D113" s="166">
        <f t="shared" si="153"/>
        <v>76</v>
      </c>
      <c r="E113" s="166">
        <f t="shared" si="153"/>
        <v>724.9210526</v>
      </c>
      <c r="F113" s="299">
        <f t="shared" si="153"/>
        <v>4138.789474</v>
      </c>
      <c r="G113" s="300">
        <f t="shared" si="153"/>
        <v>5.715067574</v>
      </c>
      <c r="H113" s="301">
        <f t="shared" si="154"/>
        <v>0</v>
      </c>
      <c r="I113" s="299">
        <f t="shared" ref="I113:J113" si="155">IF($A113="","",IFERROR(INDIRECT("'" &amp; $A113 &amp; "'!" &amp; I$5),0))</f>
        <v>4138.789474</v>
      </c>
      <c r="J113" s="300">
        <f t="shared" si="155"/>
        <v>5.715067574</v>
      </c>
      <c r="K113" s="301">
        <f t="shared" si="156"/>
        <v>0</v>
      </c>
      <c r="L113" s="302">
        <f t="shared" ref="L113:M113" si="157">IF($A113="","",IFERROR(INDIRECT("'" &amp; $A113 &amp; "'!" &amp; L$5),0))</f>
        <v>4138.789474</v>
      </c>
      <c r="M113" s="303">
        <f t="shared" si="157"/>
        <v>5.715067574</v>
      </c>
      <c r="N113" s="279"/>
      <c r="O113" s="279"/>
      <c r="P113" s="279"/>
      <c r="Q113" s="279"/>
      <c r="R113" s="279"/>
      <c r="S113" s="279"/>
      <c r="T113" s="279"/>
      <c r="U113" s="279"/>
      <c r="V113" s="279"/>
      <c r="W113" s="279"/>
      <c r="X113" s="279"/>
      <c r="Y113" s="279"/>
      <c r="Z113" s="279"/>
    </row>
    <row r="114" ht="12.75" customHeight="1">
      <c r="A114" s="298" t="s">
        <v>26</v>
      </c>
      <c r="B114" s="298" t="str">
        <f t="shared" si="152"/>
        <v>1 Bedroom</v>
      </c>
      <c r="C114" s="166">
        <f t="shared" ref="C114:G114" si="158">IF($A114="","",IFERROR(INDIRECT("'" &amp; $A114 &amp; "'!" &amp; C$5),0))</f>
        <v>5</v>
      </c>
      <c r="D114" s="166">
        <f t="shared" si="158"/>
        <v>111</v>
      </c>
      <c r="E114" s="166">
        <f t="shared" si="158"/>
        <v>736.9009009</v>
      </c>
      <c r="F114" s="299">
        <f t="shared" si="158"/>
        <v>3620.45045</v>
      </c>
      <c r="G114" s="300">
        <f t="shared" si="158"/>
        <v>4.965311417</v>
      </c>
      <c r="H114" s="301">
        <f t="shared" si="154"/>
        <v>0</v>
      </c>
      <c r="I114" s="299">
        <f t="shared" ref="I114:J114" si="159">IF($A114="","",IFERROR(INDIRECT("'" &amp; $A114 &amp; "'!" &amp; I$5),0))</f>
        <v>3620.45045</v>
      </c>
      <c r="J114" s="300">
        <f t="shared" si="159"/>
        <v>4.965311417</v>
      </c>
      <c r="K114" s="301">
        <f t="shared" si="156"/>
        <v>0</v>
      </c>
      <c r="L114" s="302">
        <f t="shared" ref="L114:M114" si="160">IF($A114="","",IFERROR(INDIRECT("'" &amp; $A114 &amp; "'!" &amp; L$5),0))</f>
        <v>3620.45045</v>
      </c>
      <c r="M114" s="303">
        <f t="shared" si="160"/>
        <v>4.965311417</v>
      </c>
      <c r="N114" s="279"/>
      <c r="O114" s="279"/>
      <c r="P114" s="279"/>
      <c r="Q114" s="279"/>
      <c r="R114" s="279"/>
      <c r="S114" s="279"/>
      <c r="T114" s="279"/>
      <c r="U114" s="279"/>
      <c r="V114" s="279"/>
      <c r="W114" s="279"/>
      <c r="X114" s="279"/>
      <c r="Y114" s="279"/>
      <c r="Z114" s="279"/>
    </row>
    <row r="115" ht="12.75" customHeight="1">
      <c r="A115" s="298" t="s">
        <v>23</v>
      </c>
      <c r="B115" s="298" t="str">
        <f t="shared" si="152"/>
        <v>1 Bedroom</v>
      </c>
      <c r="C115" s="166">
        <f t="shared" ref="C115:G115" si="161">IF($A115="","",IFERROR(INDIRECT("'" &amp; $A115 &amp; "'!" &amp; C$5),0))</f>
        <v>2</v>
      </c>
      <c r="D115" s="166">
        <f t="shared" si="161"/>
        <v>0</v>
      </c>
      <c r="E115" s="166">
        <f t="shared" si="161"/>
        <v>0</v>
      </c>
      <c r="F115" s="299">
        <f t="shared" si="161"/>
        <v>0</v>
      </c>
      <c r="G115" s="300">
        <f t="shared" si="161"/>
        <v>0</v>
      </c>
      <c r="H115" s="301">
        <f t="shared" si="154"/>
        <v>0</v>
      </c>
      <c r="I115" s="299">
        <f t="shared" ref="I115:J115" si="162">IF($A115="","",IFERROR(INDIRECT("'" &amp; $A115 &amp; "'!" &amp; I$5),0))</f>
        <v>0</v>
      </c>
      <c r="J115" s="300">
        <f t="shared" si="162"/>
        <v>0</v>
      </c>
      <c r="K115" s="301">
        <f t="shared" si="156"/>
        <v>0</v>
      </c>
      <c r="L115" s="302">
        <f t="shared" ref="L115:M115" si="163">IF($A115="","",IFERROR(INDIRECT("'" &amp; $A115 &amp; "'!" &amp; L$5),0))</f>
        <v>0</v>
      </c>
      <c r="M115" s="303">
        <f t="shared" si="163"/>
        <v>0</v>
      </c>
      <c r="N115" s="279"/>
      <c r="O115" s="279"/>
      <c r="P115" s="279"/>
      <c r="Q115" s="279"/>
      <c r="R115" s="279"/>
      <c r="S115" s="279"/>
      <c r="T115" s="279"/>
      <c r="U115" s="279"/>
      <c r="V115" s="279"/>
      <c r="W115" s="279"/>
      <c r="X115" s="279"/>
      <c r="Y115" s="279"/>
      <c r="Z115" s="279"/>
    </row>
    <row r="116" ht="12.75" hidden="1" customHeight="1">
      <c r="A116" s="298"/>
      <c r="B116" s="298" t="str">
        <f t="shared" si="152"/>
        <v/>
      </c>
      <c r="C116" s="166" t="str">
        <f t="shared" ref="C116:G116" si="164">IF($A116="","",IFERROR(INDIRECT("'" &amp; $A116 &amp; "'!" &amp; C$5),0))</f>
        <v/>
      </c>
      <c r="D116" s="166" t="str">
        <f t="shared" si="164"/>
        <v/>
      </c>
      <c r="E116" s="166" t="str">
        <f t="shared" si="164"/>
        <v/>
      </c>
      <c r="F116" s="299" t="str">
        <f t="shared" si="164"/>
        <v/>
      </c>
      <c r="G116" s="300" t="str">
        <f t="shared" si="164"/>
        <v/>
      </c>
      <c r="H116" s="301" t="str">
        <f t="shared" si="154"/>
        <v/>
      </c>
      <c r="I116" s="299" t="str">
        <f t="shared" ref="I116:J116" si="165">IF($A116="","",IFERROR(INDIRECT("'" &amp; $A116 &amp; "'!" &amp; I$5),0))</f>
        <v/>
      </c>
      <c r="J116" s="300" t="str">
        <f t="shared" si="165"/>
        <v/>
      </c>
      <c r="K116" s="301" t="str">
        <f t="shared" si="156"/>
        <v/>
      </c>
      <c r="L116" s="302" t="str">
        <f t="shared" ref="L116:M116" si="166">IF($A116="","",IFERROR(INDIRECT("'" &amp; $A116 &amp; "'!" &amp; L$5),0))</f>
        <v/>
      </c>
      <c r="M116" s="303" t="str">
        <f t="shared" si="166"/>
        <v/>
      </c>
      <c r="N116" s="279"/>
      <c r="O116" s="279"/>
      <c r="P116" s="279"/>
      <c r="Q116" s="279"/>
      <c r="R116" s="279"/>
      <c r="S116" s="279"/>
      <c r="T116" s="279"/>
      <c r="U116" s="279"/>
      <c r="V116" s="279"/>
      <c r="W116" s="279"/>
      <c r="X116" s="279"/>
      <c r="Y116" s="279"/>
      <c r="Z116" s="279"/>
    </row>
    <row r="117" ht="12.75" hidden="1" customHeight="1">
      <c r="A117" s="298"/>
      <c r="B117" s="298" t="str">
        <f t="shared" si="152"/>
        <v/>
      </c>
      <c r="C117" s="166" t="str">
        <f t="shared" ref="C117:G117" si="167">IF($A117="","",IFERROR(INDIRECT("'" &amp; $A117 &amp; "'!" &amp; C$5),0))</f>
        <v/>
      </c>
      <c r="D117" s="166" t="str">
        <f t="shared" si="167"/>
        <v/>
      </c>
      <c r="E117" s="166" t="str">
        <f t="shared" si="167"/>
        <v/>
      </c>
      <c r="F117" s="299" t="str">
        <f t="shared" si="167"/>
        <v/>
      </c>
      <c r="G117" s="300" t="str">
        <f t="shared" si="167"/>
        <v/>
      </c>
      <c r="H117" s="301" t="str">
        <f t="shared" si="154"/>
        <v/>
      </c>
      <c r="I117" s="299" t="str">
        <f t="shared" ref="I117:J117" si="168">IF($A117="","",IFERROR(INDIRECT("'" &amp; $A117 &amp; "'!" &amp; I$5),0))</f>
        <v/>
      </c>
      <c r="J117" s="300" t="str">
        <f t="shared" si="168"/>
        <v/>
      </c>
      <c r="K117" s="301" t="str">
        <f t="shared" si="156"/>
        <v/>
      </c>
      <c r="L117" s="302" t="str">
        <f t="shared" ref="L117:M117" si="169">IF($A117="","",IFERROR(INDIRECT("'" &amp; $A117 &amp; "'!" &amp; L$5),0))</f>
        <v/>
      </c>
      <c r="M117" s="303" t="str">
        <f t="shared" si="169"/>
        <v/>
      </c>
      <c r="N117" s="279"/>
      <c r="O117" s="279"/>
      <c r="P117" s="279"/>
      <c r="Q117" s="279"/>
      <c r="R117" s="279"/>
      <c r="S117" s="279"/>
      <c r="T117" s="279"/>
      <c r="U117" s="279"/>
      <c r="V117" s="279"/>
      <c r="W117" s="279"/>
      <c r="X117" s="279"/>
      <c r="Y117" s="279"/>
      <c r="Z117" s="279"/>
    </row>
    <row r="118" ht="12.75" hidden="1" customHeight="1">
      <c r="A118" s="298"/>
      <c r="B118" s="298" t="str">
        <f t="shared" si="152"/>
        <v/>
      </c>
      <c r="C118" s="166" t="str">
        <f t="shared" ref="C118:G118" si="170">IF($A118="","",IFERROR(INDIRECT("'" &amp; $A118 &amp; "'!" &amp; C$5),0))</f>
        <v/>
      </c>
      <c r="D118" s="166" t="str">
        <f t="shared" si="170"/>
        <v/>
      </c>
      <c r="E118" s="166" t="str">
        <f t="shared" si="170"/>
        <v/>
      </c>
      <c r="F118" s="299" t="str">
        <f t="shared" si="170"/>
        <v/>
      </c>
      <c r="G118" s="300" t="str">
        <f t="shared" si="170"/>
        <v/>
      </c>
      <c r="H118" s="301" t="str">
        <f t="shared" si="154"/>
        <v/>
      </c>
      <c r="I118" s="299" t="str">
        <f t="shared" ref="I118:J118" si="171">IF($A118="","",IFERROR(INDIRECT("'" &amp; $A118 &amp; "'!" &amp; I$5),0))</f>
        <v/>
      </c>
      <c r="J118" s="300" t="str">
        <f t="shared" si="171"/>
        <v/>
      </c>
      <c r="K118" s="301" t="str">
        <f t="shared" si="156"/>
        <v/>
      </c>
      <c r="L118" s="302" t="str">
        <f t="shared" ref="L118:M118" si="172">IF($A118="","",IFERROR(INDIRECT("'" &amp; $A118 &amp; "'!" &amp; L$5),0))</f>
        <v/>
      </c>
      <c r="M118" s="303" t="str">
        <f t="shared" si="172"/>
        <v/>
      </c>
      <c r="N118" s="279"/>
      <c r="O118" s="279"/>
      <c r="P118" s="279"/>
      <c r="Q118" s="279"/>
      <c r="R118" s="279"/>
      <c r="S118" s="279"/>
      <c r="T118" s="279"/>
      <c r="U118" s="279"/>
      <c r="V118" s="279"/>
      <c r="W118" s="279"/>
      <c r="X118" s="279"/>
      <c r="Y118" s="279"/>
      <c r="Z118" s="279"/>
    </row>
    <row r="119" ht="12.75" hidden="1" customHeight="1">
      <c r="A119" s="298"/>
      <c r="B119" s="298" t="str">
        <f t="shared" si="152"/>
        <v/>
      </c>
      <c r="C119" s="166" t="str">
        <f t="shared" ref="C119:G119" si="173">IF($A119="","",IFERROR(INDIRECT("'" &amp; $A119 &amp; "'!" &amp; C$5),0))</f>
        <v/>
      </c>
      <c r="D119" s="166" t="str">
        <f t="shared" si="173"/>
        <v/>
      </c>
      <c r="E119" s="166" t="str">
        <f t="shared" si="173"/>
        <v/>
      </c>
      <c r="F119" s="299" t="str">
        <f t="shared" si="173"/>
        <v/>
      </c>
      <c r="G119" s="300" t="str">
        <f t="shared" si="173"/>
        <v/>
      </c>
      <c r="H119" s="301" t="str">
        <f t="shared" si="154"/>
        <v/>
      </c>
      <c r="I119" s="299" t="str">
        <f t="shared" ref="I119:J119" si="174">IF($A119="","",IFERROR(INDIRECT("'" &amp; $A119 &amp; "'!" &amp; I$5),0))</f>
        <v/>
      </c>
      <c r="J119" s="300" t="str">
        <f t="shared" si="174"/>
        <v/>
      </c>
      <c r="K119" s="301" t="str">
        <f t="shared" si="156"/>
        <v/>
      </c>
      <c r="L119" s="302" t="str">
        <f t="shared" ref="L119:M119" si="175">IF($A119="","",IFERROR(INDIRECT("'" &amp; $A119 &amp; "'!" &amp; L$5),0))</f>
        <v/>
      </c>
      <c r="M119" s="303" t="str">
        <f t="shared" si="175"/>
        <v/>
      </c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</row>
    <row r="120" ht="12.75" hidden="1" customHeight="1">
      <c r="A120" s="298"/>
      <c r="B120" s="298" t="str">
        <f t="shared" si="152"/>
        <v/>
      </c>
      <c r="C120" s="166" t="str">
        <f t="shared" ref="C120:G120" si="176">IF($A120="","",IFERROR(INDIRECT("'" &amp; $A120 &amp; "'!" &amp; C$5),0))</f>
        <v/>
      </c>
      <c r="D120" s="166" t="str">
        <f t="shared" si="176"/>
        <v/>
      </c>
      <c r="E120" s="166" t="str">
        <f t="shared" si="176"/>
        <v/>
      </c>
      <c r="F120" s="299" t="str">
        <f t="shared" si="176"/>
        <v/>
      </c>
      <c r="G120" s="300" t="str">
        <f t="shared" si="176"/>
        <v/>
      </c>
      <c r="H120" s="301" t="str">
        <f t="shared" si="154"/>
        <v/>
      </c>
      <c r="I120" s="299" t="str">
        <f t="shared" ref="I120:J120" si="177">IF($A120="","",IFERROR(INDIRECT("'" &amp; $A120 &amp; "'!" &amp; I$5),0))</f>
        <v/>
      </c>
      <c r="J120" s="300" t="str">
        <f t="shared" si="177"/>
        <v/>
      </c>
      <c r="K120" s="301" t="str">
        <f t="shared" si="156"/>
        <v/>
      </c>
      <c r="L120" s="302" t="str">
        <f t="shared" ref="L120:M120" si="178">IF($A120="","",IFERROR(INDIRECT("'" &amp; $A120 &amp; "'!" &amp; L$5),0))</f>
        <v/>
      </c>
      <c r="M120" s="303" t="str">
        <f t="shared" si="178"/>
        <v/>
      </c>
      <c r="N120" s="279"/>
      <c r="O120" s="279"/>
      <c r="P120" s="279"/>
      <c r="Q120" s="279"/>
      <c r="R120" s="279"/>
      <c r="S120" s="279"/>
      <c r="T120" s="279"/>
      <c r="U120" s="279"/>
      <c r="V120" s="279"/>
      <c r="W120" s="279"/>
      <c r="X120" s="279"/>
      <c r="Y120" s="279"/>
      <c r="Z120" s="279"/>
    </row>
    <row r="121" ht="12.75" hidden="1" customHeight="1">
      <c r="A121" s="298"/>
      <c r="B121" s="298" t="str">
        <f t="shared" si="152"/>
        <v/>
      </c>
      <c r="C121" s="166" t="str">
        <f t="shared" ref="C121:G121" si="179">IF($A121="","",IFERROR(INDIRECT("'" &amp; $A121 &amp; "'!" &amp; C$5),0))</f>
        <v/>
      </c>
      <c r="D121" s="166" t="str">
        <f t="shared" si="179"/>
        <v/>
      </c>
      <c r="E121" s="166" t="str">
        <f t="shared" si="179"/>
        <v/>
      </c>
      <c r="F121" s="299" t="str">
        <f t="shared" si="179"/>
        <v/>
      </c>
      <c r="G121" s="300" t="str">
        <f t="shared" si="179"/>
        <v/>
      </c>
      <c r="H121" s="301" t="str">
        <f t="shared" si="154"/>
        <v/>
      </c>
      <c r="I121" s="299" t="str">
        <f t="shared" ref="I121:J121" si="180">IF($A121="","",IFERROR(INDIRECT("'" &amp; $A121 &amp; "'!" &amp; I$5),0))</f>
        <v/>
      </c>
      <c r="J121" s="300" t="str">
        <f t="shared" si="180"/>
        <v/>
      </c>
      <c r="K121" s="301" t="str">
        <f t="shared" si="156"/>
        <v/>
      </c>
      <c r="L121" s="302" t="str">
        <f t="shared" ref="L121:M121" si="181">IF($A121="","",IFERROR(INDIRECT("'" &amp; $A121 &amp; "'!" &amp; L$5),0))</f>
        <v/>
      </c>
      <c r="M121" s="303" t="str">
        <f t="shared" si="181"/>
        <v/>
      </c>
      <c r="N121" s="279"/>
      <c r="O121" s="279"/>
      <c r="P121" s="279"/>
      <c r="Q121" s="279"/>
      <c r="R121" s="279"/>
      <c r="S121" s="279"/>
      <c r="T121" s="279"/>
      <c r="U121" s="279"/>
      <c r="V121" s="279"/>
      <c r="W121" s="279"/>
      <c r="X121" s="279"/>
      <c r="Y121" s="279"/>
      <c r="Z121" s="279"/>
    </row>
    <row r="122" ht="12.75" hidden="1" customHeight="1">
      <c r="A122" s="298"/>
      <c r="B122" s="298" t="str">
        <f t="shared" si="152"/>
        <v/>
      </c>
      <c r="C122" s="166" t="str">
        <f t="shared" ref="C122:G122" si="182">IF($A122="","",IFERROR(INDIRECT("'" &amp; $A122 &amp; "'!" &amp; C$5),0))</f>
        <v/>
      </c>
      <c r="D122" s="166" t="str">
        <f t="shared" si="182"/>
        <v/>
      </c>
      <c r="E122" s="166" t="str">
        <f t="shared" si="182"/>
        <v/>
      </c>
      <c r="F122" s="299" t="str">
        <f t="shared" si="182"/>
        <v/>
      </c>
      <c r="G122" s="300" t="str">
        <f t="shared" si="182"/>
        <v/>
      </c>
      <c r="H122" s="301" t="str">
        <f t="shared" si="154"/>
        <v/>
      </c>
      <c r="I122" s="299" t="str">
        <f t="shared" ref="I122:J122" si="183">IF($A122="","",IFERROR(INDIRECT("'" &amp; $A122 &amp; "'!" &amp; I$5),0))</f>
        <v/>
      </c>
      <c r="J122" s="300" t="str">
        <f t="shared" si="183"/>
        <v/>
      </c>
      <c r="K122" s="301" t="str">
        <f t="shared" si="156"/>
        <v/>
      </c>
      <c r="L122" s="302" t="str">
        <f t="shared" ref="L122:M122" si="184">IF($A122="","",IFERROR(INDIRECT("'" &amp; $A122 &amp; "'!" &amp; L$5),0))</f>
        <v/>
      </c>
      <c r="M122" s="303" t="str">
        <f t="shared" si="184"/>
        <v/>
      </c>
      <c r="N122" s="279"/>
      <c r="O122" s="279"/>
      <c r="P122" s="279"/>
      <c r="Q122" s="279"/>
      <c r="R122" s="279"/>
      <c r="S122" s="279"/>
      <c r="T122" s="279"/>
      <c r="U122" s="279"/>
      <c r="V122" s="279"/>
      <c r="W122" s="279"/>
      <c r="X122" s="279"/>
      <c r="Y122" s="279"/>
      <c r="Z122" s="279"/>
    </row>
    <row r="123" ht="12.75" hidden="1" customHeight="1">
      <c r="A123" s="298"/>
      <c r="B123" s="298" t="str">
        <f t="shared" si="152"/>
        <v/>
      </c>
      <c r="C123" s="166" t="str">
        <f t="shared" ref="C123:G123" si="185">IF($A123="","",IFERROR(INDIRECT("'" &amp; $A123 &amp; "'!" &amp; C$5),0))</f>
        <v/>
      </c>
      <c r="D123" s="166" t="str">
        <f t="shared" si="185"/>
        <v/>
      </c>
      <c r="E123" s="166" t="str">
        <f t="shared" si="185"/>
        <v/>
      </c>
      <c r="F123" s="299" t="str">
        <f t="shared" si="185"/>
        <v/>
      </c>
      <c r="G123" s="300" t="str">
        <f t="shared" si="185"/>
        <v/>
      </c>
      <c r="H123" s="301" t="str">
        <f t="shared" si="154"/>
        <v/>
      </c>
      <c r="I123" s="299" t="str">
        <f t="shared" ref="I123:J123" si="186">IF($A123="","",IFERROR(INDIRECT("'" &amp; $A123 &amp; "'!" &amp; I$5),0))</f>
        <v/>
      </c>
      <c r="J123" s="300" t="str">
        <f t="shared" si="186"/>
        <v/>
      </c>
      <c r="K123" s="301" t="str">
        <f t="shared" si="156"/>
        <v/>
      </c>
      <c r="L123" s="302" t="str">
        <f t="shared" ref="L123:M123" si="187">IF($A123="","",IFERROR(INDIRECT("'" &amp; $A123 &amp; "'!" &amp; L$5),0))</f>
        <v/>
      </c>
      <c r="M123" s="303" t="str">
        <f t="shared" si="187"/>
        <v/>
      </c>
      <c r="N123" s="279"/>
      <c r="O123" s="279"/>
      <c r="P123" s="279"/>
      <c r="Q123" s="279"/>
      <c r="R123" s="279"/>
      <c r="S123" s="279"/>
      <c r="T123" s="279"/>
      <c r="U123" s="279"/>
      <c r="V123" s="279"/>
      <c r="W123" s="279"/>
      <c r="X123" s="279"/>
      <c r="Y123" s="279"/>
      <c r="Z123" s="279"/>
    </row>
    <row r="124" ht="12.75" hidden="1" customHeight="1">
      <c r="A124" s="298"/>
      <c r="B124" s="298" t="str">
        <f t="shared" si="152"/>
        <v/>
      </c>
      <c r="C124" s="166" t="str">
        <f t="shared" ref="C124:G124" si="188">IF($A124="","",IFERROR(INDIRECT("'" &amp; $A124 &amp; "'!" &amp; C$5),0))</f>
        <v/>
      </c>
      <c r="D124" s="166" t="str">
        <f t="shared" si="188"/>
        <v/>
      </c>
      <c r="E124" s="166" t="str">
        <f t="shared" si="188"/>
        <v/>
      </c>
      <c r="F124" s="299" t="str">
        <f t="shared" si="188"/>
        <v/>
      </c>
      <c r="G124" s="300" t="str">
        <f t="shared" si="188"/>
        <v/>
      </c>
      <c r="H124" s="301" t="str">
        <f t="shared" si="154"/>
        <v/>
      </c>
      <c r="I124" s="299" t="str">
        <f t="shared" ref="I124:J124" si="189">IF($A124="","",IFERROR(INDIRECT("'" &amp; $A124 &amp; "'!" &amp; I$5),0))</f>
        <v/>
      </c>
      <c r="J124" s="300" t="str">
        <f t="shared" si="189"/>
        <v/>
      </c>
      <c r="K124" s="301" t="str">
        <f t="shared" si="156"/>
        <v/>
      </c>
      <c r="L124" s="302" t="str">
        <f t="shared" ref="L124:M124" si="190">IF($A124="","",IFERROR(INDIRECT("'" &amp; $A124 &amp; "'!" &amp; L$5),0))</f>
        <v/>
      </c>
      <c r="M124" s="303" t="str">
        <f t="shared" si="190"/>
        <v/>
      </c>
      <c r="N124" s="279"/>
      <c r="O124" s="279"/>
      <c r="P124" s="279"/>
      <c r="Q124" s="279"/>
      <c r="R124" s="279"/>
      <c r="S124" s="279"/>
      <c r="T124" s="279"/>
      <c r="U124" s="279"/>
      <c r="V124" s="279"/>
      <c r="W124" s="279"/>
      <c r="X124" s="279"/>
      <c r="Y124" s="279"/>
      <c r="Z124" s="279"/>
    </row>
    <row r="125" ht="12.75" hidden="1" customHeight="1">
      <c r="A125" s="298"/>
      <c r="B125" s="298" t="str">
        <f t="shared" si="152"/>
        <v/>
      </c>
      <c r="C125" s="166" t="str">
        <f t="shared" ref="C125:G125" si="191">IF($A125="","",IFERROR(INDIRECT("'" &amp; $A125 &amp; "'!" &amp; C$5),0))</f>
        <v/>
      </c>
      <c r="D125" s="166" t="str">
        <f t="shared" si="191"/>
        <v/>
      </c>
      <c r="E125" s="166" t="str">
        <f t="shared" si="191"/>
        <v/>
      </c>
      <c r="F125" s="299" t="str">
        <f t="shared" si="191"/>
        <v/>
      </c>
      <c r="G125" s="300" t="str">
        <f t="shared" si="191"/>
        <v/>
      </c>
      <c r="H125" s="301" t="str">
        <f t="shared" si="154"/>
        <v/>
      </c>
      <c r="I125" s="299" t="str">
        <f t="shared" ref="I125:J125" si="192">IF($A125="","",IFERROR(INDIRECT("'" &amp; $A125 &amp; "'!" &amp; I$5),0))</f>
        <v/>
      </c>
      <c r="J125" s="300" t="str">
        <f t="shared" si="192"/>
        <v/>
      </c>
      <c r="K125" s="301" t="str">
        <f t="shared" si="156"/>
        <v/>
      </c>
      <c r="L125" s="302" t="str">
        <f t="shared" ref="L125:M125" si="193">IF($A125="","",IFERROR(INDIRECT("'" &amp; $A125 &amp; "'!" &amp; L$5),0))</f>
        <v/>
      </c>
      <c r="M125" s="303" t="str">
        <f t="shared" si="193"/>
        <v/>
      </c>
      <c r="N125" s="279"/>
      <c r="O125" s="279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</row>
    <row r="126" ht="12.75" hidden="1" customHeight="1">
      <c r="A126" s="298"/>
      <c r="B126" s="298" t="str">
        <f t="shared" si="152"/>
        <v/>
      </c>
      <c r="C126" s="166" t="str">
        <f t="shared" ref="C126:G126" si="194">IF($A126="","",IFERROR(INDIRECT("'" &amp; $A126 &amp; "'!" &amp; C$5),0))</f>
        <v/>
      </c>
      <c r="D126" s="166" t="str">
        <f t="shared" si="194"/>
        <v/>
      </c>
      <c r="E126" s="166" t="str">
        <f t="shared" si="194"/>
        <v/>
      </c>
      <c r="F126" s="299" t="str">
        <f t="shared" si="194"/>
        <v/>
      </c>
      <c r="G126" s="300" t="str">
        <f t="shared" si="194"/>
        <v/>
      </c>
      <c r="H126" s="301" t="str">
        <f t="shared" si="154"/>
        <v/>
      </c>
      <c r="I126" s="299" t="str">
        <f t="shared" ref="I126:J126" si="195">IF($A126="","",IFERROR(INDIRECT("'" &amp; $A126 &amp; "'!" &amp; I$5),0))</f>
        <v/>
      </c>
      <c r="J126" s="300" t="str">
        <f t="shared" si="195"/>
        <v/>
      </c>
      <c r="K126" s="301" t="str">
        <f t="shared" si="156"/>
        <v/>
      </c>
      <c r="L126" s="302" t="str">
        <f t="shared" ref="L126:M126" si="196">IF($A126="","",IFERROR(INDIRECT("'" &amp; $A126 &amp; "'!" &amp; L$5),0))</f>
        <v/>
      </c>
      <c r="M126" s="303" t="str">
        <f t="shared" si="196"/>
        <v/>
      </c>
      <c r="N126" s="279"/>
      <c r="O126" s="279"/>
      <c r="P126" s="279"/>
      <c r="Q126" s="279"/>
      <c r="R126" s="279"/>
      <c r="S126" s="279"/>
      <c r="T126" s="279"/>
      <c r="U126" s="279"/>
      <c r="V126" s="279"/>
      <c r="W126" s="279"/>
      <c r="X126" s="279"/>
      <c r="Y126" s="279"/>
      <c r="Z126" s="279"/>
    </row>
    <row r="127" ht="12.75" hidden="1" customHeight="1">
      <c r="A127" s="298"/>
      <c r="B127" s="298" t="str">
        <f t="shared" si="152"/>
        <v/>
      </c>
      <c r="C127" s="166" t="str">
        <f t="shared" ref="C127:G127" si="197">IF($A127="","",IFERROR(INDIRECT("'" &amp; $A127 &amp; "'!" &amp; C$5),0))</f>
        <v/>
      </c>
      <c r="D127" s="166" t="str">
        <f t="shared" si="197"/>
        <v/>
      </c>
      <c r="E127" s="166" t="str">
        <f t="shared" si="197"/>
        <v/>
      </c>
      <c r="F127" s="299" t="str">
        <f t="shared" si="197"/>
        <v/>
      </c>
      <c r="G127" s="300" t="str">
        <f t="shared" si="197"/>
        <v/>
      </c>
      <c r="H127" s="301" t="str">
        <f t="shared" si="154"/>
        <v/>
      </c>
      <c r="I127" s="299" t="str">
        <f t="shared" ref="I127:J127" si="198">IF($A127="","",IFERROR(INDIRECT("'" &amp; $A127 &amp; "'!" &amp; I$5),0))</f>
        <v/>
      </c>
      <c r="J127" s="300" t="str">
        <f t="shared" si="198"/>
        <v/>
      </c>
      <c r="K127" s="301" t="str">
        <f t="shared" si="156"/>
        <v/>
      </c>
      <c r="L127" s="302" t="str">
        <f t="shared" ref="L127:M127" si="199">IF($A127="","",IFERROR(INDIRECT("'" &amp; $A127 &amp; "'!" &amp; L$5),0))</f>
        <v/>
      </c>
      <c r="M127" s="303" t="str">
        <f t="shared" si="199"/>
        <v/>
      </c>
      <c r="N127" s="279"/>
      <c r="O127" s="279"/>
      <c r="P127" s="279"/>
      <c r="Q127" s="279"/>
      <c r="R127" s="279"/>
      <c r="S127" s="279"/>
      <c r="T127" s="279"/>
      <c r="U127" s="279"/>
      <c r="V127" s="279"/>
      <c r="W127" s="279"/>
      <c r="X127" s="279"/>
      <c r="Y127" s="279"/>
      <c r="Z127" s="279"/>
    </row>
    <row r="128" ht="12.75" hidden="1" customHeight="1">
      <c r="A128" s="298"/>
      <c r="B128" s="298" t="str">
        <f t="shared" si="152"/>
        <v/>
      </c>
      <c r="C128" s="166" t="str">
        <f t="shared" ref="C128:G128" si="200">IF($A128="","",IFERROR(INDIRECT("'" &amp; $A128 &amp; "'!" &amp; C$5),0))</f>
        <v/>
      </c>
      <c r="D128" s="166" t="str">
        <f t="shared" si="200"/>
        <v/>
      </c>
      <c r="E128" s="166" t="str">
        <f t="shared" si="200"/>
        <v/>
      </c>
      <c r="F128" s="299" t="str">
        <f t="shared" si="200"/>
        <v/>
      </c>
      <c r="G128" s="300" t="str">
        <f t="shared" si="200"/>
        <v/>
      </c>
      <c r="H128" s="301" t="str">
        <f t="shared" si="154"/>
        <v/>
      </c>
      <c r="I128" s="299" t="str">
        <f t="shared" ref="I128:J128" si="201">IF($A128="","",IFERROR(INDIRECT("'" &amp; $A128 &amp; "'!" &amp; I$5),0))</f>
        <v/>
      </c>
      <c r="J128" s="300" t="str">
        <f t="shared" si="201"/>
        <v/>
      </c>
      <c r="K128" s="301" t="str">
        <f t="shared" si="156"/>
        <v/>
      </c>
      <c r="L128" s="302" t="str">
        <f t="shared" ref="L128:M128" si="202">IF($A128="","",IFERROR(INDIRECT("'" &amp; $A128 &amp; "'!" &amp; L$5),0))</f>
        <v/>
      </c>
      <c r="M128" s="303" t="str">
        <f t="shared" si="202"/>
        <v/>
      </c>
      <c r="N128" s="279"/>
      <c r="O128" s="279"/>
      <c r="P128" s="279"/>
      <c r="Q128" s="279"/>
      <c r="R128" s="279"/>
      <c r="S128" s="279"/>
      <c r="T128" s="279"/>
      <c r="U128" s="279"/>
      <c r="V128" s="279"/>
      <c r="W128" s="279"/>
      <c r="X128" s="279"/>
      <c r="Y128" s="279"/>
      <c r="Z128" s="279"/>
    </row>
    <row r="129" ht="12.75" hidden="1" customHeight="1">
      <c r="A129" s="298"/>
      <c r="B129" s="298" t="str">
        <f t="shared" si="152"/>
        <v/>
      </c>
      <c r="C129" s="166" t="str">
        <f t="shared" ref="C129:G129" si="203">IF($A129="","",IFERROR(INDIRECT("'" &amp; $A129 &amp; "'!" &amp; C$5),0))</f>
        <v/>
      </c>
      <c r="D129" s="166" t="str">
        <f t="shared" si="203"/>
        <v/>
      </c>
      <c r="E129" s="166" t="str">
        <f t="shared" si="203"/>
        <v/>
      </c>
      <c r="F129" s="299" t="str">
        <f t="shared" si="203"/>
        <v/>
      </c>
      <c r="G129" s="300" t="str">
        <f t="shared" si="203"/>
        <v/>
      </c>
      <c r="H129" s="301" t="str">
        <f t="shared" si="154"/>
        <v/>
      </c>
      <c r="I129" s="299" t="str">
        <f t="shared" ref="I129:J129" si="204">IF($A129="","",IFERROR(INDIRECT("'" &amp; $A129 &amp; "'!" &amp; I$5),0))</f>
        <v/>
      </c>
      <c r="J129" s="300" t="str">
        <f t="shared" si="204"/>
        <v/>
      </c>
      <c r="K129" s="301" t="str">
        <f t="shared" si="156"/>
        <v/>
      </c>
      <c r="L129" s="302" t="str">
        <f t="shared" ref="L129:M129" si="205">IF($A129="","",IFERROR(INDIRECT("'" &amp; $A129 &amp; "'!" &amp; L$5),0))</f>
        <v/>
      </c>
      <c r="M129" s="303" t="str">
        <f t="shared" si="205"/>
        <v/>
      </c>
      <c r="N129" s="279"/>
      <c r="O129" s="279"/>
      <c r="P129" s="279"/>
      <c r="Q129" s="279"/>
      <c r="R129" s="279"/>
      <c r="S129" s="279"/>
      <c r="T129" s="279"/>
      <c r="U129" s="279"/>
      <c r="V129" s="279"/>
      <c r="W129" s="279"/>
      <c r="X129" s="279"/>
      <c r="Y129" s="279"/>
      <c r="Z129" s="279"/>
    </row>
    <row r="130" ht="12.75" hidden="1" customHeight="1">
      <c r="A130" s="298"/>
      <c r="B130" s="298" t="str">
        <f t="shared" si="152"/>
        <v/>
      </c>
      <c r="C130" s="166" t="str">
        <f t="shared" ref="C130:G130" si="206">IF($A130="","",IFERROR(INDIRECT("'" &amp; $A130 &amp; "'!" &amp; C$5),0))</f>
        <v/>
      </c>
      <c r="D130" s="166" t="str">
        <f t="shared" si="206"/>
        <v/>
      </c>
      <c r="E130" s="166" t="str">
        <f t="shared" si="206"/>
        <v/>
      </c>
      <c r="F130" s="299" t="str">
        <f t="shared" si="206"/>
        <v/>
      </c>
      <c r="G130" s="300" t="str">
        <f t="shared" si="206"/>
        <v/>
      </c>
      <c r="H130" s="301" t="str">
        <f t="shared" si="154"/>
        <v/>
      </c>
      <c r="I130" s="299" t="str">
        <f t="shared" ref="I130:J130" si="207">IF($A130="","",IFERROR(INDIRECT("'" &amp; $A130 &amp; "'!" &amp; I$5),0))</f>
        <v/>
      </c>
      <c r="J130" s="300" t="str">
        <f t="shared" si="207"/>
        <v/>
      </c>
      <c r="K130" s="301" t="str">
        <f t="shared" si="156"/>
        <v/>
      </c>
      <c r="L130" s="302" t="str">
        <f t="shared" ref="L130:M130" si="208">IF($A130="","",IFERROR(INDIRECT("'" &amp; $A130 &amp; "'!" &amp; L$5),0))</f>
        <v/>
      </c>
      <c r="M130" s="303" t="str">
        <f t="shared" si="208"/>
        <v/>
      </c>
      <c r="N130" s="279"/>
      <c r="O130" s="279"/>
      <c r="P130" s="279"/>
      <c r="Q130" s="279"/>
      <c r="R130" s="279"/>
      <c r="S130" s="279"/>
      <c r="T130" s="279"/>
      <c r="U130" s="279"/>
      <c r="V130" s="279"/>
      <c r="W130" s="279"/>
      <c r="X130" s="279"/>
      <c r="Y130" s="279"/>
      <c r="Z130" s="279"/>
    </row>
    <row r="131" ht="12.75" hidden="1" customHeight="1">
      <c r="A131" s="298"/>
      <c r="B131" s="298" t="str">
        <f t="shared" si="152"/>
        <v/>
      </c>
      <c r="C131" s="166" t="str">
        <f t="shared" ref="C131:G131" si="209">IF($A131="","",IFERROR(INDIRECT("'" &amp; $A131 &amp; "'!" &amp; C$5),0))</f>
        <v/>
      </c>
      <c r="D131" s="166" t="str">
        <f t="shared" si="209"/>
        <v/>
      </c>
      <c r="E131" s="166" t="str">
        <f t="shared" si="209"/>
        <v/>
      </c>
      <c r="F131" s="299" t="str">
        <f t="shared" si="209"/>
        <v/>
      </c>
      <c r="G131" s="300" t="str">
        <f t="shared" si="209"/>
        <v/>
      </c>
      <c r="H131" s="301" t="str">
        <f t="shared" si="154"/>
        <v/>
      </c>
      <c r="I131" s="299" t="str">
        <f t="shared" ref="I131:J131" si="210">IF($A131="","",IFERROR(INDIRECT("'" &amp; $A131 &amp; "'!" &amp; I$5),0))</f>
        <v/>
      </c>
      <c r="J131" s="300" t="str">
        <f t="shared" si="210"/>
        <v/>
      </c>
      <c r="K131" s="301" t="str">
        <f t="shared" si="156"/>
        <v/>
      </c>
      <c r="L131" s="302" t="str">
        <f t="shared" ref="L131:M131" si="211">IF($A131="","",IFERROR(INDIRECT("'" &amp; $A131 &amp; "'!" &amp; L$5),0))</f>
        <v/>
      </c>
      <c r="M131" s="303" t="str">
        <f t="shared" si="211"/>
        <v/>
      </c>
      <c r="N131" s="279"/>
      <c r="O131" s="279"/>
      <c r="P131" s="279"/>
      <c r="Q131" s="279"/>
      <c r="R131" s="279"/>
      <c r="S131" s="279"/>
      <c r="T131" s="279"/>
      <c r="U131" s="279"/>
      <c r="V131" s="279"/>
      <c r="W131" s="279"/>
      <c r="X131" s="279"/>
      <c r="Y131" s="279"/>
      <c r="Z131" s="279"/>
    </row>
    <row r="132" ht="12.75" hidden="1" customHeight="1">
      <c r="A132" s="298"/>
      <c r="B132" s="298" t="str">
        <f t="shared" si="152"/>
        <v/>
      </c>
      <c r="C132" s="166" t="str">
        <f t="shared" ref="C132:G132" si="212">IF($A132="","",IFERROR(INDIRECT("'" &amp; $A132 &amp; "'!" &amp; C$5),0))</f>
        <v/>
      </c>
      <c r="D132" s="166" t="str">
        <f t="shared" si="212"/>
        <v/>
      </c>
      <c r="E132" s="166" t="str">
        <f t="shared" si="212"/>
        <v/>
      </c>
      <c r="F132" s="299" t="str">
        <f t="shared" si="212"/>
        <v/>
      </c>
      <c r="G132" s="300" t="str">
        <f t="shared" si="212"/>
        <v/>
      </c>
      <c r="H132" s="301" t="str">
        <f t="shared" si="154"/>
        <v/>
      </c>
      <c r="I132" s="299" t="str">
        <f t="shared" ref="I132:J132" si="213">IF($A132="","",IFERROR(INDIRECT("'" &amp; $A132 &amp; "'!" &amp; I$5),0))</f>
        <v/>
      </c>
      <c r="J132" s="300" t="str">
        <f t="shared" si="213"/>
        <v/>
      </c>
      <c r="K132" s="301" t="str">
        <f t="shared" si="156"/>
        <v/>
      </c>
      <c r="L132" s="302" t="str">
        <f t="shared" ref="L132:M132" si="214">IF($A132="","",IFERROR(INDIRECT("'" &amp; $A132 &amp; "'!" &amp; L$5),0))</f>
        <v/>
      </c>
      <c r="M132" s="303" t="str">
        <f t="shared" si="214"/>
        <v/>
      </c>
      <c r="N132" s="279"/>
      <c r="O132" s="279"/>
      <c r="P132" s="279"/>
      <c r="Q132" s="279"/>
      <c r="R132" s="279"/>
      <c r="S132" s="279"/>
      <c r="T132" s="279"/>
      <c r="U132" s="279"/>
      <c r="V132" s="279"/>
      <c r="W132" s="279"/>
      <c r="X132" s="279"/>
      <c r="Y132" s="279"/>
      <c r="Z132" s="279"/>
    </row>
    <row r="133" ht="12.75" hidden="1" customHeight="1">
      <c r="A133" s="298"/>
      <c r="B133" s="298" t="str">
        <f t="shared" si="152"/>
        <v/>
      </c>
      <c r="C133" s="166" t="str">
        <f t="shared" ref="C133:G133" si="215">IF($A133="","",IFERROR(INDIRECT("'" &amp; $A133 &amp; "'!" &amp; C$5),0))</f>
        <v/>
      </c>
      <c r="D133" s="166" t="str">
        <f t="shared" si="215"/>
        <v/>
      </c>
      <c r="E133" s="166" t="str">
        <f t="shared" si="215"/>
        <v/>
      </c>
      <c r="F133" s="299" t="str">
        <f t="shared" si="215"/>
        <v/>
      </c>
      <c r="G133" s="300" t="str">
        <f t="shared" si="215"/>
        <v/>
      </c>
      <c r="H133" s="301" t="str">
        <f t="shared" si="154"/>
        <v/>
      </c>
      <c r="I133" s="299" t="str">
        <f t="shared" ref="I133:J133" si="216">IF($A133="","",IFERROR(INDIRECT("'" &amp; $A133 &amp; "'!" &amp; I$5),0))</f>
        <v/>
      </c>
      <c r="J133" s="300" t="str">
        <f t="shared" si="216"/>
        <v/>
      </c>
      <c r="K133" s="301" t="str">
        <f t="shared" si="156"/>
        <v/>
      </c>
      <c r="L133" s="302" t="str">
        <f t="shared" ref="L133:M133" si="217">IF($A133="","",IFERROR(INDIRECT("'" &amp; $A133 &amp; "'!" &amp; L$5),0))</f>
        <v/>
      </c>
      <c r="M133" s="303" t="str">
        <f t="shared" si="217"/>
        <v/>
      </c>
      <c r="N133" s="279"/>
      <c r="O133" s="279"/>
      <c r="P133" s="279"/>
      <c r="Q133" s="279"/>
      <c r="R133" s="279"/>
      <c r="S133" s="279"/>
      <c r="T133" s="279"/>
      <c r="U133" s="279"/>
      <c r="V133" s="279"/>
      <c r="W133" s="279"/>
      <c r="X133" s="279"/>
      <c r="Y133" s="279"/>
      <c r="Z133" s="279"/>
    </row>
    <row r="134" ht="12.75" hidden="1" customHeight="1">
      <c r="A134" s="9"/>
      <c r="B134" s="298" t="str">
        <f t="shared" si="152"/>
        <v/>
      </c>
      <c r="C134" s="166" t="str">
        <f t="shared" ref="C134:G134" si="218">IF($A134="","",IFERROR(INDIRECT("'" &amp; $A134 &amp; "'!" &amp; C$5),0))</f>
        <v/>
      </c>
      <c r="D134" s="166" t="str">
        <f t="shared" si="218"/>
        <v/>
      </c>
      <c r="E134" s="166" t="str">
        <f t="shared" si="218"/>
        <v/>
      </c>
      <c r="F134" s="299" t="str">
        <f t="shared" si="218"/>
        <v/>
      </c>
      <c r="G134" s="300" t="str">
        <f t="shared" si="218"/>
        <v/>
      </c>
      <c r="H134" s="301" t="str">
        <f t="shared" si="154"/>
        <v/>
      </c>
      <c r="I134" s="299" t="str">
        <f t="shared" ref="I134:J134" si="219">IF($A134="","",IFERROR(INDIRECT("'" &amp; $A134 &amp; "'!" &amp; I$5),0))</f>
        <v/>
      </c>
      <c r="J134" s="300" t="str">
        <f t="shared" si="219"/>
        <v/>
      </c>
      <c r="K134" s="301" t="str">
        <f t="shared" si="156"/>
        <v/>
      </c>
      <c r="L134" s="302" t="str">
        <f t="shared" ref="L134:M134" si="220">IF($A134="","",IFERROR(INDIRECT("'" &amp; $A134 &amp; "'!" &amp; L$5),0))</f>
        <v/>
      </c>
      <c r="M134" s="303" t="str">
        <f t="shared" si="220"/>
        <v/>
      </c>
      <c r="N134" s="279"/>
      <c r="O134" s="279"/>
      <c r="P134" s="279"/>
      <c r="Q134" s="279"/>
      <c r="R134" s="279"/>
      <c r="S134" s="279"/>
      <c r="T134" s="279"/>
      <c r="U134" s="279"/>
      <c r="V134" s="279"/>
      <c r="W134" s="279"/>
      <c r="X134" s="279"/>
      <c r="Y134" s="279"/>
      <c r="Z134" s="279"/>
    </row>
    <row r="135" ht="12.75" hidden="1" customHeight="1">
      <c r="A135" s="279"/>
      <c r="B135" s="298" t="str">
        <f t="shared" si="152"/>
        <v/>
      </c>
      <c r="C135" s="166" t="str">
        <f t="shared" ref="C135:G135" si="221">IF($A135="","",IFERROR(INDIRECT("'" &amp; $A135 &amp; "'!" &amp; C$5),0))</f>
        <v/>
      </c>
      <c r="D135" s="166" t="str">
        <f t="shared" si="221"/>
        <v/>
      </c>
      <c r="E135" s="166" t="str">
        <f t="shared" si="221"/>
        <v/>
      </c>
      <c r="F135" s="299" t="str">
        <f t="shared" si="221"/>
        <v/>
      </c>
      <c r="G135" s="300" t="str">
        <f t="shared" si="221"/>
        <v/>
      </c>
      <c r="H135" s="301" t="str">
        <f t="shared" si="154"/>
        <v/>
      </c>
      <c r="I135" s="299" t="str">
        <f t="shared" ref="I135:J135" si="222">IF($A135="","",IFERROR(INDIRECT("'" &amp; $A135 &amp; "'!" &amp; I$5),0))</f>
        <v/>
      </c>
      <c r="J135" s="300" t="str">
        <f t="shared" si="222"/>
        <v/>
      </c>
      <c r="K135" s="301" t="str">
        <f t="shared" si="156"/>
        <v/>
      </c>
      <c r="L135" s="302" t="str">
        <f t="shared" ref="L135:M135" si="223">IF($A135="","",IFERROR(INDIRECT("'" &amp; $A135 &amp; "'!" &amp; L$5),0))</f>
        <v/>
      </c>
      <c r="M135" s="303" t="str">
        <f t="shared" si="223"/>
        <v/>
      </c>
      <c r="N135" s="279"/>
      <c r="O135" s="279"/>
      <c r="P135" s="279"/>
      <c r="Q135" s="279"/>
      <c r="R135" s="279"/>
      <c r="S135" s="279"/>
      <c r="T135" s="279"/>
      <c r="U135" s="279"/>
      <c r="V135" s="279"/>
      <c r="W135" s="279"/>
      <c r="X135" s="279"/>
      <c r="Y135" s="279"/>
      <c r="Z135" s="279"/>
    </row>
    <row r="136" ht="12.75" hidden="1" customHeight="1">
      <c r="A136" s="279"/>
      <c r="B136" s="298" t="str">
        <f t="shared" si="152"/>
        <v/>
      </c>
      <c r="C136" s="166" t="str">
        <f t="shared" ref="C136:G136" si="224">IF($A136="","",IFERROR(INDIRECT("'" &amp; $A136 &amp; "'!" &amp; C$5),0))</f>
        <v/>
      </c>
      <c r="D136" s="166" t="str">
        <f t="shared" si="224"/>
        <v/>
      </c>
      <c r="E136" s="166" t="str">
        <f t="shared" si="224"/>
        <v/>
      </c>
      <c r="F136" s="299" t="str">
        <f t="shared" si="224"/>
        <v/>
      </c>
      <c r="G136" s="300" t="str">
        <f t="shared" si="224"/>
        <v/>
      </c>
      <c r="H136" s="301" t="str">
        <f t="shared" si="154"/>
        <v/>
      </c>
      <c r="I136" s="299" t="str">
        <f t="shared" ref="I136:J136" si="225">IF($A136="","",IFERROR(INDIRECT("'" &amp; $A136 &amp; "'!" &amp; I$5),0))</f>
        <v/>
      </c>
      <c r="J136" s="300" t="str">
        <f t="shared" si="225"/>
        <v/>
      </c>
      <c r="K136" s="301" t="str">
        <f t="shared" si="156"/>
        <v/>
      </c>
      <c r="L136" s="302" t="str">
        <f t="shared" ref="L136:M136" si="226">IF($A136="","",IFERROR(INDIRECT("'" &amp; $A136 &amp; "'!" &amp; L$5),0))</f>
        <v/>
      </c>
      <c r="M136" s="303" t="str">
        <f t="shared" si="226"/>
        <v/>
      </c>
      <c r="N136" s="279"/>
      <c r="O136" s="279"/>
      <c r="P136" s="279"/>
      <c r="Q136" s="279"/>
      <c r="R136" s="279"/>
      <c r="S136" s="279"/>
      <c r="T136" s="279"/>
      <c r="U136" s="279"/>
      <c r="V136" s="279"/>
      <c r="W136" s="279"/>
      <c r="X136" s="279"/>
      <c r="Y136" s="279"/>
      <c r="Z136" s="279"/>
    </row>
    <row r="137" ht="12.75" hidden="1" customHeight="1">
      <c r="A137" s="9"/>
      <c r="B137" s="298" t="str">
        <f t="shared" si="152"/>
        <v/>
      </c>
      <c r="C137" s="166" t="str">
        <f t="shared" ref="C137:G137" si="227">IF($A137="","",IFERROR(INDIRECT("'" &amp; $A137 &amp; "'!" &amp; C$5),0))</f>
        <v/>
      </c>
      <c r="D137" s="166" t="str">
        <f t="shared" si="227"/>
        <v/>
      </c>
      <c r="E137" s="166" t="str">
        <f t="shared" si="227"/>
        <v/>
      </c>
      <c r="F137" s="299" t="str">
        <f t="shared" si="227"/>
        <v/>
      </c>
      <c r="G137" s="300" t="str">
        <f t="shared" si="227"/>
        <v/>
      </c>
      <c r="H137" s="301" t="str">
        <f t="shared" si="154"/>
        <v/>
      </c>
      <c r="I137" s="299" t="str">
        <f t="shared" ref="I137:J137" si="228">IF($A137="","",IFERROR(INDIRECT("'" &amp; $A137 &amp; "'!" &amp; I$5),0))</f>
        <v/>
      </c>
      <c r="J137" s="300" t="str">
        <f t="shared" si="228"/>
        <v/>
      </c>
      <c r="K137" s="301" t="str">
        <f t="shared" si="156"/>
        <v/>
      </c>
      <c r="L137" s="302" t="str">
        <f t="shared" ref="L137:M137" si="229">IF($A137="","",IFERROR(INDIRECT("'" &amp; $A137 &amp; "'!" &amp; L$5),0))</f>
        <v/>
      </c>
      <c r="M137" s="303" t="str">
        <f t="shared" si="229"/>
        <v/>
      </c>
      <c r="N137" s="279"/>
      <c r="O137" s="279"/>
      <c r="P137" s="279"/>
      <c r="Q137" s="279"/>
      <c r="R137" s="279"/>
      <c r="S137" s="279"/>
      <c r="T137" s="279"/>
      <c r="U137" s="279"/>
      <c r="V137" s="279"/>
      <c r="W137" s="279"/>
      <c r="X137" s="279"/>
      <c r="Y137" s="279"/>
      <c r="Z137" s="279"/>
    </row>
    <row r="138" ht="12.75" hidden="1" customHeight="1">
      <c r="A138" s="279"/>
      <c r="B138" s="298" t="str">
        <f t="shared" si="152"/>
        <v/>
      </c>
      <c r="C138" s="166" t="str">
        <f t="shared" ref="C138:G138" si="230">IF($A138="","",IFERROR(INDIRECT("'" &amp; $A138 &amp; "'!" &amp; C$5),0))</f>
        <v/>
      </c>
      <c r="D138" s="166" t="str">
        <f t="shared" si="230"/>
        <v/>
      </c>
      <c r="E138" s="166" t="str">
        <f t="shared" si="230"/>
        <v/>
      </c>
      <c r="F138" s="299" t="str">
        <f t="shared" si="230"/>
        <v/>
      </c>
      <c r="G138" s="300" t="str">
        <f t="shared" si="230"/>
        <v/>
      </c>
      <c r="H138" s="301" t="str">
        <f t="shared" si="154"/>
        <v/>
      </c>
      <c r="I138" s="299" t="str">
        <f t="shared" ref="I138:J138" si="231">IF($A138="","",IFERROR(INDIRECT("'" &amp; $A138 &amp; "'!" &amp; I$5),0))</f>
        <v/>
      </c>
      <c r="J138" s="300" t="str">
        <f t="shared" si="231"/>
        <v/>
      </c>
      <c r="K138" s="301" t="str">
        <f t="shared" si="156"/>
        <v/>
      </c>
      <c r="L138" s="302" t="str">
        <f t="shared" ref="L138:M138" si="232">IF($A138="","",IFERROR(INDIRECT("'" &amp; $A138 &amp; "'!" &amp; L$5),0))</f>
        <v/>
      </c>
      <c r="M138" s="303" t="str">
        <f t="shared" si="232"/>
        <v/>
      </c>
      <c r="N138" s="279"/>
      <c r="O138" s="279"/>
      <c r="P138" s="279"/>
      <c r="Q138" s="279"/>
      <c r="R138" s="279"/>
      <c r="S138" s="279"/>
      <c r="T138" s="279"/>
      <c r="U138" s="279"/>
      <c r="V138" s="279"/>
      <c r="W138" s="279"/>
      <c r="X138" s="279"/>
      <c r="Y138" s="279"/>
      <c r="Z138" s="279"/>
    </row>
    <row r="139" ht="12.75" hidden="1" customHeight="1">
      <c r="A139" s="279"/>
      <c r="B139" s="298" t="str">
        <f t="shared" si="152"/>
        <v/>
      </c>
      <c r="C139" s="166" t="str">
        <f t="shared" ref="C139:G139" si="233">IF($A139="","",IFERROR(INDIRECT("'" &amp; $A139 &amp; "'!" &amp; C$5),0))</f>
        <v/>
      </c>
      <c r="D139" s="166" t="str">
        <f t="shared" si="233"/>
        <v/>
      </c>
      <c r="E139" s="166" t="str">
        <f t="shared" si="233"/>
        <v/>
      </c>
      <c r="F139" s="299" t="str">
        <f t="shared" si="233"/>
        <v/>
      </c>
      <c r="G139" s="300" t="str">
        <f t="shared" si="233"/>
        <v/>
      </c>
      <c r="H139" s="301" t="str">
        <f t="shared" si="154"/>
        <v/>
      </c>
      <c r="I139" s="299" t="str">
        <f t="shared" ref="I139:J139" si="234">IF($A139="","",IFERROR(INDIRECT("'" &amp; $A139 &amp; "'!" &amp; I$5),0))</f>
        <v/>
      </c>
      <c r="J139" s="300" t="str">
        <f t="shared" si="234"/>
        <v/>
      </c>
      <c r="K139" s="301" t="str">
        <f t="shared" si="156"/>
        <v/>
      </c>
      <c r="L139" s="302" t="str">
        <f t="shared" ref="L139:M139" si="235">IF($A139="","",IFERROR(INDIRECT("'" &amp; $A139 &amp; "'!" &amp; L$5),0))</f>
        <v/>
      </c>
      <c r="M139" s="303" t="str">
        <f t="shared" si="235"/>
        <v/>
      </c>
      <c r="N139" s="279"/>
      <c r="O139" s="279"/>
      <c r="P139" s="279"/>
      <c r="Q139" s="279"/>
      <c r="R139" s="279"/>
      <c r="S139" s="279"/>
      <c r="T139" s="279"/>
      <c r="U139" s="279"/>
      <c r="V139" s="279"/>
      <c r="W139" s="279"/>
      <c r="X139" s="279"/>
      <c r="Y139" s="279"/>
      <c r="Z139" s="279"/>
    </row>
    <row r="140" ht="12.75" hidden="1" customHeight="1">
      <c r="A140" s="279"/>
      <c r="B140" s="298" t="str">
        <f t="shared" si="152"/>
        <v/>
      </c>
      <c r="C140" s="166" t="str">
        <f t="shared" ref="C140:G140" si="236">IF($A140="","",IFERROR(INDIRECT("'" &amp; $A140 &amp; "'!" &amp; C$5),0))</f>
        <v/>
      </c>
      <c r="D140" s="166" t="str">
        <f t="shared" si="236"/>
        <v/>
      </c>
      <c r="E140" s="166" t="str">
        <f t="shared" si="236"/>
        <v/>
      </c>
      <c r="F140" s="299" t="str">
        <f t="shared" si="236"/>
        <v/>
      </c>
      <c r="G140" s="300" t="str">
        <f t="shared" si="236"/>
        <v/>
      </c>
      <c r="H140" s="301" t="str">
        <f t="shared" si="154"/>
        <v/>
      </c>
      <c r="I140" s="299" t="str">
        <f t="shared" ref="I140:J140" si="237">IF($A140="","",IFERROR(INDIRECT("'" &amp; $A140 &amp; "'!" &amp; I$5),0))</f>
        <v/>
      </c>
      <c r="J140" s="300" t="str">
        <f t="shared" si="237"/>
        <v/>
      </c>
      <c r="K140" s="301" t="str">
        <f t="shared" si="156"/>
        <v/>
      </c>
      <c r="L140" s="302" t="str">
        <f t="shared" ref="L140:M140" si="238">IF($A140="","",IFERROR(INDIRECT("'" &amp; $A140 &amp; "'!" &amp; L$5),0))</f>
        <v/>
      </c>
      <c r="M140" s="303" t="str">
        <f t="shared" si="238"/>
        <v/>
      </c>
      <c r="N140" s="279"/>
      <c r="O140" s="279"/>
      <c r="P140" s="279"/>
      <c r="Q140" s="279"/>
      <c r="R140" s="279"/>
      <c r="S140" s="279"/>
      <c r="T140" s="279"/>
      <c r="U140" s="279"/>
      <c r="V140" s="279"/>
      <c r="W140" s="279"/>
      <c r="X140" s="279"/>
      <c r="Y140" s="279"/>
      <c r="Z140" s="279"/>
    </row>
    <row r="141" ht="12.75" hidden="1" customHeight="1">
      <c r="A141" s="9"/>
      <c r="B141" s="298" t="str">
        <f t="shared" si="152"/>
        <v/>
      </c>
      <c r="C141" s="166" t="str">
        <f t="shared" ref="C141:G141" si="239">IF($A141="","",IFERROR(INDIRECT("'" &amp; $A141 &amp; "'!" &amp; C$5),0))</f>
        <v/>
      </c>
      <c r="D141" s="166" t="str">
        <f t="shared" si="239"/>
        <v/>
      </c>
      <c r="E141" s="166" t="str">
        <f t="shared" si="239"/>
        <v/>
      </c>
      <c r="F141" s="299" t="str">
        <f t="shared" si="239"/>
        <v/>
      </c>
      <c r="G141" s="300" t="str">
        <f t="shared" si="239"/>
        <v/>
      </c>
      <c r="H141" s="301" t="str">
        <f t="shared" si="154"/>
        <v/>
      </c>
      <c r="I141" s="299" t="str">
        <f t="shared" ref="I141:J141" si="240">IF($A141="","",IFERROR(INDIRECT("'" &amp; $A141 &amp; "'!" &amp; I$5),0))</f>
        <v/>
      </c>
      <c r="J141" s="300" t="str">
        <f t="shared" si="240"/>
        <v/>
      </c>
      <c r="K141" s="301" t="str">
        <f t="shared" si="156"/>
        <v/>
      </c>
      <c r="L141" s="302" t="str">
        <f t="shared" ref="L141:M141" si="241">IF($A141="","",IFERROR(INDIRECT("'" &amp; $A141 &amp; "'!" &amp; L$5),0))</f>
        <v/>
      </c>
      <c r="M141" s="303" t="str">
        <f t="shared" si="241"/>
        <v/>
      </c>
      <c r="N141" s="279"/>
      <c r="O141" s="279"/>
      <c r="P141" s="279"/>
      <c r="Q141" s="279"/>
      <c r="R141" s="279"/>
      <c r="S141" s="279"/>
      <c r="T141" s="279"/>
      <c r="U141" s="279"/>
      <c r="V141" s="279"/>
      <c r="W141" s="279"/>
      <c r="X141" s="279"/>
      <c r="Y141" s="279"/>
      <c r="Z141" s="279"/>
    </row>
    <row r="142" ht="12.75" hidden="1" customHeight="1">
      <c r="A142" s="298"/>
      <c r="B142" s="298" t="str">
        <f t="shared" si="152"/>
        <v/>
      </c>
      <c r="C142" s="166" t="str">
        <f t="shared" ref="C142:G142" si="242">IF($A142="","",IFERROR(INDIRECT("'" &amp; $A142 &amp; "'!" &amp; C$5),0))</f>
        <v/>
      </c>
      <c r="D142" s="166" t="str">
        <f t="shared" si="242"/>
        <v/>
      </c>
      <c r="E142" s="166" t="str">
        <f t="shared" si="242"/>
        <v/>
      </c>
      <c r="F142" s="299" t="str">
        <f t="shared" si="242"/>
        <v/>
      </c>
      <c r="G142" s="300" t="str">
        <f t="shared" si="242"/>
        <v/>
      </c>
      <c r="H142" s="301" t="str">
        <f t="shared" si="154"/>
        <v/>
      </c>
      <c r="I142" s="299" t="str">
        <f t="shared" ref="I142:J142" si="243">IF($A142="","",IFERROR(INDIRECT("'" &amp; $A142 &amp; "'!" &amp; I$5),0))</f>
        <v/>
      </c>
      <c r="J142" s="300" t="str">
        <f t="shared" si="243"/>
        <v/>
      </c>
      <c r="K142" s="301" t="str">
        <f t="shared" si="156"/>
        <v/>
      </c>
      <c r="L142" s="302" t="str">
        <f t="shared" ref="L142:M142" si="244">IF($A142="","",IFERROR(INDIRECT("'" &amp; $A142 &amp; "'!" &amp; L$5),0))</f>
        <v/>
      </c>
      <c r="M142" s="303" t="str">
        <f t="shared" si="244"/>
        <v/>
      </c>
      <c r="N142" s="279"/>
      <c r="O142" s="279"/>
      <c r="P142" s="279"/>
      <c r="Q142" s="279"/>
      <c r="R142" s="279"/>
      <c r="S142" s="279"/>
      <c r="T142" s="279"/>
      <c r="U142" s="279"/>
      <c r="V142" s="279"/>
      <c r="W142" s="279"/>
      <c r="X142" s="279"/>
      <c r="Y142" s="279"/>
      <c r="Z142" s="279"/>
    </row>
    <row r="143" ht="12.75" hidden="1" customHeight="1">
      <c r="A143" s="298"/>
      <c r="B143" s="298" t="str">
        <f t="shared" si="152"/>
        <v/>
      </c>
      <c r="C143" s="166" t="str">
        <f t="shared" ref="C143:G143" si="245">IF($A143="","",IFERROR(INDIRECT("'" &amp; $A143 &amp; "'!" &amp; C$5),0))</f>
        <v/>
      </c>
      <c r="D143" s="166" t="str">
        <f t="shared" si="245"/>
        <v/>
      </c>
      <c r="E143" s="166" t="str">
        <f t="shared" si="245"/>
        <v/>
      </c>
      <c r="F143" s="299" t="str">
        <f t="shared" si="245"/>
        <v/>
      </c>
      <c r="G143" s="300" t="str">
        <f t="shared" si="245"/>
        <v/>
      </c>
      <c r="H143" s="301" t="str">
        <f t="shared" si="154"/>
        <v/>
      </c>
      <c r="I143" s="299" t="str">
        <f t="shared" ref="I143:J143" si="246">IF($A143="","",IFERROR(INDIRECT("'" &amp; $A143 &amp; "'!" &amp; I$5),0))</f>
        <v/>
      </c>
      <c r="J143" s="300" t="str">
        <f t="shared" si="246"/>
        <v/>
      </c>
      <c r="K143" s="301" t="str">
        <f t="shared" si="156"/>
        <v/>
      </c>
      <c r="L143" s="302" t="str">
        <f t="shared" ref="L143:M143" si="247">IF($A143="","",IFERROR(INDIRECT("'" &amp; $A143 &amp; "'!" &amp; L$5),0))</f>
        <v/>
      </c>
      <c r="M143" s="303" t="str">
        <f t="shared" si="247"/>
        <v/>
      </c>
      <c r="N143" s="279"/>
      <c r="O143" s="279"/>
      <c r="P143" s="279"/>
      <c r="Q143" s="279"/>
      <c r="R143" s="279"/>
      <c r="S143" s="279"/>
      <c r="T143" s="279"/>
      <c r="U143" s="279"/>
      <c r="V143" s="279"/>
      <c r="W143" s="279"/>
      <c r="X143" s="279"/>
      <c r="Y143" s="279"/>
      <c r="Z143" s="279"/>
    </row>
    <row r="144" ht="12.75" hidden="1" customHeight="1">
      <c r="A144" s="298"/>
      <c r="B144" s="298" t="str">
        <f t="shared" si="152"/>
        <v/>
      </c>
      <c r="C144" s="166" t="str">
        <f t="shared" ref="C144:G144" si="248">IF($A144="","",IFERROR(INDIRECT("'" &amp; $A144 &amp; "'!" &amp; C$5),0))</f>
        <v/>
      </c>
      <c r="D144" s="166" t="str">
        <f t="shared" si="248"/>
        <v/>
      </c>
      <c r="E144" s="166" t="str">
        <f t="shared" si="248"/>
        <v/>
      </c>
      <c r="F144" s="299" t="str">
        <f t="shared" si="248"/>
        <v/>
      </c>
      <c r="G144" s="300" t="str">
        <f t="shared" si="248"/>
        <v/>
      </c>
      <c r="H144" s="301" t="str">
        <f t="shared" si="154"/>
        <v/>
      </c>
      <c r="I144" s="299" t="str">
        <f t="shared" ref="I144:J144" si="249">IF($A144="","",IFERROR(INDIRECT("'" &amp; $A144 &amp; "'!" &amp; I$5),0))</f>
        <v/>
      </c>
      <c r="J144" s="300" t="str">
        <f t="shared" si="249"/>
        <v/>
      </c>
      <c r="K144" s="301" t="str">
        <f t="shared" si="156"/>
        <v/>
      </c>
      <c r="L144" s="302" t="str">
        <f t="shared" ref="L144:M144" si="250">IF($A144="","",IFERROR(INDIRECT("'" &amp; $A144 &amp; "'!" &amp; L$5),0))</f>
        <v/>
      </c>
      <c r="M144" s="303" t="str">
        <f t="shared" si="250"/>
        <v/>
      </c>
      <c r="N144" s="279"/>
      <c r="O144" s="279"/>
      <c r="P144" s="279"/>
      <c r="Q144" s="279"/>
      <c r="R144" s="279"/>
      <c r="S144" s="279"/>
      <c r="T144" s="279"/>
      <c r="U144" s="279"/>
      <c r="V144" s="279"/>
      <c r="W144" s="279"/>
      <c r="X144" s="279"/>
      <c r="Y144" s="279"/>
      <c r="Z144" s="279"/>
    </row>
    <row r="145" ht="12.75" hidden="1" customHeight="1">
      <c r="A145" s="298"/>
      <c r="B145" s="298" t="str">
        <f t="shared" si="152"/>
        <v/>
      </c>
      <c r="C145" s="166" t="str">
        <f t="shared" ref="C145:G145" si="251">IF($A145="","",IFERROR(INDIRECT("'" &amp; $A145 &amp; "'!" &amp; C$5),0))</f>
        <v/>
      </c>
      <c r="D145" s="166" t="str">
        <f t="shared" si="251"/>
        <v/>
      </c>
      <c r="E145" s="166" t="str">
        <f t="shared" si="251"/>
        <v/>
      </c>
      <c r="F145" s="299" t="str">
        <f t="shared" si="251"/>
        <v/>
      </c>
      <c r="G145" s="300" t="str">
        <f t="shared" si="251"/>
        <v/>
      </c>
      <c r="H145" s="301" t="str">
        <f t="shared" si="154"/>
        <v/>
      </c>
      <c r="I145" s="299" t="str">
        <f t="shared" ref="I145:J145" si="252">IF($A145="","",IFERROR(INDIRECT("'" &amp; $A145 &amp; "'!" &amp; I$5),0))</f>
        <v/>
      </c>
      <c r="J145" s="300" t="str">
        <f t="shared" si="252"/>
        <v/>
      </c>
      <c r="K145" s="301" t="str">
        <f t="shared" si="156"/>
        <v/>
      </c>
      <c r="L145" s="302" t="str">
        <f t="shared" ref="L145:M145" si="253">IF($A145="","",IFERROR(INDIRECT("'" &amp; $A145 &amp; "'!" &amp; L$5),0))</f>
        <v/>
      </c>
      <c r="M145" s="303" t="str">
        <f t="shared" si="253"/>
        <v/>
      </c>
      <c r="N145" s="279"/>
      <c r="O145" s="279"/>
      <c r="P145" s="279"/>
      <c r="Q145" s="279"/>
      <c r="R145" s="279"/>
      <c r="S145" s="279"/>
      <c r="T145" s="279"/>
      <c r="U145" s="279"/>
      <c r="V145" s="279"/>
      <c r="W145" s="279"/>
      <c r="X145" s="279"/>
      <c r="Y145" s="279"/>
      <c r="Z145" s="279"/>
    </row>
    <row r="146" ht="12.75" hidden="1" customHeight="1">
      <c r="A146" s="298"/>
      <c r="B146" s="298" t="str">
        <f t="shared" si="152"/>
        <v/>
      </c>
      <c r="C146" s="166" t="str">
        <f t="shared" ref="C146:G146" si="254">IF($A146="","",IFERROR(INDIRECT("'" &amp; $A146 &amp; "'!" &amp; C$5),0))</f>
        <v/>
      </c>
      <c r="D146" s="166" t="str">
        <f t="shared" si="254"/>
        <v/>
      </c>
      <c r="E146" s="166" t="str">
        <f t="shared" si="254"/>
        <v/>
      </c>
      <c r="F146" s="299" t="str">
        <f t="shared" si="254"/>
        <v/>
      </c>
      <c r="G146" s="300" t="str">
        <f t="shared" si="254"/>
        <v/>
      </c>
      <c r="H146" s="301" t="str">
        <f t="shared" si="154"/>
        <v/>
      </c>
      <c r="I146" s="299" t="str">
        <f t="shared" ref="I146:J146" si="255">IF($A146="","",IFERROR(INDIRECT("'" &amp; $A146 &amp; "'!" &amp; I$5),0))</f>
        <v/>
      </c>
      <c r="J146" s="300" t="str">
        <f t="shared" si="255"/>
        <v/>
      </c>
      <c r="K146" s="301" t="str">
        <f t="shared" si="156"/>
        <v/>
      </c>
      <c r="L146" s="302" t="str">
        <f t="shared" ref="L146:M146" si="256">IF($A146="","",IFERROR(INDIRECT("'" &amp; $A146 &amp; "'!" &amp; L$5),0))</f>
        <v/>
      </c>
      <c r="M146" s="303" t="str">
        <f t="shared" si="256"/>
        <v/>
      </c>
      <c r="N146" s="279"/>
      <c r="O146" s="279"/>
      <c r="P146" s="279"/>
      <c r="Q146" s="279"/>
      <c r="R146" s="279"/>
      <c r="S146" s="279"/>
      <c r="T146" s="279"/>
      <c r="U146" s="279"/>
      <c r="V146" s="279"/>
      <c r="W146" s="279"/>
      <c r="X146" s="279"/>
      <c r="Y146" s="279"/>
      <c r="Z146" s="279"/>
    </row>
    <row r="147" ht="12.75" hidden="1" customHeight="1">
      <c r="A147" s="298"/>
      <c r="B147" s="298" t="str">
        <f t="shared" si="152"/>
        <v/>
      </c>
      <c r="C147" s="166" t="str">
        <f t="shared" ref="C147:G147" si="257">IF($A147="","",IFERROR(INDIRECT("'" &amp; $A147 &amp; "'!" &amp; C$5),0))</f>
        <v/>
      </c>
      <c r="D147" s="166" t="str">
        <f t="shared" si="257"/>
        <v/>
      </c>
      <c r="E147" s="166" t="str">
        <f t="shared" si="257"/>
        <v/>
      </c>
      <c r="F147" s="299" t="str">
        <f t="shared" si="257"/>
        <v/>
      </c>
      <c r="G147" s="300" t="str">
        <f t="shared" si="257"/>
        <v/>
      </c>
      <c r="H147" s="301" t="str">
        <f t="shared" si="154"/>
        <v/>
      </c>
      <c r="I147" s="299" t="str">
        <f t="shared" ref="I147:J147" si="258">IF($A147="","",IFERROR(INDIRECT("'" &amp; $A147 &amp; "'!" &amp; I$5),0))</f>
        <v/>
      </c>
      <c r="J147" s="300" t="str">
        <f t="shared" si="258"/>
        <v/>
      </c>
      <c r="K147" s="301" t="str">
        <f t="shared" si="156"/>
        <v/>
      </c>
      <c r="L147" s="302" t="str">
        <f t="shared" ref="L147:M147" si="259">IF($A147="","",IFERROR(INDIRECT("'" &amp; $A147 &amp; "'!" &amp; L$5),0))</f>
        <v/>
      </c>
      <c r="M147" s="303" t="str">
        <f t="shared" si="259"/>
        <v/>
      </c>
      <c r="N147" s="279"/>
      <c r="O147" s="279"/>
      <c r="P147" s="279"/>
      <c r="Q147" s="279"/>
      <c r="R147" s="279"/>
      <c r="S147" s="279"/>
      <c r="T147" s="279"/>
      <c r="U147" s="279"/>
      <c r="V147" s="279"/>
      <c r="W147" s="279"/>
      <c r="X147" s="279"/>
      <c r="Y147" s="279"/>
      <c r="Z147" s="279"/>
    </row>
    <row r="148" ht="12.75" hidden="1" customHeight="1">
      <c r="A148" s="298"/>
      <c r="B148" s="298" t="str">
        <f t="shared" si="152"/>
        <v/>
      </c>
      <c r="C148" s="166" t="str">
        <f t="shared" ref="C148:G148" si="260">IF($A148="","",IFERROR(INDIRECT("'" &amp; $A148 &amp; "'!" &amp; C$5),0))</f>
        <v/>
      </c>
      <c r="D148" s="166" t="str">
        <f t="shared" si="260"/>
        <v/>
      </c>
      <c r="E148" s="166" t="str">
        <f t="shared" si="260"/>
        <v/>
      </c>
      <c r="F148" s="299" t="str">
        <f t="shared" si="260"/>
        <v/>
      </c>
      <c r="G148" s="300" t="str">
        <f t="shared" si="260"/>
        <v/>
      </c>
      <c r="H148" s="301" t="str">
        <f t="shared" si="154"/>
        <v/>
      </c>
      <c r="I148" s="299" t="str">
        <f t="shared" ref="I148:J148" si="261">IF($A148="","",IFERROR(INDIRECT("'" &amp; $A148 &amp; "'!" &amp; I$5),0))</f>
        <v/>
      </c>
      <c r="J148" s="300" t="str">
        <f t="shared" si="261"/>
        <v/>
      </c>
      <c r="K148" s="301" t="str">
        <f t="shared" si="156"/>
        <v/>
      </c>
      <c r="L148" s="302" t="str">
        <f t="shared" ref="L148:M148" si="262">IF($A148="","",IFERROR(INDIRECT("'" &amp; $A148 &amp; "'!" &amp; L$5),0))</f>
        <v/>
      </c>
      <c r="M148" s="303" t="str">
        <f t="shared" si="262"/>
        <v/>
      </c>
      <c r="N148" s="279"/>
      <c r="O148" s="279"/>
      <c r="P148" s="279"/>
      <c r="Q148" s="279"/>
      <c r="R148" s="279"/>
      <c r="S148" s="279"/>
      <c r="T148" s="279"/>
      <c r="U148" s="279"/>
      <c r="V148" s="279"/>
      <c r="W148" s="279"/>
      <c r="X148" s="279"/>
      <c r="Y148" s="279"/>
      <c r="Z148" s="279"/>
    </row>
    <row r="149" ht="12.75" hidden="1" customHeight="1">
      <c r="A149" s="298"/>
      <c r="B149" s="298" t="str">
        <f t="shared" si="152"/>
        <v/>
      </c>
      <c r="C149" s="166" t="str">
        <f t="shared" ref="C149:G149" si="263">IF($A149="","",IFERROR(INDIRECT("'" &amp; $A149 &amp; "'!" &amp; C$5),0))</f>
        <v/>
      </c>
      <c r="D149" s="166" t="str">
        <f t="shared" si="263"/>
        <v/>
      </c>
      <c r="E149" s="166" t="str">
        <f t="shared" si="263"/>
        <v/>
      </c>
      <c r="F149" s="299" t="str">
        <f t="shared" si="263"/>
        <v/>
      </c>
      <c r="G149" s="300" t="str">
        <f t="shared" si="263"/>
        <v/>
      </c>
      <c r="H149" s="301" t="str">
        <f t="shared" si="154"/>
        <v/>
      </c>
      <c r="I149" s="299" t="str">
        <f t="shared" ref="I149:J149" si="264">IF($A149="","",IFERROR(INDIRECT("'" &amp; $A149 &amp; "'!" &amp; I$5),0))</f>
        <v/>
      </c>
      <c r="J149" s="300" t="str">
        <f t="shared" si="264"/>
        <v/>
      </c>
      <c r="K149" s="301" t="str">
        <f t="shared" si="156"/>
        <v/>
      </c>
      <c r="L149" s="302" t="str">
        <f t="shared" ref="L149:M149" si="265">IF($A149="","",IFERROR(INDIRECT("'" &amp; $A149 &amp; "'!" &amp; L$5),0))</f>
        <v/>
      </c>
      <c r="M149" s="303" t="str">
        <f t="shared" si="265"/>
        <v/>
      </c>
      <c r="N149" s="279"/>
      <c r="O149" s="279"/>
      <c r="P149" s="279"/>
      <c r="Q149" s="279"/>
      <c r="R149" s="279"/>
      <c r="S149" s="279"/>
      <c r="T149" s="279"/>
      <c r="U149" s="279"/>
      <c r="V149" s="279"/>
      <c r="W149" s="279"/>
      <c r="X149" s="279"/>
      <c r="Y149" s="279"/>
      <c r="Z149" s="279"/>
    </row>
    <row r="150" ht="12.75" hidden="1" customHeight="1">
      <c r="A150" s="298"/>
      <c r="B150" s="298" t="str">
        <f t="shared" si="152"/>
        <v/>
      </c>
      <c r="C150" s="166" t="str">
        <f t="shared" ref="C150:G150" si="266">IF($A150="","",IFERROR(INDIRECT("'" &amp; $A150 &amp; "'!" &amp; C$5),0))</f>
        <v/>
      </c>
      <c r="D150" s="166" t="str">
        <f t="shared" si="266"/>
        <v/>
      </c>
      <c r="E150" s="166" t="str">
        <f t="shared" si="266"/>
        <v/>
      </c>
      <c r="F150" s="299" t="str">
        <f t="shared" si="266"/>
        <v/>
      </c>
      <c r="G150" s="300" t="str">
        <f t="shared" si="266"/>
        <v/>
      </c>
      <c r="H150" s="301" t="str">
        <f t="shared" si="154"/>
        <v/>
      </c>
      <c r="I150" s="299" t="str">
        <f t="shared" ref="I150:J150" si="267">IF($A150="","",IFERROR(INDIRECT("'" &amp; $A150 &amp; "'!" &amp; I$5),0))</f>
        <v/>
      </c>
      <c r="J150" s="300" t="str">
        <f t="shared" si="267"/>
        <v/>
      </c>
      <c r="K150" s="301" t="str">
        <f t="shared" si="156"/>
        <v/>
      </c>
      <c r="L150" s="302" t="str">
        <f t="shared" ref="L150:M150" si="268">IF($A150="","",IFERROR(INDIRECT("'" &amp; $A150 &amp; "'!" &amp; L$5),0))</f>
        <v/>
      </c>
      <c r="M150" s="303" t="str">
        <f t="shared" si="268"/>
        <v/>
      </c>
      <c r="N150" s="279"/>
      <c r="O150" s="279"/>
      <c r="P150" s="279"/>
      <c r="Q150" s="279"/>
      <c r="R150" s="279"/>
      <c r="S150" s="279"/>
      <c r="T150" s="279"/>
      <c r="U150" s="279"/>
      <c r="V150" s="279"/>
      <c r="W150" s="279"/>
      <c r="X150" s="279"/>
      <c r="Y150" s="279"/>
      <c r="Z150" s="279"/>
    </row>
    <row r="151" ht="12.75" hidden="1" customHeight="1">
      <c r="A151" s="298"/>
      <c r="B151" s="298" t="str">
        <f t="shared" si="152"/>
        <v/>
      </c>
      <c r="C151" s="166" t="str">
        <f t="shared" ref="C151:G151" si="269">IF($A151="","",IFERROR(INDIRECT("'" &amp; $A151 &amp; "'!" &amp; C$5),0))</f>
        <v/>
      </c>
      <c r="D151" s="166" t="str">
        <f t="shared" si="269"/>
        <v/>
      </c>
      <c r="E151" s="166" t="str">
        <f t="shared" si="269"/>
        <v/>
      </c>
      <c r="F151" s="299" t="str">
        <f t="shared" si="269"/>
        <v/>
      </c>
      <c r="G151" s="300" t="str">
        <f t="shared" si="269"/>
        <v/>
      </c>
      <c r="H151" s="301" t="str">
        <f t="shared" si="154"/>
        <v/>
      </c>
      <c r="I151" s="299" t="str">
        <f t="shared" ref="I151:J151" si="270">IF($A151="","",IFERROR(INDIRECT("'" &amp; $A151 &amp; "'!" &amp; I$5),0))</f>
        <v/>
      </c>
      <c r="J151" s="300" t="str">
        <f t="shared" si="270"/>
        <v/>
      </c>
      <c r="K151" s="301" t="str">
        <f t="shared" si="156"/>
        <v/>
      </c>
      <c r="L151" s="302" t="str">
        <f t="shared" ref="L151:M151" si="271">IF($A151="","",IFERROR(INDIRECT("'" &amp; $A151 &amp; "'!" &amp; L$5),0))</f>
        <v/>
      </c>
      <c r="M151" s="303" t="str">
        <f t="shared" si="271"/>
        <v/>
      </c>
      <c r="N151" s="279"/>
      <c r="O151" s="279"/>
      <c r="P151" s="279"/>
      <c r="Q151" s="279"/>
      <c r="R151" s="279"/>
      <c r="S151" s="279"/>
      <c r="T151" s="279"/>
      <c r="U151" s="279"/>
      <c r="V151" s="279"/>
      <c r="W151" s="279"/>
      <c r="X151" s="279"/>
      <c r="Y151" s="279"/>
      <c r="Z151" s="279"/>
    </row>
    <row r="152" ht="12.75" hidden="1" customHeight="1">
      <c r="A152" s="298"/>
      <c r="B152" s="298" t="str">
        <f t="shared" si="152"/>
        <v/>
      </c>
      <c r="C152" s="166" t="str">
        <f t="shared" ref="C152:G152" si="272">IF($A152="","",IFERROR(INDIRECT("'" &amp; $A152 &amp; "'!" &amp; C$5),0))</f>
        <v/>
      </c>
      <c r="D152" s="166" t="str">
        <f t="shared" si="272"/>
        <v/>
      </c>
      <c r="E152" s="166" t="str">
        <f t="shared" si="272"/>
        <v/>
      </c>
      <c r="F152" s="299" t="str">
        <f t="shared" si="272"/>
        <v/>
      </c>
      <c r="G152" s="300" t="str">
        <f t="shared" si="272"/>
        <v/>
      </c>
      <c r="H152" s="301" t="str">
        <f t="shared" si="154"/>
        <v/>
      </c>
      <c r="I152" s="299" t="str">
        <f t="shared" ref="I152:J152" si="273">IF($A152="","",IFERROR(INDIRECT("'" &amp; $A152 &amp; "'!" &amp; I$5),0))</f>
        <v/>
      </c>
      <c r="J152" s="300" t="str">
        <f t="shared" si="273"/>
        <v/>
      </c>
      <c r="K152" s="301" t="str">
        <f t="shared" si="156"/>
        <v/>
      </c>
      <c r="L152" s="302" t="str">
        <f t="shared" ref="L152:M152" si="274">IF($A152="","",IFERROR(INDIRECT("'" &amp; $A152 &amp; "'!" &amp; L$5),0))</f>
        <v/>
      </c>
      <c r="M152" s="303" t="str">
        <f t="shared" si="274"/>
        <v/>
      </c>
      <c r="N152" s="279"/>
      <c r="O152" s="279"/>
      <c r="P152" s="279"/>
      <c r="Q152" s="279"/>
      <c r="R152" s="279"/>
      <c r="S152" s="279"/>
      <c r="T152" s="279"/>
      <c r="U152" s="279"/>
      <c r="V152" s="279"/>
      <c r="W152" s="279"/>
      <c r="X152" s="279"/>
      <c r="Y152" s="279"/>
      <c r="Z152" s="279"/>
    </row>
    <row r="153" ht="12.75" hidden="1" customHeight="1">
      <c r="A153" s="298"/>
      <c r="B153" s="298" t="str">
        <f t="shared" si="152"/>
        <v/>
      </c>
      <c r="C153" s="166" t="str">
        <f t="shared" ref="C153:G153" si="275">IF($A153="","",IFERROR(INDIRECT("'" &amp; $A153 &amp; "'!" &amp; C$5),0))</f>
        <v/>
      </c>
      <c r="D153" s="166" t="str">
        <f t="shared" si="275"/>
        <v/>
      </c>
      <c r="E153" s="166" t="str">
        <f t="shared" si="275"/>
        <v/>
      </c>
      <c r="F153" s="299" t="str">
        <f t="shared" si="275"/>
        <v/>
      </c>
      <c r="G153" s="300" t="str">
        <f t="shared" si="275"/>
        <v/>
      </c>
      <c r="H153" s="301" t="str">
        <f t="shared" si="154"/>
        <v/>
      </c>
      <c r="I153" s="299" t="str">
        <f t="shared" ref="I153:J153" si="276">IF($A153="","",IFERROR(INDIRECT("'" &amp; $A153 &amp; "'!" &amp; I$5),0))</f>
        <v/>
      </c>
      <c r="J153" s="300" t="str">
        <f t="shared" si="276"/>
        <v/>
      </c>
      <c r="K153" s="301" t="str">
        <f t="shared" si="156"/>
        <v/>
      </c>
      <c r="L153" s="302" t="str">
        <f t="shared" ref="L153:M153" si="277">IF($A153="","",IFERROR(INDIRECT("'" &amp; $A153 &amp; "'!" &amp; L$5),0))</f>
        <v/>
      </c>
      <c r="M153" s="303" t="str">
        <f t="shared" si="277"/>
        <v/>
      </c>
      <c r="N153" s="279"/>
      <c r="O153" s="279"/>
      <c r="P153" s="279"/>
      <c r="Q153" s="279"/>
      <c r="R153" s="279"/>
      <c r="S153" s="279"/>
      <c r="T153" s="279"/>
      <c r="U153" s="279"/>
      <c r="V153" s="279"/>
      <c r="W153" s="279"/>
      <c r="X153" s="279"/>
      <c r="Y153" s="279"/>
      <c r="Z153" s="279"/>
    </row>
    <row r="154" ht="12.75" hidden="1" customHeight="1">
      <c r="A154" s="298"/>
      <c r="B154" s="298" t="str">
        <f t="shared" si="152"/>
        <v/>
      </c>
      <c r="C154" s="166" t="str">
        <f t="shared" ref="C154:G154" si="278">IF($A154="","",IFERROR(INDIRECT("'" &amp; $A154 &amp; "'!" &amp; C$5),0))</f>
        <v/>
      </c>
      <c r="D154" s="166" t="str">
        <f t="shared" si="278"/>
        <v/>
      </c>
      <c r="E154" s="166" t="str">
        <f t="shared" si="278"/>
        <v/>
      </c>
      <c r="F154" s="299" t="str">
        <f t="shared" si="278"/>
        <v/>
      </c>
      <c r="G154" s="300" t="str">
        <f t="shared" si="278"/>
        <v/>
      </c>
      <c r="H154" s="301" t="str">
        <f t="shared" si="154"/>
        <v/>
      </c>
      <c r="I154" s="299" t="str">
        <f t="shared" ref="I154:J154" si="279">IF($A154="","",IFERROR(INDIRECT("'" &amp; $A154 &amp; "'!" &amp; I$5),0))</f>
        <v/>
      </c>
      <c r="J154" s="300" t="str">
        <f t="shared" si="279"/>
        <v/>
      </c>
      <c r="K154" s="301" t="str">
        <f t="shared" si="156"/>
        <v/>
      </c>
      <c r="L154" s="302" t="str">
        <f t="shared" ref="L154:M154" si="280">IF($A154="","",IFERROR(INDIRECT("'" &amp; $A154 &amp; "'!" &amp; L$5),0))</f>
        <v/>
      </c>
      <c r="M154" s="303" t="str">
        <f t="shared" si="280"/>
        <v/>
      </c>
      <c r="N154" s="279"/>
      <c r="O154" s="279"/>
      <c r="P154" s="279"/>
      <c r="Q154" s="279"/>
      <c r="R154" s="279"/>
      <c r="S154" s="279"/>
      <c r="T154" s="279"/>
      <c r="U154" s="279"/>
      <c r="V154" s="279"/>
      <c r="W154" s="279"/>
      <c r="X154" s="279"/>
      <c r="Y154" s="279"/>
      <c r="Z154" s="279"/>
    </row>
    <row r="155" ht="12.75" hidden="1" customHeight="1">
      <c r="A155" s="298"/>
      <c r="B155" s="298" t="str">
        <f t="shared" si="152"/>
        <v/>
      </c>
      <c r="C155" s="166" t="str">
        <f t="shared" ref="C155:G155" si="281">IF($A155="","",IFERROR(INDIRECT("'" &amp; $A155 &amp; "'!" &amp; C$5),0))</f>
        <v/>
      </c>
      <c r="D155" s="166" t="str">
        <f t="shared" si="281"/>
        <v/>
      </c>
      <c r="E155" s="166" t="str">
        <f t="shared" si="281"/>
        <v/>
      </c>
      <c r="F155" s="299" t="str">
        <f t="shared" si="281"/>
        <v/>
      </c>
      <c r="G155" s="300" t="str">
        <f t="shared" si="281"/>
        <v/>
      </c>
      <c r="H155" s="301" t="str">
        <f t="shared" si="154"/>
        <v/>
      </c>
      <c r="I155" s="299" t="str">
        <f t="shared" ref="I155:J155" si="282">IF($A155="","",IFERROR(INDIRECT("'" &amp; $A155 &amp; "'!" &amp; I$5),0))</f>
        <v/>
      </c>
      <c r="J155" s="300" t="str">
        <f t="shared" si="282"/>
        <v/>
      </c>
      <c r="K155" s="301" t="str">
        <f t="shared" si="156"/>
        <v/>
      </c>
      <c r="L155" s="302" t="str">
        <f t="shared" ref="L155:M155" si="283">IF($A155="","",IFERROR(INDIRECT("'" &amp; $A155 &amp; "'!" &amp; L$5),0))</f>
        <v/>
      </c>
      <c r="M155" s="303" t="str">
        <f t="shared" si="283"/>
        <v/>
      </c>
      <c r="N155" s="279"/>
      <c r="O155" s="279"/>
      <c r="P155" s="279"/>
      <c r="Q155" s="279"/>
      <c r="R155" s="279"/>
      <c r="S155" s="279"/>
      <c r="T155" s="279"/>
      <c r="U155" s="279"/>
      <c r="V155" s="279"/>
      <c r="W155" s="279"/>
      <c r="X155" s="279"/>
      <c r="Y155" s="279"/>
      <c r="Z155" s="279"/>
    </row>
    <row r="156" ht="12.75" hidden="1" customHeight="1">
      <c r="A156" s="298"/>
      <c r="B156" s="298" t="str">
        <f t="shared" si="152"/>
        <v/>
      </c>
      <c r="C156" s="166" t="str">
        <f t="shared" ref="C156:G156" si="284">IF($A156="","",IFERROR(INDIRECT("'" &amp; $A156 &amp; "'!" &amp; C$5),0))</f>
        <v/>
      </c>
      <c r="D156" s="166" t="str">
        <f t="shared" si="284"/>
        <v/>
      </c>
      <c r="E156" s="166" t="str">
        <f t="shared" si="284"/>
        <v/>
      </c>
      <c r="F156" s="299" t="str">
        <f t="shared" si="284"/>
        <v/>
      </c>
      <c r="G156" s="300" t="str">
        <f t="shared" si="284"/>
        <v/>
      </c>
      <c r="H156" s="301" t="str">
        <f t="shared" si="154"/>
        <v/>
      </c>
      <c r="I156" s="299" t="str">
        <f t="shared" ref="I156:J156" si="285">IF($A156="","",IFERROR(INDIRECT("'" &amp; $A156 &amp; "'!" &amp; I$5),0))</f>
        <v/>
      </c>
      <c r="J156" s="300" t="str">
        <f t="shared" si="285"/>
        <v/>
      </c>
      <c r="K156" s="301" t="str">
        <f t="shared" si="156"/>
        <v/>
      </c>
      <c r="L156" s="302" t="str">
        <f t="shared" ref="L156:M156" si="286">IF($A156="","",IFERROR(INDIRECT("'" &amp; $A156 &amp; "'!" &amp; L$5),0))</f>
        <v/>
      </c>
      <c r="M156" s="303" t="str">
        <f t="shared" si="286"/>
        <v/>
      </c>
      <c r="N156" s="279"/>
      <c r="O156" s="279"/>
      <c r="P156" s="279"/>
      <c r="Q156" s="279"/>
      <c r="R156" s="279"/>
      <c r="S156" s="279"/>
      <c r="T156" s="279"/>
      <c r="U156" s="279"/>
      <c r="V156" s="279"/>
      <c r="W156" s="279"/>
      <c r="X156" s="279"/>
      <c r="Y156" s="279"/>
      <c r="Z156" s="279"/>
    </row>
    <row r="157" ht="12.75" hidden="1" customHeight="1">
      <c r="A157" s="312"/>
      <c r="B157" s="298" t="str">
        <f t="shared" si="152"/>
        <v/>
      </c>
      <c r="C157" s="166" t="str">
        <f t="shared" ref="C157:G157" si="287">IF($A157="","",IFERROR(INDIRECT("'" &amp; $A157 &amp; "'!" &amp; C$5),0))</f>
        <v/>
      </c>
      <c r="D157" s="166" t="str">
        <f t="shared" si="287"/>
        <v/>
      </c>
      <c r="E157" s="166" t="str">
        <f t="shared" si="287"/>
        <v/>
      </c>
      <c r="F157" s="299" t="str">
        <f t="shared" si="287"/>
        <v/>
      </c>
      <c r="G157" s="300" t="str">
        <f t="shared" si="287"/>
        <v/>
      </c>
      <c r="H157" s="301" t="str">
        <f t="shared" si="154"/>
        <v/>
      </c>
      <c r="I157" s="299" t="str">
        <f t="shared" ref="I157:J157" si="288">IF($A157="","",IFERROR(INDIRECT("'" &amp; $A157 &amp; "'!" &amp; I$5),0))</f>
        <v/>
      </c>
      <c r="J157" s="300" t="str">
        <f t="shared" si="288"/>
        <v/>
      </c>
      <c r="K157" s="301" t="str">
        <f t="shared" si="156"/>
        <v/>
      </c>
      <c r="L157" s="302" t="str">
        <f t="shared" ref="L157:M157" si="289">IF($A157="","",IFERROR(INDIRECT("'" &amp; $A157 &amp; "'!" &amp; L$5),0))</f>
        <v/>
      </c>
      <c r="M157" s="303" t="str">
        <f t="shared" si="289"/>
        <v/>
      </c>
      <c r="N157" s="279"/>
      <c r="O157" s="279"/>
      <c r="P157" s="279"/>
      <c r="Q157" s="279"/>
      <c r="R157" s="279"/>
      <c r="S157" s="279"/>
      <c r="T157" s="279"/>
      <c r="U157" s="279"/>
      <c r="V157" s="279"/>
      <c r="W157" s="279"/>
      <c r="X157" s="279"/>
      <c r="Y157" s="279"/>
      <c r="Z157" s="279"/>
    </row>
    <row r="158" ht="12.75" hidden="1" customHeight="1">
      <c r="A158" s="279"/>
      <c r="B158" s="298" t="str">
        <f t="shared" si="152"/>
        <v/>
      </c>
      <c r="C158" s="166" t="str">
        <f t="shared" ref="C158:G158" si="290">IF($A158="","",IFERROR(INDIRECT("'" &amp; $A158 &amp; "'!" &amp; C$5),0))</f>
        <v/>
      </c>
      <c r="D158" s="166" t="str">
        <f t="shared" si="290"/>
        <v/>
      </c>
      <c r="E158" s="166" t="str">
        <f t="shared" si="290"/>
        <v/>
      </c>
      <c r="F158" s="299" t="str">
        <f t="shared" si="290"/>
        <v/>
      </c>
      <c r="G158" s="300" t="str">
        <f t="shared" si="290"/>
        <v/>
      </c>
      <c r="H158" s="301" t="str">
        <f t="shared" si="154"/>
        <v/>
      </c>
      <c r="I158" s="299" t="str">
        <f t="shared" ref="I158:J158" si="291">IF($A158="","",IFERROR(INDIRECT("'" &amp; $A158 &amp; "'!" &amp; I$5),0))</f>
        <v/>
      </c>
      <c r="J158" s="300" t="str">
        <f t="shared" si="291"/>
        <v/>
      </c>
      <c r="K158" s="301" t="str">
        <f t="shared" si="156"/>
        <v/>
      </c>
      <c r="L158" s="302" t="str">
        <f t="shared" ref="L158:M158" si="292">IF($A158="","",IFERROR(INDIRECT("'" &amp; $A158 &amp; "'!" &amp; L$5),0))</f>
        <v/>
      </c>
      <c r="M158" s="303" t="str">
        <f t="shared" si="292"/>
        <v/>
      </c>
      <c r="N158" s="279"/>
      <c r="O158" s="279"/>
      <c r="P158" s="279"/>
      <c r="Q158" s="279"/>
      <c r="R158" s="279"/>
      <c r="S158" s="279"/>
      <c r="T158" s="279"/>
      <c r="U158" s="279"/>
      <c r="V158" s="279"/>
      <c r="W158" s="279"/>
      <c r="X158" s="279"/>
      <c r="Y158" s="279"/>
      <c r="Z158" s="279"/>
    </row>
    <row r="159" ht="12.75" hidden="1" customHeight="1">
      <c r="A159" s="279"/>
      <c r="B159" s="298" t="str">
        <f t="shared" si="152"/>
        <v/>
      </c>
      <c r="C159" s="166" t="str">
        <f t="shared" ref="C159:G159" si="293">IF($A159="","",IFERROR(INDIRECT("'" &amp; $A159 &amp; "'!" &amp; C$5),0))</f>
        <v/>
      </c>
      <c r="D159" s="166" t="str">
        <f t="shared" si="293"/>
        <v/>
      </c>
      <c r="E159" s="166" t="str">
        <f t="shared" si="293"/>
        <v/>
      </c>
      <c r="F159" s="299" t="str">
        <f t="shared" si="293"/>
        <v/>
      </c>
      <c r="G159" s="300" t="str">
        <f t="shared" si="293"/>
        <v/>
      </c>
      <c r="H159" s="301" t="str">
        <f t="shared" si="154"/>
        <v/>
      </c>
      <c r="I159" s="299" t="str">
        <f t="shared" ref="I159:J159" si="294">IF($A159="","",IFERROR(INDIRECT("'" &amp; $A159 &amp; "'!" &amp; I$5),0))</f>
        <v/>
      </c>
      <c r="J159" s="300" t="str">
        <f t="shared" si="294"/>
        <v/>
      </c>
      <c r="K159" s="301" t="str">
        <f t="shared" si="156"/>
        <v/>
      </c>
      <c r="L159" s="302" t="str">
        <f t="shared" ref="L159:M159" si="295">IF($A159="","",IFERROR(INDIRECT("'" &amp; $A159 &amp; "'!" &amp; L$5),0))</f>
        <v/>
      </c>
      <c r="M159" s="303" t="str">
        <f t="shared" si="295"/>
        <v/>
      </c>
      <c r="N159" s="279"/>
      <c r="O159" s="279"/>
      <c r="P159" s="279"/>
      <c r="Q159" s="279"/>
      <c r="R159" s="279"/>
      <c r="S159" s="279"/>
      <c r="T159" s="279"/>
      <c r="U159" s="279"/>
      <c r="V159" s="279"/>
      <c r="W159" s="279"/>
      <c r="X159" s="279"/>
      <c r="Y159" s="279"/>
      <c r="Z159" s="279"/>
    </row>
    <row r="160" ht="12.75" customHeight="1">
      <c r="A160" s="306" t="s">
        <v>347</v>
      </c>
      <c r="B160" s="306"/>
      <c r="C160" s="348"/>
      <c r="D160" s="307">
        <f>SUM(D112:D159)</f>
        <v>333</v>
      </c>
      <c r="E160" s="307">
        <f>IFERROR(SUMPRODUCT(D112:D159,$E112:$E159)/$D160,0)</f>
        <v>786.5405405</v>
      </c>
      <c r="F160" s="308">
        <f>IFERROR(SUMPRODUCT(F112:F159,$D112:$D159)/$D160,0)</f>
        <v>3970.078078</v>
      </c>
      <c r="G160" s="309">
        <f>IFERROR(SUMPRODUCT(G112:G159,$E112:$E159)/SUM($E112:$E159),0)</f>
        <v>5.173548888</v>
      </c>
      <c r="H160" s="310">
        <f>IFERROR(SUMPRODUCT(H112:H159,$D112:$D159)/$D160,0)</f>
        <v>0</v>
      </c>
      <c r="I160" s="308">
        <f>IFERROR(SUMPRODUCT(I112:I159,$D112:$D159)/$D159,0)</f>
        <v>0</v>
      </c>
      <c r="J160" s="309">
        <f>IFERROR(SUMPRODUCT(J112:J159,$E112:$E159)/SUM($E112:$E159),0)</f>
        <v>5.173548888</v>
      </c>
      <c r="K160" s="310">
        <f t="shared" ref="K160:L160" si="296">IFERROR(SUMPRODUCT(K112:K159,$D112:$D159)/$D160,0)</f>
        <v>0</v>
      </c>
      <c r="L160" s="308">
        <f t="shared" si="296"/>
        <v>3970.078078</v>
      </c>
      <c r="M160" s="309">
        <f>IFERROR(SUMPRODUCT(M112:M159,$E112:$E159)/SUM($E112:$E159),0)</f>
        <v>5.173548888</v>
      </c>
      <c r="N160" s="279"/>
      <c r="O160" s="279"/>
      <c r="P160" s="279"/>
      <c r="Q160" s="279"/>
      <c r="R160" s="279"/>
      <c r="S160" s="279"/>
      <c r="T160" s="279"/>
      <c r="U160" s="279"/>
      <c r="V160" s="279"/>
      <c r="W160" s="279"/>
      <c r="X160" s="279"/>
      <c r="Y160" s="279"/>
      <c r="Z160" s="279"/>
    </row>
    <row r="161" ht="12.75" customHeight="1">
      <c r="A161" s="291" t="s">
        <v>117</v>
      </c>
      <c r="B161" s="291"/>
      <c r="C161" s="347"/>
      <c r="D161" s="292"/>
      <c r="E161" s="292"/>
      <c r="F161" s="293"/>
      <c r="G161" s="294"/>
      <c r="H161" s="295"/>
      <c r="I161" s="293"/>
      <c r="J161" s="294"/>
      <c r="K161" s="295"/>
      <c r="L161" s="296"/>
      <c r="M161" s="297"/>
      <c r="N161" s="279"/>
      <c r="O161" s="279"/>
      <c r="P161" s="279"/>
      <c r="Q161" s="279"/>
      <c r="R161" s="279"/>
      <c r="S161" s="279"/>
      <c r="T161" s="279"/>
      <c r="U161" s="279"/>
      <c r="V161" s="279"/>
      <c r="W161" s="279"/>
      <c r="X161" s="279"/>
      <c r="Y161" s="279"/>
      <c r="Z161" s="279"/>
    </row>
    <row r="162" ht="12.75" customHeight="1">
      <c r="A162" s="298" t="s">
        <v>25</v>
      </c>
      <c r="B162" s="298" t="str">
        <f t="shared" ref="B162:B209" si="300">IF(A162="","",$A$161)</f>
        <v>2 Bedroom</v>
      </c>
      <c r="C162" s="166">
        <f t="shared" ref="C162:G162" si="297">IF($A162="","",IFERROR(INDIRECT("'" &amp; $A162 &amp; "'!" &amp; C$6),0))</f>
        <v>4</v>
      </c>
      <c r="D162" s="166">
        <f t="shared" si="297"/>
        <v>72</v>
      </c>
      <c r="E162" s="166">
        <f t="shared" si="297"/>
        <v>1090.666667</v>
      </c>
      <c r="F162" s="299">
        <f t="shared" si="297"/>
        <v>6397.972222</v>
      </c>
      <c r="G162" s="300">
        <f t="shared" si="297"/>
        <v>5.903166853</v>
      </c>
      <c r="H162" s="301">
        <f t="shared" ref="H162:H209" si="302">IF($A162="","",I162-F162)</f>
        <v>0</v>
      </c>
      <c r="I162" s="299">
        <f t="shared" ref="I162:J162" si="298">IF($A162="","",IFERROR(INDIRECT("'" &amp; $A162 &amp; "'!" &amp; I$6),0))</f>
        <v>6397.972222</v>
      </c>
      <c r="J162" s="300">
        <f t="shared" si="298"/>
        <v>5.903166853</v>
      </c>
      <c r="K162" s="301">
        <f t="shared" ref="K162:K209" si="304">IF($A162="","",L162-I162)</f>
        <v>0</v>
      </c>
      <c r="L162" s="302">
        <f t="shared" ref="L162:M162" si="299">IF($A162="","",IFERROR(INDIRECT("'" &amp; $A162 &amp; "'!" &amp; L$6),0))</f>
        <v>6397.972222</v>
      </c>
      <c r="M162" s="303">
        <f t="shared" si="299"/>
        <v>5.903166853</v>
      </c>
      <c r="N162" s="279"/>
      <c r="O162" s="279"/>
      <c r="P162" s="279"/>
      <c r="Q162" s="279"/>
      <c r="R162" s="279"/>
      <c r="S162" s="279"/>
      <c r="T162" s="279"/>
      <c r="U162" s="279"/>
      <c r="V162" s="279"/>
      <c r="W162" s="279"/>
      <c r="X162" s="279"/>
      <c r="Y162" s="279"/>
      <c r="Z162" s="279"/>
    </row>
    <row r="163" ht="12.75" customHeight="1">
      <c r="A163" s="298" t="s">
        <v>24</v>
      </c>
      <c r="B163" s="298" t="str">
        <f t="shared" si="300"/>
        <v>2 Bedroom</v>
      </c>
      <c r="C163" s="166">
        <f t="shared" ref="C163:G163" si="301">IF($A163="","",IFERROR(INDIRECT("'" &amp; $A163 &amp; "'!" &amp; C$6),0))</f>
        <v>5</v>
      </c>
      <c r="D163" s="166">
        <f t="shared" si="301"/>
        <v>54</v>
      </c>
      <c r="E163" s="166">
        <f t="shared" si="301"/>
        <v>1313.333333</v>
      </c>
      <c r="F163" s="299">
        <f t="shared" si="301"/>
        <v>5883.333333</v>
      </c>
      <c r="G163" s="300">
        <f t="shared" si="301"/>
        <v>4.498666756</v>
      </c>
      <c r="H163" s="301">
        <f t="shared" si="302"/>
        <v>0</v>
      </c>
      <c r="I163" s="299">
        <f t="shared" ref="I163:J163" si="303">IF($A163="","",IFERROR(INDIRECT("'" &amp; $A163 &amp; "'!" &amp; I$6),0))</f>
        <v>5883.333333</v>
      </c>
      <c r="J163" s="300">
        <f t="shared" si="303"/>
        <v>4.498666756</v>
      </c>
      <c r="K163" s="301">
        <f t="shared" si="304"/>
        <v>0</v>
      </c>
      <c r="L163" s="302">
        <f t="shared" ref="L163:M163" si="305">IF($A163="","",IFERROR(INDIRECT("'" &amp; $A163 &amp; "'!" &amp; L$6),0))</f>
        <v>5883.333333</v>
      </c>
      <c r="M163" s="303">
        <f t="shared" si="305"/>
        <v>4.498666756</v>
      </c>
      <c r="N163" s="279"/>
      <c r="O163" s="279"/>
      <c r="P163" s="279"/>
      <c r="Q163" s="279"/>
      <c r="R163" s="279"/>
      <c r="S163" s="279"/>
      <c r="T163" s="279"/>
      <c r="U163" s="279"/>
      <c r="V163" s="279"/>
      <c r="W163" s="279"/>
      <c r="X163" s="279"/>
      <c r="Y163" s="279"/>
      <c r="Z163" s="279"/>
    </row>
    <row r="164" ht="12.75" customHeight="1">
      <c r="A164" s="298" t="s">
        <v>26</v>
      </c>
      <c r="B164" s="298" t="str">
        <f t="shared" si="300"/>
        <v>2 Bedroom</v>
      </c>
      <c r="C164" s="166">
        <f t="shared" ref="C164:G164" si="306">IF($A164="","",IFERROR(INDIRECT("'" &amp; $A164 &amp; "'!" &amp; C$6),0))</f>
        <v>5</v>
      </c>
      <c r="D164" s="166">
        <f t="shared" si="306"/>
        <v>134</v>
      </c>
      <c r="E164" s="166">
        <f t="shared" si="306"/>
        <v>1189.492537</v>
      </c>
      <c r="F164" s="299">
        <f t="shared" si="306"/>
        <v>5207.962687</v>
      </c>
      <c r="G164" s="300">
        <f t="shared" si="306"/>
        <v>4.38435088</v>
      </c>
      <c r="H164" s="301">
        <f t="shared" si="302"/>
        <v>0</v>
      </c>
      <c r="I164" s="299">
        <f t="shared" ref="I164:J164" si="307">IF($A164="","",IFERROR(INDIRECT("'" &amp; $A164 &amp; "'!" &amp; I$6),0))</f>
        <v>5207.962687</v>
      </c>
      <c r="J164" s="300">
        <f t="shared" si="307"/>
        <v>4.38435088</v>
      </c>
      <c r="K164" s="301">
        <f t="shared" si="304"/>
        <v>0</v>
      </c>
      <c r="L164" s="302">
        <f t="shared" ref="L164:M164" si="308">IF($A164="","",IFERROR(INDIRECT("'" &amp; $A164 &amp; "'!" &amp; L$6),0))</f>
        <v>5207.962687</v>
      </c>
      <c r="M164" s="303">
        <f t="shared" si="308"/>
        <v>4.38435088</v>
      </c>
      <c r="N164" s="279"/>
      <c r="O164" s="279"/>
      <c r="P164" s="279"/>
      <c r="Q164" s="279"/>
      <c r="R164" s="279"/>
      <c r="S164" s="279"/>
      <c r="T164" s="279"/>
      <c r="U164" s="279"/>
      <c r="V164" s="279"/>
      <c r="W164" s="279"/>
      <c r="X164" s="279"/>
      <c r="Y164" s="279"/>
      <c r="Z164" s="279"/>
    </row>
    <row r="165" ht="12.75" customHeight="1">
      <c r="A165" s="298" t="s">
        <v>23</v>
      </c>
      <c r="B165" s="298" t="str">
        <f t="shared" si="300"/>
        <v>2 Bedroom</v>
      </c>
      <c r="C165" s="166">
        <f t="shared" ref="C165:G165" si="309">IF($A165="","",IFERROR(INDIRECT("'" &amp; $A165 &amp; "'!" &amp; C$6),0))</f>
        <v>2</v>
      </c>
      <c r="D165" s="166">
        <f t="shared" si="309"/>
        <v>0</v>
      </c>
      <c r="E165" s="166">
        <f t="shared" si="309"/>
        <v>0</v>
      </c>
      <c r="F165" s="299">
        <f t="shared" si="309"/>
        <v>0</v>
      </c>
      <c r="G165" s="300">
        <f t="shared" si="309"/>
        <v>0</v>
      </c>
      <c r="H165" s="301">
        <f t="shared" si="302"/>
        <v>0</v>
      </c>
      <c r="I165" s="299">
        <f t="shared" ref="I165:J165" si="310">IF($A165="","",IFERROR(INDIRECT("'" &amp; $A165 &amp; "'!" &amp; I$6),0))</f>
        <v>0</v>
      </c>
      <c r="J165" s="300">
        <f t="shared" si="310"/>
        <v>0</v>
      </c>
      <c r="K165" s="301">
        <f t="shared" si="304"/>
        <v>0</v>
      </c>
      <c r="L165" s="302">
        <f t="shared" ref="L165:M165" si="311">IF($A165="","",IFERROR(INDIRECT("'" &amp; $A165 &amp; "'!" &amp; L$6),0))</f>
        <v>0</v>
      </c>
      <c r="M165" s="303">
        <f t="shared" si="311"/>
        <v>0</v>
      </c>
      <c r="N165" s="279"/>
      <c r="O165" s="279"/>
      <c r="P165" s="279"/>
      <c r="Q165" s="279"/>
      <c r="R165" s="279"/>
      <c r="S165" s="279"/>
      <c r="T165" s="279"/>
      <c r="U165" s="279"/>
      <c r="V165" s="279"/>
      <c r="W165" s="279"/>
      <c r="X165" s="279"/>
      <c r="Y165" s="279"/>
      <c r="Z165" s="279"/>
    </row>
    <row r="166" ht="12.75" hidden="1" customHeight="1">
      <c r="A166" s="298"/>
      <c r="B166" s="298" t="str">
        <f t="shared" si="300"/>
        <v/>
      </c>
      <c r="C166" s="166" t="str">
        <f t="shared" ref="C166:G166" si="312">IF($A166="","",IFERROR(INDIRECT("'" &amp; $A166 &amp; "'!" &amp; C$6),0))</f>
        <v/>
      </c>
      <c r="D166" s="166" t="str">
        <f t="shared" si="312"/>
        <v/>
      </c>
      <c r="E166" s="166" t="str">
        <f t="shared" si="312"/>
        <v/>
      </c>
      <c r="F166" s="299" t="str">
        <f t="shared" si="312"/>
        <v/>
      </c>
      <c r="G166" s="300" t="str">
        <f t="shared" si="312"/>
        <v/>
      </c>
      <c r="H166" s="301" t="str">
        <f t="shared" si="302"/>
        <v/>
      </c>
      <c r="I166" s="299" t="str">
        <f t="shared" ref="I166:J166" si="313">IF($A166="","",IFERROR(INDIRECT("'" &amp; $A166 &amp; "'!" &amp; I$6),0))</f>
        <v/>
      </c>
      <c r="J166" s="300" t="str">
        <f t="shared" si="313"/>
        <v/>
      </c>
      <c r="K166" s="301" t="str">
        <f t="shared" si="304"/>
        <v/>
      </c>
      <c r="L166" s="302" t="str">
        <f t="shared" ref="L166:M166" si="314">IF($A166="","",IFERROR(INDIRECT("'" &amp; $A166 &amp; "'!" &amp; L$6),0))</f>
        <v/>
      </c>
      <c r="M166" s="303" t="str">
        <f t="shared" si="314"/>
        <v/>
      </c>
      <c r="N166" s="279"/>
      <c r="O166" s="279"/>
      <c r="P166" s="279"/>
      <c r="Q166" s="279"/>
      <c r="R166" s="279"/>
      <c r="S166" s="279"/>
      <c r="T166" s="279"/>
      <c r="U166" s="279"/>
      <c r="V166" s="279"/>
      <c r="W166" s="279"/>
      <c r="X166" s="279"/>
      <c r="Y166" s="279"/>
      <c r="Z166" s="279"/>
    </row>
    <row r="167" ht="12.75" hidden="1" customHeight="1">
      <c r="A167" s="298"/>
      <c r="B167" s="298" t="str">
        <f t="shared" si="300"/>
        <v/>
      </c>
      <c r="C167" s="166" t="str">
        <f t="shared" ref="C167:G167" si="315">IF($A167="","",IFERROR(INDIRECT("'" &amp; $A167 &amp; "'!" &amp; C$6),0))</f>
        <v/>
      </c>
      <c r="D167" s="166" t="str">
        <f t="shared" si="315"/>
        <v/>
      </c>
      <c r="E167" s="166" t="str">
        <f t="shared" si="315"/>
        <v/>
      </c>
      <c r="F167" s="299" t="str">
        <f t="shared" si="315"/>
        <v/>
      </c>
      <c r="G167" s="300" t="str">
        <f t="shared" si="315"/>
        <v/>
      </c>
      <c r="H167" s="301" t="str">
        <f t="shared" si="302"/>
        <v/>
      </c>
      <c r="I167" s="299" t="str">
        <f t="shared" ref="I167:J167" si="316">IF($A167="","",IFERROR(INDIRECT("'" &amp; $A167 &amp; "'!" &amp; I$6),0))</f>
        <v/>
      </c>
      <c r="J167" s="300" t="str">
        <f t="shared" si="316"/>
        <v/>
      </c>
      <c r="K167" s="301" t="str">
        <f t="shared" si="304"/>
        <v/>
      </c>
      <c r="L167" s="302" t="str">
        <f t="shared" ref="L167:M167" si="317">IF($A167="","",IFERROR(INDIRECT("'" &amp; $A167 &amp; "'!" &amp; L$6),0))</f>
        <v/>
      </c>
      <c r="M167" s="303" t="str">
        <f t="shared" si="317"/>
        <v/>
      </c>
      <c r="N167" s="279"/>
      <c r="O167" s="279"/>
      <c r="P167" s="279"/>
      <c r="Q167" s="279"/>
      <c r="R167" s="279"/>
      <c r="S167" s="279"/>
      <c r="T167" s="279"/>
      <c r="U167" s="279"/>
      <c r="V167" s="279"/>
      <c r="W167" s="279"/>
      <c r="X167" s="279"/>
      <c r="Y167" s="279"/>
      <c r="Z167" s="279"/>
    </row>
    <row r="168" ht="12.75" hidden="1" customHeight="1">
      <c r="A168" s="298"/>
      <c r="B168" s="298" t="str">
        <f t="shared" si="300"/>
        <v/>
      </c>
      <c r="C168" s="166" t="str">
        <f t="shared" ref="C168:G168" si="318">IF($A168="","",IFERROR(INDIRECT("'" &amp; $A168 &amp; "'!" &amp; C$6),0))</f>
        <v/>
      </c>
      <c r="D168" s="166" t="str">
        <f t="shared" si="318"/>
        <v/>
      </c>
      <c r="E168" s="166" t="str">
        <f t="shared" si="318"/>
        <v/>
      </c>
      <c r="F168" s="299" t="str">
        <f t="shared" si="318"/>
        <v/>
      </c>
      <c r="G168" s="300" t="str">
        <f t="shared" si="318"/>
        <v/>
      </c>
      <c r="H168" s="301" t="str">
        <f t="shared" si="302"/>
        <v/>
      </c>
      <c r="I168" s="299" t="str">
        <f t="shared" ref="I168:J168" si="319">IF($A168="","",IFERROR(INDIRECT("'" &amp; $A168 &amp; "'!" &amp; I$6),0))</f>
        <v/>
      </c>
      <c r="J168" s="300" t="str">
        <f t="shared" si="319"/>
        <v/>
      </c>
      <c r="K168" s="301" t="str">
        <f t="shared" si="304"/>
        <v/>
      </c>
      <c r="L168" s="302" t="str">
        <f t="shared" ref="L168:M168" si="320">IF($A168="","",IFERROR(INDIRECT("'" &amp; $A168 &amp; "'!" &amp; L$6),0))</f>
        <v/>
      </c>
      <c r="M168" s="303" t="str">
        <f t="shared" si="320"/>
        <v/>
      </c>
      <c r="N168" s="279"/>
      <c r="O168" s="279"/>
      <c r="P168" s="279"/>
      <c r="Q168" s="279"/>
      <c r="R168" s="279"/>
      <c r="S168" s="279"/>
      <c r="T168" s="279"/>
      <c r="U168" s="279"/>
      <c r="V168" s="279"/>
      <c r="W168" s="279"/>
      <c r="X168" s="279"/>
      <c r="Y168" s="279"/>
      <c r="Z168" s="279"/>
    </row>
    <row r="169" ht="12.75" hidden="1" customHeight="1">
      <c r="A169" s="298"/>
      <c r="B169" s="298" t="str">
        <f t="shared" si="300"/>
        <v/>
      </c>
      <c r="C169" s="166" t="str">
        <f t="shared" ref="C169:G169" si="321">IF($A169="","",IFERROR(INDIRECT("'" &amp; $A169 &amp; "'!" &amp; C$6),0))</f>
        <v/>
      </c>
      <c r="D169" s="166" t="str">
        <f t="shared" si="321"/>
        <v/>
      </c>
      <c r="E169" s="166" t="str">
        <f t="shared" si="321"/>
        <v/>
      </c>
      <c r="F169" s="299" t="str">
        <f t="shared" si="321"/>
        <v/>
      </c>
      <c r="G169" s="300" t="str">
        <f t="shared" si="321"/>
        <v/>
      </c>
      <c r="H169" s="301" t="str">
        <f t="shared" si="302"/>
        <v/>
      </c>
      <c r="I169" s="299" t="str">
        <f t="shared" ref="I169:J169" si="322">IF($A169="","",IFERROR(INDIRECT("'" &amp; $A169 &amp; "'!" &amp; I$6),0))</f>
        <v/>
      </c>
      <c r="J169" s="300" t="str">
        <f t="shared" si="322"/>
        <v/>
      </c>
      <c r="K169" s="301" t="str">
        <f t="shared" si="304"/>
        <v/>
      </c>
      <c r="L169" s="302" t="str">
        <f t="shared" ref="L169:M169" si="323">IF($A169="","",IFERROR(INDIRECT("'" &amp; $A169 &amp; "'!" &amp; L$6),0))</f>
        <v/>
      </c>
      <c r="M169" s="303" t="str">
        <f t="shared" si="323"/>
        <v/>
      </c>
      <c r="N169" s="279"/>
      <c r="O169" s="279"/>
      <c r="P169" s="279"/>
      <c r="Q169" s="279"/>
      <c r="R169" s="279"/>
      <c r="S169" s="279"/>
      <c r="T169" s="279"/>
      <c r="U169" s="279"/>
      <c r="V169" s="279"/>
      <c r="W169" s="279"/>
      <c r="X169" s="279"/>
      <c r="Y169" s="279"/>
      <c r="Z169" s="279"/>
    </row>
    <row r="170" ht="12.75" hidden="1" customHeight="1">
      <c r="A170" s="298"/>
      <c r="B170" s="298" t="str">
        <f t="shared" si="300"/>
        <v/>
      </c>
      <c r="C170" s="166" t="str">
        <f t="shared" ref="C170:G170" si="324">IF($A170="","",IFERROR(INDIRECT("'" &amp; $A170 &amp; "'!" &amp; C$6),0))</f>
        <v/>
      </c>
      <c r="D170" s="166" t="str">
        <f t="shared" si="324"/>
        <v/>
      </c>
      <c r="E170" s="166" t="str">
        <f t="shared" si="324"/>
        <v/>
      </c>
      <c r="F170" s="299" t="str">
        <f t="shared" si="324"/>
        <v/>
      </c>
      <c r="G170" s="300" t="str">
        <f t="shared" si="324"/>
        <v/>
      </c>
      <c r="H170" s="301" t="str">
        <f t="shared" si="302"/>
        <v/>
      </c>
      <c r="I170" s="299" t="str">
        <f t="shared" ref="I170:J170" si="325">IF($A170="","",IFERROR(INDIRECT("'" &amp; $A170 &amp; "'!" &amp; I$6),0))</f>
        <v/>
      </c>
      <c r="J170" s="300" t="str">
        <f t="shared" si="325"/>
        <v/>
      </c>
      <c r="K170" s="301" t="str">
        <f t="shared" si="304"/>
        <v/>
      </c>
      <c r="L170" s="302" t="str">
        <f t="shared" ref="L170:M170" si="326">IF($A170="","",IFERROR(INDIRECT("'" &amp; $A170 &amp; "'!" &amp; L$6),0))</f>
        <v/>
      </c>
      <c r="M170" s="303" t="str">
        <f t="shared" si="326"/>
        <v/>
      </c>
      <c r="N170" s="279"/>
      <c r="O170" s="279"/>
      <c r="P170" s="279"/>
      <c r="Q170" s="279"/>
      <c r="R170" s="279"/>
      <c r="S170" s="279"/>
      <c r="T170" s="279"/>
      <c r="U170" s="279"/>
      <c r="V170" s="279"/>
      <c r="W170" s="279"/>
      <c r="X170" s="279"/>
      <c r="Y170" s="279"/>
      <c r="Z170" s="279"/>
    </row>
    <row r="171" ht="12.75" hidden="1" customHeight="1">
      <c r="A171" s="298"/>
      <c r="B171" s="298" t="str">
        <f t="shared" si="300"/>
        <v/>
      </c>
      <c r="C171" s="166" t="str">
        <f t="shared" ref="C171:G171" si="327">IF($A171="","",IFERROR(INDIRECT("'" &amp; $A171 &amp; "'!" &amp; C$6),0))</f>
        <v/>
      </c>
      <c r="D171" s="166" t="str">
        <f t="shared" si="327"/>
        <v/>
      </c>
      <c r="E171" s="166" t="str">
        <f t="shared" si="327"/>
        <v/>
      </c>
      <c r="F171" s="299" t="str">
        <f t="shared" si="327"/>
        <v/>
      </c>
      <c r="G171" s="300" t="str">
        <f t="shared" si="327"/>
        <v/>
      </c>
      <c r="H171" s="301" t="str">
        <f t="shared" si="302"/>
        <v/>
      </c>
      <c r="I171" s="299" t="str">
        <f t="shared" ref="I171:J171" si="328">IF($A171="","",IFERROR(INDIRECT("'" &amp; $A171 &amp; "'!" &amp; I$6),0))</f>
        <v/>
      </c>
      <c r="J171" s="300" t="str">
        <f t="shared" si="328"/>
        <v/>
      </c>
      <c r="K171" s="301" t="str">
        <f t="shared" si="304"/>
        <v/>
      </c>
      <c r="L171" s="302" t="str">
        <f t="shared" ref="L171:M171" si="329">IF($A171="","",IFERROR(INDIRECT("'" &amp; $A171 &amp; "'!" &amp; L$6),0))</f>
        <v/>
      </c>
      <c r="M171" s="303" t="str">
        <f t="shared" si="329"/>
        <v/>
      </c>
      <c r="N171" s="279"/>
      <c r="O171" s="279"/>
      <c r="P171" s="279"/>
      <c r="Q171" s="279"/>
      <c r="R171" s="279"/>
      <c r="S171" s="279"/>
      <c r="T171" s="279"/>
      <c r="U171" s="279"/>
      <c r="V171" s="279"/>
      <c r="W171" s="279"/>
      <c r="X171" s="279"/>
      <c r="Y171" s="279"/>
      <c r="Z171" s="279"/>
    </row>
    <row r="172" ht="12.75" hidden="1" customHeight="1">
      <c r="A172" s="298"/>
      <c r="B172" s="298" t="str">
        <f t="shared" si="300"/>
        <v/>
      </c>
      <c r="C172" s="166" t="str">
        <f t="shared" ref="C172:G172" si="330">IF($A172="","",IFERROR(INDIRECT("'" &amp; $A172 &amp; "'!" &amp; C$6),0))</f>
        <v/>
      </c>
      <c r="D172" s="166" t="str">
        <f t="shared" si="330"/>
        <v/>
      </c>
      <c r="E172" s="166" t="str">
        <f t="shared" si="330"/>
        <v/>
      </c>
      <c r="F172" s="299" t="str">
        <f t="shared" si="330"/>
        <v/>
      </c>
      <c r="G172" s="300" t="str">
        <f t="shared" si="330"/>
        <v/>
      </c>
      <c r="H172" s="301" t="str">
        <f t="shared" si="302"/>
        <v/>
      </c>
      <c r="I172" s="299" t="str">
        <f t="shared" ref="I172:J172" si="331">IF($A172="","",IFERROR(INDIRECT("'" &amp; $A172 &amp; "'!" &amp; I$6),0))</f>
        <v/>
      </c>
      <c r="J172" s="300" t="str">
        <f t="shared" si="331"/>
        <v/>
      </c>
      <c r="K172" s="301" t="str">
        <f t="shared" si="304"/>
        <v/>
      </c>
      <c r="L172" s="302" t="str">
        <f t="shared" ref="L172:M172" si="332">IF($A172="","",IFERROR(INDIRECT("'" &amp; $A172 &amp; "'!" &amp; L$6),0))</f>
        <v/>
      </c>
      <c r="M172" s="303" t="str">
        <f t="shared" si="332"/>
        <v/>
      </c>
      <c r="N172" s="279"/>
      <c r="O172" s="279"/>
      <c r="P172" s="279"/>
      <c r="Q172" s="279"/>
      <c r="R172" s="279"/>
      <c r="S172" s="279"/>
      <c r="T172" s="279"/>
      <c r="U172" s="279"/>
      <c r="V172" s="279"/>
      <c r="W172" s="279"/>
      <c r="X172" s="279"/>
      <c r="Y172" s="279"/>
      <c r="Z172" s="279"/>
    </row>
    <row r="173" ht="12.75" hidden="1" customHeight="1">
      <c r="A173" s="298"/>
      <c r="B173" s="298" t="str">
        <f t="shared" si="300"/>
        <v/>
      </c>
      <c r="C173" s="166" t="str">
        <f t="shared" ref="C173:G173" si="333">IF($A173="","",IFERROR(INDIRECT("'" &amp; $A173 &amp; "'!" &amp; C$6),0))</f>
        <v/>
      </c>
      <c r="D173" s="166" t="str">
        <f t="shared" si="333"/>
        <v/>
      </c>
      <c r="E173" s="166" t="str">
        <f t="shared" si="333"/>
        <v/>
      </c>
      <c r="F173" s="299" t="str">
        <f t="shared" si="333"/>
        <v/>
      </c>
      <c r="G173" s="300" t="str">
        <f t="shared" si="333"/>
        <v/>
      </c>
      <c r="H173" s="301" t="str">
        <f t="shared" si="302"/>
        <v/>
      </c>
      <c r="I173" s="299" t="str">
        <f t="shared" ref="I173:J173" si="334">IF($A173="","",IFERROR(INDIRECT("'" &amp; $A173 &amp; "'!" &amp; I$6),0))</f>
        <v/>
      </c>
      <c r="J173" s="300" t="str">
        <f t="shared" si="334"/>
        <v/>
      </c>
      <c r="K173" s="301" t="str">
        <f t="shared" si="304"/>
        <v/>
      </c>
      <c r="L173" s="302" t="str">
        <f t="shared" ref="L173:M173" si="335">IF($A173="","",IFERROR(INDIRECT("'" &amp; $A173 &amp; "'!" &amp; L$6),0))</f>
        <v/>
      </c>
      <c r="M173" s="303" t="str">
        <f t="shared" si="335"/>
        <v/>
      </c>
      <c r="N173" s="279"/>
      <c r="O173" s="279"/>
      <c r="P173" s="279"/>
      <c r="Q173" s="279"/>
      <c r="R173" s="279"/>
      <c r="S173" s="279"/>
      <c r="T173" s="279"/>
      <c r="U173" s="279"/>
      <c r="V173" s="279"/>
      <c r="W173" s="279"/>
      <c r="X173" s="279"/>
      <c r="Y173" s="279"/>
      <c r="Z173" s="279"/>
    </row>
    <row r="174" ht="12.75" hidden="1" customHeight="1">
      <c r="A174" s="298"/>
      <c r="B174" s="298" t="str">
        <f t="shared" si="300"/>
        <v/>
      </c>
      <c r="C174" s="166" t="str">
        <f t="shared" ref="C174:G174" si="336">IF($A174="","",IFERROR(INDIRECT("'" &amp; $A174 &amp; "'!" &amp; C$6),0))</f>
        <v/>
      </c>
      <c r="D174" s="166" t="str">
        <f t="shared" si="336"/>
        <v/>
      </c>
      <c r="E174" s="166" t="str">
        <f t="shared" si="336"/>
        <v/>
      </c>
      <c r="F174" s="299" t="str">
        <f t="shared" si="336"/>
        <v/>
      </c>
      <c r="G174" s="300" t="str">
        <f t="shared" si="336"/>
        <v/>
      </c>
      <c r="H174" s="301" t="str">
        <f t="shared" si="302"/>
        <v/>
      </c>
      <c r="I174" s="299" t="str">
        <f t="shared" ref="I174:J174" si="337">IF($A174="","",IFERROR(INDIRECT("'" &amp; $A174 &amp; "'!" &amp; I$6),0))</f>
        <v/>
      </c>
      <c r="J174" s="300" t="str">
        <f t="shared" si="337"/>
        <v/>
      </c>
      <c r="K174" s="301" t="str">
        <f t="shared" si="304"/>
        <v/>
      </c>
      <c r="L174" s="302" t="str">
        <f t="shared" ref="L174:M174" si="338">IF($A174="","",IFERROR(INDIRECT("'" &amp; $A174 &amp; "'!" &amp; L$6),0))</f>
        <v/>
      </c>
      <c r="M174" s="303" t="str">
        <f t="shared" si="338"/>
        <v/>
      </c>
      <c r="N174" s="279"/>
      <c r="O174" s="279"/>
      <c r="P174" s="279"/>
      <c r="Q174" s="279"/>
      <c r="R174" s="279"/>
      <c r="S174" s="279"/>
      <c r="T174" s="279"/>
      <c r="U174" s="279"/>
      <c r="V174" s="279"/>
      <c r="W174" s="279"/>
      <c r="X174" s="279"/>
      <c r="Y174" s="279"/>
      <c r="Z174" s="279"/>
    </row>
    <row r="175" ht="12.75" hidden="1" customHeight="1">
      <c r="A175" s="298"/>
      <c r="B175" s="298" t="str">
        <f t="shared" si="300"/>
        <v/>
      </c>
      <c r="C175" s="166" t="str">
        <f t="shared" ref="C175:G175" si="339">IF($A175="","",IFERROR(INDIRECT("'" &amp; $A175 &amp; "'!" &amp; C$6),0))</f>
        <v/>
      </c>
      <c r="D175" s="166" t="str">
        <f t="shared" si="339"/>
        <v/>
      </c>
      <c r="E175" s="166" t="str">
        <f t="shared" si="339"/>
        <v/>
      </c>
      <c r="F175" s="299" t="str">
        <f t="shared" si="339"/>
        <v/>
      </c>
      <c r="G175" s="300" t="str">
        <f t="shared" si="339"/>
        <v/>
      </c>
      <c r="H175" s="301" t="str">
        <f t="shared" si="302"/>
        <v/>
      </c>
      <c r="I175" s="299" t="str">
        <f t="shared" ref="I175:J175" si="340">IF($A175="","",IFERROR(INDIRECT("'" &amp; $A175 &amp; "'!" &amp; I$6),0))</f>
        <v/>
      </c>
      <c r="J175" s="300" t="str">
        <f t="shared" si="340"/>
        <v/>
      </c>
      <c r="K175" s="301" t="str">
        <f t="shared" si="304"/>
        <v/>
      </c>
      <c r="L175" s="302" t="str">
        <f t="shared" ref="L175:M175" si="341">IF($A175="","",IFERROR(INDIRECT("'" &amp; $A175 &amp; "'!" &amp; L$6),0))</f>
        <v/>
      </c>
      <c r="M175" s="303" t="str">
        <f t="shared" si="341"/>
        <v/>
      </c>
      <c r="N175" s="279"/>
      <c r="O175" s="279"/>
      <c r="P175" s="279"/>
      <c r="Q175" s="279"/>
      <c r="R175" s="279"/>
      <c r="S175" s="279"/>
      <c r="T175" s="279"/>
      <c r="U175" s="279"/>
      <c r="V175" s="279"/>
      <c r="W175" s="279"/>
      <c r="X175" s="279"/>
      <c r="Y175" s="279"/>
      <c r="Z175" s="279"/>
    </row>
    <row r="176" ht="12.75" hidden="1" customHeight="1">
      <c r="A176" s="298"/>
      <c r="B176" s="298" t="str">
        <f t="shared" si="300"/>
        <v/>
      </c>
      <c r="C176" s="166" t="str">
        <f t="shared" ref="C176:G176" si="342">IF($A176="","",IFERROR(INDIRECT("'" &amp; $A176 &amp; "'!" &amp; C$6),0))</f>
        <v/>
      </c>
      <c r="D176" s="166" t="str">
        <f t="shared" si="342"/>
        <v/>
      </c>
      <c r="E176" s="166" t="str">
        <f t="shared" si="342"/>
        <v/>
      </c>
      <c r="F176" s="299" t="str">
        <f t="shared" si="342"/>
        <v/>
      </c>
      <c r="G176" s="300" t="str">
        <f t="shared" si="342"/>
        <v/>
      </c>
      <c r="H176" s="301" t="str">
        <f t="shared" si="302"/>
        <v/>
      </c>
      <c r="I176" s="299" t="str">
        <f t="shared" ref="I176:J176" si="343">IF($A176="","",IFERROR(INDIRECT("'" &amp; $A176 &amp; "'!" &amp; I$6),0))</f>
        <v/>
      </c>
      <c r="J176" s="300" t="str">
        <f t="shared" si="343"/>
        <v/>
      </c>
      <c r="K176" s="301" t="str">
        <f t="shared" si="304"/>
        <v/>
      </c>
      <c r="L176" s="302" t="str">
        <f t="shared" ref="L176:M176" si="344">IF($A176="","",IFERROR(INDIRECT("'" &amp; $A176 &amp; "'!" &amp; L$6),0))</f>
        <v/>
      </c>
      <c r="M176" s="303" t="str">
        <f t="shared" si="344"/>
        <v/>
      </c>
      <c r="N176" s="279"/>
      <c r="O176" s="279"/>
      <c r="P176" s="279"/>
      <c r="Q176" s="279"/>
      <c r="R176" s="279"/>
      <c r="S176" s="279"/>
      <c r="T176" s="279"/>
      <c r="U176" s="279"/>
      <c r="V176" s="279"/>
      <c r="W176" s="279"/>
      <c r="X176" s="279"/>
      <c r="Y176" s="279"/>
      <c r="Z176" s="279"/>
    </row>
    <row r="177" ht="12.75" hidden="1" customHeight="1">
      <c r="A177" s="298"/>
      <c r="B177" s="298" t="str">
        <f t="shared" si="300"/>
        <v/>
      </c>
      <c r="C177" s="166" t="str">
        <f t="shared" ref="C177:G177" si="345">IF($A177="","",IFERROR(INDIRECT("'" &amp; $A177 &amp; "'!" &amp; C$6),0))</f>
        <v/>
      </c>
      <c r="D177" s="166" t="str">
        <f t="shared" si="345"/>
        <v/>
      </c>
      <c r="E177" s="166" t="str">
        <f t="shared" si="345"/>
        <v/>
      </c>
      <c r="F177" s="299" t="str">
        <f t="shared" si="345"/>
        <v/>
      </c>
      <c r="G177" s="300" t="str">
        <f t="shared" si="345"/>
        <v/>
      </c>
      <c r="H177" s="301" t="str">
        <f t="shared" si="302"/>
        <v/>
      </c>
      <c r="I177" s="299" t="str">
        <f t="shared" ref="I177:J177" si="346">IF($A177="","",IFERROR(INDIRECT("'" &amp; $A177 &amp; "'!" &amp; I$6),0))</f>
        <v/>
      </c>
      <c r="J177" s="300" t="str">
        <f t="shared" si="346"/>
        <v/>
      </c>
      <c r="K177" s="301" t="str">
        <f t="shared" si="304"/>
        <v/>
      </c>
      <c r="L177" s="302" t="str">
        <f t="shared" ref="L177:M177" si="347">IF($A177="","",IFERROR(INDIRECT("'" &amp; $A177 &amp; "'!" &amp; L$6),0))</f>
        <v/>
      </c>
      <c r="M177" s="303" t="str">
        <f t="shared" si="347"/>
        <v/>
      </c>
      <c r="N177" s="279"/>
      <c r="O177" s="279"/>
      <c r="P177" s="279"/>
      <c r="Q177" s="279"/>
      <c r="R177" s="279"/>
      <c r="S177" s="279"/>
      <c r="T177" s="279"/>
      <c r="U177" s="279"/>
      <c r="V177" s="279"/>
      <c r="W177" s="279"/>
      <c r="X177" s="279"/>
      <c r="Y177" s="279"/>
      <c r="Z177" s="279"/>
    </row>
    <row r="178" ht="12.75" hidden="1" customHeight="1">
      <c r="A178" s="298"/>
      <c r="B178" s="298" t="str">
        <f t="shared" si="300"/>
        <v/>
      </c>
      <c r="C178" s="166" t="str">
        <f t="shared" ref="C178:G178" si="348">IF($A178="","",IFERROR(INDIRECT("'" &amp; $A178 &amp; "'!" &amp; C$6),0))</f>
        <v/>
      </c>
      <c r="D178" s="166" t="str">
        <f t="shared" si="348"/>
        <v/>
      </c>
      <c r="E178" s="166" t="str">
        <f t="shared" si="348"/>
        <v/>
      </c>
      <c r="F178" s="299" t="str">
        <f t="shared" si="348"/>
        <v/>
      </c>
      <c r="G178" s="300" t="str">
        <f t="shared" si="348"/>
        <v/>
      </c>
      <c r="H178" s="301" t="str">
        <f t="shared" si="302"/>
        <v/>
      </c>
      <c r="I178" s="299" t="str">
        <f t="shared" ref="I178:J178" si="349">IF($A178="","",IFERROR(INDIRECT("'" &amp; $A178 &amp; "'!" &amp; I$6),0))</f>
        <v/>
      </c>
      <c r="J178" s="300" t="str">
        <f t="shared" si="349"/>
        <v/>
      </c>
      <c r="K178" s="301" t="str">
        <f t="shared" si="304"/>
        <v/>
      </c>
      <c r="L178" s="302" t="str">
        <f t="shared" ref="L178:M178" si="350">IF($A178="","",IFERROR(INDIRECT("'" &amp; $A178 &amp; "'!" &amp; L$6),0))</f>
        <v/>
      </c>
      <c r="M178" s="303" t="str">
        <f t="shared" si="350"/>
        <v/>
      </c>
      <c r="N178" s="279"/>
      <c r="O178" s="279"/>
      <c r="P178" s="279"/>
      <c r="Q178" s="279"/>
      <c r="R178" s="279"/>
      <c r="S178" s="279"/>
      <c r="T178" s="279"/>
      <c r="U178" s="279"/>
      <c r="V178" s="279"/>
      <c r="W178" s="279"/>
      <c r="X178" s="279"/>
      <c r="Y178" s="279"/>
      <c r="Z178" s="279"/>
    </row>
    <row r="179" ht="12.75" hidden="1" customHeight="1">
      <c r="A179" s="298"/>
      <c r="B179" s="298" t="str">
        <f t="shared" si="300"/>
        <v/>
      </c>
      <c r="C179" s="166" t="str">
        <f t="shared" ref="C179:G179" si="351">IF($A179="","",IFERROR(INDIRECT("'" &amp; $A179 &amp; "'!" &amp; C$6),0))</f>
        <v/>
      </c>
      <c r="D179" s="166" t="str">
        <f t="shared" si="351"/>
        <v/>
      </c>
      <c r="E179" s="166" t="str">
        <f t="shared" si="351"/>
        <v/>
      </c>
      <c r="F179" s="299" t="str">
        <f t="shared" si="351"/>
        <v/>
      </c>
      <c r="G179" s="300" t="str">
        <f t="shared" si="351"/>
        <v/>
      </c>
      <c r="H179" s="301" t="str">
        <f t="shared" si="302"/>
        <v/>
      </c>
      <c r="I179" s="299" t="str">
        <f t="shared" ref="I179:J179" si="352">IF($A179="","",IFERROR(INDIRECT("'" &amp; $A179 &amp; "'!" &amp; I$6),0))</f>
        <v/>
      </c>
      <c r="J179" s="300" t="str">
        <f t="shared" si="352"/>
        <v/>
      </c>
      <c r="K179" s="301" t="str">
        <f t="shared" si="304"/>
        <v/>
      </c>
      <c r="L179" s="302" t="str">
        <f t="shared" ref="L179:M179" si="353">IF($A179="","",IFERROR(INDIRECT("'" &amp; $A179 &amp; "'!" &amp; L$6),0))</f>
        <v/>
      </c>
      <c r="M179" s="303" t="str">
        <f t="shared" si="353"/>
        <v/>
      </c>
      <c r="N179" s="279"/>
      <c r="O179" s="279"/>
      <c r="P179" s="279"/>
      <c r="Q179" s="279"/>
      <c r="R179" s="279"/>
      <c r="S179" s="279"/>
      <c r="T179" s="279"/>
      <c r="U179" s="279"/>
      <c r="V179" s="279"/>
      <c r="W179" s="279"/>
      <c r="X179" s="279"/>
      <c r="Y179" s="279"/>
      <c r="Z179" s="279"/>
    </row>
    <row r="180" ht="12.75" hidden="1" customHeight="1">
      <c r="A180" s="298"/>
      <c r="B180" s="298" t="str">
        <f t="shared" si="300"/>
        <v/>
      </c>
      <c r="C180" s="166" t="str">
        <f t="shared" ref="C180:G180" si="354">IF($A180="","",IFERROR(INDIRECT("'" &amp; $A180 &amp; "'!" &amp; C$6),0))</f>
        <v/>
      </c>
      <c r="D180" s="166" t="str">
        <f t="shared" si="354"/>
        <v/>
      </c>
      <c r="E180" s="166" t="str">
        <f t="shared" si="354"/>
        <v/>
      </c>
      <c r="F180" s="299" t="str">
        <f t="shared" si="354"/>
        <v/>
      </c>
      <c r="G180" s="300" t="str">
        <f t="shared" si="354"/>
        <v/>
      </c>
      <c r="H180" s="301" t="str">
        <f t="shared" si="302"/>
        <v/>
      </c>
      <c r="I180" s="299" t="str">
        <f t="shared" ref="I180:J180" si="355">IF($A180="","",IFERROR(INDIRECT("'" &amp; $A180 &amp; "'!" &amp; I$6),0))</f>
        <v/>
      </c>
      <c r="J180" s="300" t="str">
        <f t="shared" si="355"/>
        <v/>
      </c>
      <c r="K180" s="301" t="str">
        <f t="shared" si="304"/>
        <v/>
      </c>
      <c r="L180" s="302" t="str">
        <f t="shared" ref="L180:M180" si="356">IF($A180="","",IFERROR(INDIRECT("'" &amp; $A180 &amp; "'!" &amp; L$6),0))</f>
        <v/>
      </c>
      <c r="M180" s="303" t="str">
        <f t="shared" si="356"/>
        <v/>
      </c>
      <c r="N180" s="279"/>
      <c r="O180" s="279"/>
      <c r="P180" s="279"/>
      <c r="Q180" s="279"/>
      <c r="R180" s="279"/>
      <c r="S180" s="279"/>
      <c r="T180" s="279"/>
      <c r="U180" s="279"/>
      <c r="V180" s="279"/>
      <c r="W180" s="279"/>
      <c r="X180" s="279"/>
      <c r="Y180" s="279"/>
      <c r="Z180" s="279"/>
    </row>
    <row r="181" ht="12.75" hidden="1" customHeight="1">
      <c r="A181" s="298"/>
      <c r="B181" s="298" t="str">
        <f t="shared" si="300"/>
        <v/>
      </c>
      <c r="C181" s="166" t="str">
        <f t="shared" ref="C181:G181" si="357">IF($A181="","",IFERROR(INDIRECT("'" &amp; $A181 &amp; "'!" &amp; C$6),0))</f>
        <v/>
      </c>
      <c r="D181" s="166" t="str">
        <f t="shared" si="357"/>
        <v/>
      </c>
      <c r="E181" s="166" t="str">
        <f t="shared" si="357"/>
        <v/>
      </c>
      <c r="F181" s="299" t="str">
        <f t="shared" si="357"/>
        <v/>
      </c>
      <c r="G181" s="300" t="str">
        <f t="shared" si="357"/>
        <v/>
      </c>
      <c r="H181" s="301" t="str">
        <f t="shared" si="302"/>
        <v/>
      </c>
      <c r="I181" s="299" t="str">
        <f t="shared" ref="I181:J181" si="358">IF($A181="","",IFERROR(INDIRECT("'" &amp; $A181 &amp; "'!" &amp; I$6),0))</f>
        <v/>
      </c>
      <c r="J181" s="300" t="str">
        <f t="shared" si="358"/>
        <v/>
      </c>
      <c r="K181" s="301" t="str">
        <f t="shared" si="304"/>
        <v/>
      </c>
      <c r="L181" s="302" t="str">
        <f t="shared" ref="L181:M181" si="359">IF($A181="","",IFERROR(INDIRECT("'" &amp; $A181 &amp; "'!" &amp; L$6),0))</f>
        <v/>
      </c>
      <c r="M181" s="303" t="str">
        <f t="shared" si="359"/>
        <v/>
      </c>
      <c r="N181" s="279"/>
      <c r="O181" s="279"/>
      <c r="P181" s="279"/>
      <c r="Q181" s="279"/>
      <c r="R181" s="279"/>
      <c r="S181" s="279"/>
      <c r="T181" s="279"/>
      <c r="U181" s="279"/>
      <c r="V181" s="279"/>
      <c r="W181" s="279"/>
      <c r="X181" s="279"/>
      <c r="Y181" s="279"/>
      <c r="Z181" s="279"/>
    </row>
    <row r="182" ht="12.75" hidden="1" customHeight="1">
      <c r="A182" s="298"/>
      <c r="B182" s="298" t="str">
        <f t="shared" si="300"/>
        <v/>
      </c>
      <c r="C182" s="166" t="str">
        <f t="shared" ref="C182:G182" si="360">IF($A182="","",IFERROR(INDIRECT("'" &amp; $A182 &amp; "'!" &amp; C$6),0))</f>
        <v/>
      </c>
      <c r="D182" s="166" t="str">
        <f t="shared" si="360"/>
        <v/>
      </c>
      <c r="E182" s="166" t="str">
        <f t="shared" si="360"/>
        <v/>
      </c>
      <c r="F182" s="299" t="str">
        <f t="shared" si="360"/>
        <v/>
      </c>
      <c r="G182" s="300" t="str">
        <f t="shared" si="360"/>
        <v/>
      </c>
      <c r="H182" s="301" t="str">
        <f t="shared" si="302"/>
        <v/>
      </c>
      <c r="I182" s="299" t="str">
        <f t="shared" ref="I182:J182" si="361">IF($A182="","",IFERROR(INDIRECT("'" &amp; $A182 &amp; "'!" &amp; I$6),0))</f>
        <v/>
      </c>
      <c r="J182" s="300" t="str">
        <f t="shared" si="361"/>
        <v/>
      </c>
      <c r="K182" s="301" t="str">
        <f t="shared" si="304"/>
        <v/>
      </c>
      <c r="L182" s="302" t="str">
        <f t="shared" ref="L182:M182" si="362">IF($A182="","",IFERROR(INDIRECT("'" &amp; $A182 &amp; "'!" &amp; L$6),0))</f>
        <v/>
      </c>
      <c r="M182" s="303" t="str">
        <f t="shared" si="362"/>
        <v/>
      </c>
      <c r="N182" s="279"/>
      <c r="O182" s="279"/>
      <c r="P182" s="279"/>
      <c r="Q182" s="279"/>
      <c r="R182" s="279"/>
      <c r="S182" s="279"/>
      <c r="T182" s="279"/>
      <c r="U182" s="279"/>
      <c r="V182" s="279"/>
      <c r="W182" s="279"/>
      <c r="X182" s="279"/>
      <c r="Y182" s="279"/>
      <c r="Z182" s="279"/>
    </row>
    <row r="183" ht="12.75" hidden="1" customHeight="1">
      <c r="A183" s="298"/>
      <c r="B183" s="298" t="str">
        <f t="shared" si="300"/>
        <v/>
      </c>
      <c r="C183" s="166" t="str">
        <f t="shared" ref="C183:G183" si="363">IF($A183="","",IFERROR(INDIRECT("'" &amp; $A183 &amp; "'!" &amp; C$6),0))</f>
        <v/>
      </c>
      <c r="D183" s="166" t="str">
        <f t="shared" si="363"/>
        <v/>
      </c>
      <c r="E183" s="166" t="str">
        <f t="shared" si="363"/>
        <v/>
      </c>
      <c r="F183" s="299" t="str">
        <f t="shared" si="363"/>
        <v/>
      </c>
      <c r="G183" s="300" t="str">
        <f t="shared" si="363"/>
        <v/>
      </c>
      <c r="H183" s="301" t="str">
        <f t="shared" si="302"/>
        <v/>
      </c>
      <c r="I183" s="299" t="str">
        <f t="shared" ref="I183:J183" si="364">IF($A183="","",IFERROR(INDIRECT("'" &amp; $A183 &amp; "'!" &amp; I$6),0))</f>
        <v/>
      </c>
      <c r="J183" s="300" t="str">
        <f t="shared" si="364"/>
        <v/>
      </c>
      <c r="K183" s="301" t="str">
        <f t="shared" si="304"/>
        <v/>
      </c>
      <c r="L183" s="302" t="str">
        <f t="shared" ref="L183:M183" si="365">IF($A183="","",IFERROR(INDIRECT("'" &amp; $A183 &amp; "'!" &amp; L$6),0))</f>
        <v/>
      </c>
      <c r="M183" s="303" t="str">
        <f t="shared" si="365"/>
        <v/>
      </c>
      <c r="N183" s="279"/>
      <c r="O183" s="279"/>
      <c r="P183" s="279"/>
      <c r="Q183" s="279"/>
      <c r="R183" s="279"/>
      <c r="S183" s="279"/>
      <c r="T183" s="279"/>
      <c r="U183" s="279"/>
      <c r="V183" s="279"/>
      <c r="W183" s="279"/>
      <c r="X183" s="279"/>
      <c r="Y183" s="279"/>
      <c r="Z183" s="279"/>
    </row>
    <row r="184" ht="12.75" hidden="1" customHeight="1">
      <c r="A184" s="298"/>
      <c r="B184" s="298" t="str">
        <f t="shared" si="300"/>
        <v/>
      </c>
      <c r="C184" s="166" t="str">
        <f t="shared" ref="C184:G184" si="366">IF($A184="","",IFERROR(INDIRECT("'" &amp; $A184 &amp; "'!" &amp; C$6),0))</f>
        <v/>
      </c>
      <c r="D184" s="166" t="str">
        <f t="shared" si="366"/>
        <v/>
      </c>
      <c r="E184" s="166" t="str">
        <f t="shared" si="366"/>
        <v/>
      </c>
      <c r="F184" s="299" t="str">
        <f t="shared" si="366"/>
        <v/>
      </c>
      <c r="G184" s="300" t="str">
        <f t="shared" si="366"/>
        <v/>
      </c>
      <c r="H184" s="301" t="str">
        <f t="shared" si="302"/>
        <v/>
      </c>
      <c r="I184" s="299" t="str">
        <f t="shared" ref="I184:J184" si="367">IF($A184="","",IFERROR(INDIRECT("'" &amp; $A184 &amp; "'!" &amp; I$6),0))</f>
        <v/>
      </c>
      <c r="J184" s="300" t="str">
        <f t="shared" si="367"/>
        <v/>
      </c>
      <c r="K184" s="301" t="str">
        <f t="shared" si="304"/>
        <v/>
      </c>
      <c r="L184" s="302" t="str">
        <f t="shared" ref="L184:M184" si="368">IF($A184="","",IFERROR(INDIRECT("'" &amp; $A184 &amp; "'!" &amp; L$6),0))</f>
        <v/>
      </c>
      <c r="M184" s="303" t="str">
        <f t="shared" si="368"/>
        <v/>
      </c>
      <c r="N184" s="279"/>
      <c r="O184" s="279"/>
      <c r="P184" s="279"/>
      <c r="Q184" s="279"/>
      <c r="R184" s="279"/>
      <c r="S184" s="279"/>
      <c r="T184" s="279"/>
      <c r="U184" s="279"/>
      <c r="V184" s="279"/>
      <c r="W184" s="279"/>
      <c r="X184" s="279"/>
      <c r="Y184" s="279"/>
      <c r="Z184" s="279"/>
    </row>
    <row r="185" ht="12.75" hidden="1" customHeight="1">
      <c r="A185" s="298"/>
      <c r="B185" s="298" t="str">
        <f t="shared" si="300"/>
        <v/>
      </c>
      <c r="C185" s="166" t="str">
        <f t="shared" ref="C185:G185" si="369">IF($A185="","",IFERROR(INDIRECT("'" &amp; $A185 &amp; "'!" &amp; C$6),0))</f>
        <v/>
      </c>
      <c r="D185" s="166" t="str">
        <f t="shared" si="369"/>
        <v/>
      </c>
      <c r="E185" s="166" t="str">
        <f t="shared" si="369"/>
        <v/>
      </c>
      <c r="F185" s="299" t="str">
        <f t="shared" si="369"/>
        <v/>
      </c>
      <c r="G185" s="300" t="str">
        <f t="shared" si="369"/>
        <v/>
      </c>
      <c r="H185" s="301" t="str">
        <f t="shared" si="302"/>
        <v/>
      </c>
      <c r="I185" s="299" t="str">
        <f t="shared" ref="I185:J185" si="370">IF($A185="","",IFERROR(INDIRECT("'" &amp; $A185 &amp; "'!" &amp; I$6),0))</f>
        <v/>
      </c>
      <c r="J185" s="300" t="str">
        <f t="shared" si="370"/>
        <v/>
      </c>
      <c r="K185" s="301" t="str">
        <f t="shared" si="304"/>
        <v/>
      </c>
      <c r="L185" s="302" t="str">
        <f t="shared" ref="L185:M185" si="371">IF($A185="","",IFERROR(INDIRECT("'" &amp; $A185 &amp; "'!" &amp; L$6),0))</f>
        <v/>
      </c>
      <c r="M185" s="303" t="str">
        <f t="shared" si="371"/>
        <v/>
      </c>
      <c r="N185" s="279"/>
      <c r="O185" s="279"/>
      <c r="P185" s="279"/>
      <c r="Q185" s="279"/>
      <c r="R185" s="279"/>
      <c r="S185" s="279"/>
      <c r="T185" s="279"/>
      <c r="U185" s="279"/>
      <c r="V185" s="279"/>
      <c r="W185" s="279"/>
      <c r="X185" s="279"/>
      <c r="Y185" s="279"/>
      <c r="Z185" s="279"/>
    </row>
    <row r="186" ht="12.75" hidden="1" customHeight="1">
      <c r="A186" s="298"/>
      <c r="B186" s="298" t="str">
        <f t="shared" si="300"/>
        <v/>
      </c>
      <c r="C186" s="166" t="str">
        <f t="shared" ref="C186:G186" si="372">IF($A186="","",IFERROR(INDIRECT("'" &amp; $A186 &amp; "'!" &amp; C$6),0))</f>
        <v/>
      </c>
      <c r="D186" s="166" t="str">
        <f t="shared" si="372"/>
        <v/>
      </c>
      <c r="E186" s="166" t="str">
        <f t="shared" si="372"/>
        <v/>
      </c>
      <c r="F186" s="299" t="str">
        <f t="shared" si="372"/>
        <v/>
      </c>
      <c r="G186" s="300" t="str">
        <f t="shared" si="372"/>
        <v/>
      </c>
      <c r="H186" s="301" t="str">
        <f t="shared" si="302"/>
        <v/>
      </c>
      <c r="I186" s="299" t="str">
        <f t="shared" ref="I186:J186" si="373">IF($A186="","",IFERROR(INDIRECT("'" &amp; $A186 &amp; "'!" &amp; I$6),0))</f>
        <v/>
      </c>
      <c r="J186" s="300" t="str">
        <f t="shared" si="373"/>
        <v/>
      </c>
      <c r="K186" s="301" t="str">
        <f t="shared" si="304"/>
        <v/>
      </c>
      <c r="L186" s="302" t="str">
        <f t="shared" ref="L186:M186" si="374">IF($A186="","",IFERROR(INDIRECT("'" &amp; $A186 &amp; "'!" &amp; L$6),0))</f>
        <v/>
      </c>
      <c r="M186" s="303" t="str">
        <f t="shared" si="374"/>
        <v/>
      </c>
      <c r="N186" s="279"/>
      <c r="O186" s="279"/>
      <c r="P186" s="279"/>
      <c r="Q186" s="279"/>
      <c r="R186" s="279"/>
      <c r="S186" s="279"/>
      <c r="T186" s="279"/>
      <c r="U186" s="279"/>
      <c r="V186" s="279"/>
      <c r="W186" s="279"/>
      <c r="X186" s="279"/>
      <c r="Y186" s="279"/>
      <c r="Z186" s="279"/>
    </row>
    <row r="187" ht="12.75" hidden="1" customHeight="1">
      <c r="A187" s="298"/>
      <c r="B187" s="298" t="str">
        <f t="shared" si="300"/>
        <v/>
      </c>
      <c r="C187" s="166" t="str">
        <f t="shared" ref="C187:G187" si="375">IF($A187="","",IFERROR(INDIRECT("'" &amp; $A187 &amp; "'!" &amp; C$6),0))</f>
        <v/>
      </c>
      <c r="D187" s="166" t="str">
        <f t="shared" si="375"/>
        <v/>
      </c>
      <c r="E187" s="166" t="str">
        <f t="shared" si="375"/>
        <v/>
      </c>
      <c r="F187" s="299" t="str">
        <f t="shared" si="375"/>
        <v/>
      </c>
      <c r="G187" s="300" t="str">
        <f t="shared" si="375"/>
        <v/>
      </c>
      <c r="H187" s="301" t="str">
        <f t="shared" si="302"/>
        <v/>
      </c>
      <c r="I187" s="299" t="str">
        <f t="shared" ref="I187:J187" si="376">IF($A187="","",IFERROR(INDIRECT("'" &amp; $A187 &amp; "'!" &amp; I$6),0))</f>
        <v/>
      </c>
      <c r="J187" s="300" t="str">
        <f t="shared" si="376"/>
        <v/>
      </c>
      <c r="K187" s="301" t="str">
        <f t="shared" si="304"/>
        <v/>
      </c>
      <c r="L187" s="302" t="str">
        <f t="shared" ref="L187:M187" si="377">IF($A187="","",IFERROR(INDIRECT("'" &amp; $A187 &amp; "'!" &amp; L$6),0))</f>
        <v/>
      </c>
      <c r="M187" s="303" t="str">
        <f t="shared" si="377"/>
        <v/>
      </c>
      <c r="N187" s="279"/>
      <c r="O187" s="279"/>
      <c r="P187" s="279"/>
      <c r="Q187" s="279"/>
      <c r="R187" s="279"/>
      <c r="S187" s="279"/>
      <c r="T187" s="279"/>
      <c r="U187" s="279"/>
      <c r="V187" s="279"/>
      <c r="W187" s="279"/>
      <c r="X187" s="279"/>
      <c r="Y187" s="279"/>
      <c r="Z187" s="279"/>
    </row>
    <row r="188" ht="12.75" hidden="1" customHeight="1">
      <c r="A188" s="298"/>
      <c r="B188" s="298" t="str">
        <f t="shared" si="300"/>
        <v/>
      </c>
      <c r="C188" s="166" t="str">
        <f t="shared" ref="C188:G188" si="378">IF($A188="","",IFERROR(INDIRECT("'" &amp; $A188 &amp; "'!" &amp; C$6),0))</f>
        <v/>
      </c>
      <c r="D188" s="166" t="str">
        <f t="shared" si="378"/>
        <v/>
      </c>
      <c r="E188" s="166" t="str">
        <f t="shared" si="378"/>
        <v/>
      </c>
      <c r="F188" s="299" t="str">
        <f t="shared" si="378"/>
        <v/>
      </c>
      <c r="G188" s="300" t="str">
        <f t="shared" si="378"/>
        <v/>
      </c>
      <c r="H188" s="301" t="str">
        <f t="shared" si="302"/>
        <v/>
      </c>
      <c r="I188" s="299" t="str">
        <f t="shared" ref="I188:J188" si="379">IF($A188="","",IFERROR(INDIRECT("'" &amp; $A188 &amp; "'!" &amp; I$6),0))</f>
        <v/>
      </c>
      <c r="J188" s="300" t="str">
        <f t="shared" si="379"/>
        <v/>
      </c>
      <c r="K188" s="301" t="str">
        <f t="shared" si="304"/>
        <v/>
      </c>
      <c r="L188" s="302" t="str">
        <f t="shared" ref="L188:M188" si="380">IF($A188="","",IFERROR(INDIRECT("'" &amp; $A188 &amp; "'!" &amp; L$6),0))</f>
        <v/>
      </c>
      <c r="M188" s="303" t="str">
        <f t="shared" si="380"/>
        <v/>
      </c>
      <c r="N188" s="279"/>
      <c r="O188" s="279"/>
      <c r="P188" s="279"/>
      <c r="Q188" s="279"/>
      <c r="R188" s="279"/>
      <c r="S188" s="279"/>
      <c r="T188" s="279"/>
      <c r="U188" s="279"/>
      <c r="V188" s="279"/>
      <c r="W188" s="279"/>
      <c r="X188" s="279"/>
      <c r="Y188" s="279"/>
      <c r="Z188" s="279"/>
    </row>
    <row r="189" ht="12.75" hidden="1" customHeight="1">
      <c r="A189" s="298"/>
      <c r="B189" s="298" t="str">
        <f t="shared" si="300"/>
        <v/>
      </c>
      <c r="C189" s="166" t="str">
        <f t="shared" ref="C189:G189" si="381">IF($A189="","",IFERROR(INDIRECT("'" &amp; $A189 &amp; "'!" &amp; C$6),0))</f>
        <v/>
      </c>
      <c r="D189" s="166" t="str">
        <f t="shared" si="381"/>
        <v/>
      </c>
      <c r="E189" s="166" t="str">
        <f t="shared" si="381"/>
        <v/>
      </c>
      <c r="F189" s="299" t="str">
        <f t="shared" si="381"/>
        <v/>
      </c>
      <c r="G189" s="300" t="str">
        <f t="shared" si="381"/>
        <v/>
      </c>
      <c r="H189" s="301" t="str">
        <f t="shared" si="302"/>
        <v/>
      </c>
      <c r="I189" s="299" t="str">
        <f t="shared" ref="I189:J189" si="382">IF($A189="","",IFERROR(INDIRECT("'" &amp; $A189 &amp; "'!" &amp; I$6),0))</f>
        <v/>
      </c>
      <c r="J189" s="300" t="str">
        <f t="shared" si="382"/>
        <v/>
      </c>
      <c r="K189" s="301" t="str">
        <f t="shared" si="304"/>
        <v/>
      </c>
      <c r="L189" s="302" t="str">
        <f t="shared" ref="L189:M189" si="383">IF($A189="","",IFERROR(INDIRECT("'" &amp; $A189 &amp; "'!" &amp; L$6),0))</f>
        <v/>
      </c>
      <c r="M189" s="303" t="str">
        <f t="shared" si="383"/>
        <v/>
      </c>
      <c r="N189" s="279"/>
      <c r="O189" s="279"/>
      <c r="P189" s="279"/>
      <c r="Q189" s="279"/>
      <c r="R189" s="279"/>
      <c r="S189" s="279"/>
      <c r="T189" s="279"/>
      <c r="U189" s="279"/>
      <c r="V189" s="279"/>
      <c r="W189" s="279"/>
      <c r="X189" s="279"/>
      <c r="Y189" s="279"/>
      <c r="Z189" s="279"/>
    </row>
    <row r="190" ht="12.75" hidden="1" customHeight="1">
      <c r="A190" s="298"/>
      <c r="B190" s="298" t="str">
        <f t="shared" si="300"/>
        <v/>
      </c>
      <c r="C190" s="166" t="str">
        <f t="shared" ref="C190:G190" si="384">IF($A190="","",IFERROR(INDIRECT("'" &amp; $A190 &amp; "'!" &amp; C$6),0))</f>
        <v/>
      </c>
      <c r="D190" s="166" t="str">
        <f t="shared" si="384"/>
        <v/>
      </c>
      <c r="E190" s="166" t="str">
        <f t="shared" si="384"/>
        <v/>
      </c>
      <c r="F190" s="299" t="str">
        <f t="shared" si="384"/>
        <v/>
      </c>
      <c r="G190" s="300" t="str">
        <f t="shared" si="384"/>
        <v/>
      </c>
      <c r="H190" s="301" t="str">
        <f t="shared" si="302"/>
        <v/>
      </c>
      <c r="I190" s="299" t="str">
        <f t="shared" ref="I190:J190" si="385">IF($A190="","",IFERROR(INDIRECT("'" &amp; $A190 &amp; "'!" &amp; I$6),0))</f>
        <v/>
      </c>
      <c r="J190" s="300" t="str">
        <f t="shared" si="385"/>
        <v/>
      </c>
      <c r="K190" s="301" t="str">
        <f t="shared" si="304"/>
        <v/>
      </c>
      <c r="L190" s="302" t="str">
        <f t="shared" ref="L190:M190" si="386">IF($A190="","",IFERROR(INDIRECT("'" &amp; $A190 &amp; "'!" &amp; L$6),0))</f>
        <v/>
      </c>
      <c r="M190" s="303" t="str">
        <f t="shared" si="386"/>
        <v/>
      </c>
      <c r="N190" s="279"/>
      <c r="O190" s="279"/>
      <c r="P190" s="279"/>
      <c r="Q190" s="279"/>
      <c r="R190" s="279"/>
      <c r="S190" s="279"/>
      <c r="T190" s="279"/>
      <c r="U190" s="279"/>
      <c r="V190" s="279"/>
      <c r="W190" s="279"/>
      <c r="X190" s="279"/>
      <c r="Y190" s="279"/>
      <c r="Z190" s="279"/>
    </row>
    <row r="191" ht="12.75" hidden="1" customHeight="1">
      <c r="A191" s="298"/>
      <c r="B191" s="298" t="str">
        <f t="shared" si="300"/>
        <v/>
      </c>
      <c r="C191" s="166" t="str">
        <f t="shared" ref="C191:G191" si="387">IF($A191="","",IFERROR(INDIRECT("'" &amp; $A191 &amp; "'!" &amp; C$6),0))</f>
        <v/>
      </c>
      <c r="D191" s="166" t="str">
        <f t="shared" si="387"/>
        <v/>
      </c>
      <c r="E191" s="166" t="str">
        <f t="shared" si="387"/>
        <v/>
      </c>
      <c r="F191" s="299" t="str">
        <f t="shared" si="387"/>
        <v/>
      </c>
      <c r="G191" s="300" t="str">
        <f t="shared" si="387"/>
        <v/>
      </c>
      <c r="H191" s="301" t="str">
        <f t="shared" si="302"/>
        <v/>
      </c>
      <c r="I191" s="299" t="str">
        <f t="shared" ref="I191:J191" si="388">IF($A191="","",IFERROR(INDIRECT("'" &amp; $A191 &amp; "'!" &amp; I$6),0))</f>
        <v/>
      </c>
      <c r="J191" s="300" t="str">
        <f t="shared" si="388"/>
        <v/>
      </c>
      <c r="K191" s="301" t="str">
        <f t="shared" si="304"/>
        <v/>
      </c>
      <c r="L191" s="302" t="str">
        <f t="shared" ref="L191:M191" si="389">IF($A191="","",IFERROR(INDIRECT("'" &amp; $A191 &amp; "'!" &amp; L$6),0))</f>
        <v/>
      </c>
      <c r="M191" s="303" t="str">
        <f t="shared" si="389"/>
        <v/>
      </c>
      <c r="N191" s="279"/>
      <c r="O191" s="279"/>
      <c r="P191" s="279"/>
      <c r="Q191" s="279"/>
      <c r="R191" s="279"/>
      <c r="S191" s="279"/>
      <c r="T191" s="279"/>
      <c r="U191" s="279"/>
      <c r="V191" s="279"/>
      <c r="W191" s="279"/>
      <c r="X191" s="279"/>
      <c r="Y191" s="279"/>
      <c r="Z191" s="279"/>
    </row>
    <row r="192" ht="12.75" hidden="1" customHeight="1">
      <c r="A192" s="298"/>
      <c r="B192" s="298" t="str">
        <f t="shared" si="300"/>
        <v/>
      </c>
      <c r="C192" s="166" t="str">
        <f t="shared" ref="C192:G192" si="390">IF($A192="","",IFERROR(INDIRECT("'" &amp; $A192 &amp; "'!" &amp; C$6),0))</f>
        <v/>
      </c>
      <c r="D192" s="166" t="str">
        <f t="shared" si="390"/>
        <v/>
      </c>
      <c r="E192" s="166" t="str">
        <f t="shared" si="390"/>
        <v/>
      </c>
      <c r="F192" s="299" t="str">
        <f t="shared" si="390"/>
        <v/>
      </c>
      <c r="G192" s="300" t="str">
        <f t="shared" si="390"/>
        <v/>
      </c>
      <c r="H192" s="301" t="str">
        <f t="shared" si="302"/>
        <v/>
      </c>
      <c r="I192" s="299" t="str">
        <f t="shared" ref="I192:J192" si="391">IF($A192="","",IFERROR(INDIRECT("'" &amp; $A192 &amp; "'!" &amp; I$6),0))</f>
        <v/>
      </c>
      <c r="J192" s="300" t="str">
        <f t="shared" si="391"/>
        <v/>
      </c>
      <c r="K192" s="301" t="str">
        <f t="shared" si="304"/>
        <v/>
      </c>
      <c r="L192" s="302" t="str">
        <f t="shared" ref="L192:M192" si="392">IF($A192="","",IFERROR(INDIRECT("'" &amp; $A192 &amp; "'!" &amp; L$6),0))</f>
        <v/>
      </c>
      <c r="M192" s="303" t="str">
        <f t="shared" si="392"/>
        <v/>
      </c>
      <c r="N192" s="279"/>
      <c r="O192" s="279"/>
      <c r="P192" s="279"/>
      <c r="Q192" s="279"/>
      <c r="R192" s="279"/>
      <c r="S192" s="279"/>
      <c r="T192" s="279"/>
      <c r="U192" s="279"/>
      <c r="V192" s="279"/>
      <c r="W192" s="279"/>
      <c r="X192" s="279"/>
      <c r="Y192" s="279"/>
      <c r="Z192" s="279"/>
    </row>
    <row r="193" ht="12.75" hidden="1" customHeight="1">
      <c r="A193" s="298"/>
      <c r="B193" s="298" t="str">
        <f t="shared" si="300"/>
        <v/>
      </c>
      <c r="C193" s="166" t="str">
        <f t="shared" ref="C193:G193" si="393">IF($A193="","",IFERROR(INDIRECT("'" &amp; $A193 &amp; "'!" &amp; C$6),0))</f>
        <v/>
      </c>
      <c r="D193" s="166" t="str">
        <f t="shared" si="393"/>
        <v/>
      </c>
      <c r="E193" s="166" t="str">
        <f t="shared" si="393"/>
        <v/>
      </c>
      <c r="F193" s="299" t="str">
        <f t="shared" si="393"/>
        <v/>
      </c>
      <c r="G193" s="300" t="str">
        <f t="shared" si="393"/>
        <v/>
      </c>
      <c r="H193" s="301" t="str">
        <f t="shared" si="302"/>
        <v/>
      </c>
      <c r="I193" s="299" t="str">
        <f t="shared" ref="I193:J193" si="394">IF($A193="","",IFERROR(INDIRECT("'" &amp; $A193 &amp; "'!" &amp; I$6),0))</f>
        <v/>
      </c>
      <c r="J193" s="300" t="str">
        <f t="shared" si="394"/>
        <v/>
      </c>
      <c r="K193" s="301" t="str">
        <f t="shared" si="304"/>
        <v/>
      </c>
      <c r="L193" s="302" t="str">
        <f t="shared" ref="L193:M193" si="395">IF($A193="","",IFERROR(INDIRECT("'" &amp; $A193 &amp; "'!" &amp; L$6),0))</f>
        <v/>
      </c>
      <c r="M193" s="303" t="str">
        <f t="shared" si="395"/>
        <v/>
      </c>
      <c r="N193" s="279"/>
      <c r="O193" s="279"/>
      <c r="P193" s="279"/>
      <c r="Q193" s="279"/>
      <c r="R193" s="279"/>
      <c r="S193" s="279"/>
      <c r="T193" s="279"/>
      <c r="U193" s="279"/>
      <c r="V193" s="279"/>
      <c r="W193" s="279"/>
      <c r="X193" s="279"/>
      <c r="Y193" s="279"/>
      <c r="Z193" s="279"/>
    </row>
    <row r="194" ht="12.75" hidden="1" customHeight="1">
      <c r="A194" s="298"/>
      <c r="B194" s="298" t="str">
        <f t="shared" si="300"/>
        <v/>
      </c>
      <c r="C194" s="166" t="str">
        <f t="shared" ref="C194:G194" si="396">IF($A194="","",IFERROR(INDIRECT("'" &amp; $A194 &amp; "'!" &amp; C$6),0))</f>
        <v/>
      </c>
      <c r="D194" s="166" t="str">
        <f t="shared" si="396"/>
        <v/>
      </c>
      <c r="E194" s="166" t="str">
        <f t="shared" si="396"/>
        <v/>
      </c>
      <c r="F194" s="299" t="str">
        <f t="shared" si="396"/>
        <v/>
      </c>
      <c r="G194" s="300" t="str">
        <f t="shared" si="396"/>
        <v/>
      </c>
      <c r="H194" s="301" t="str">
        <f t="shared" si="302"/>
        <v/>
      </c>
      <c r="I194" s="299" t="str">
        <f t="shared" ref="I194:J194" si="397">IF($A194="","",IFERROR(INDIRECT("'" &amp; $A194 &amp; "'!" &amp; I$6),0))</f>
        <v/>
      </c>
      <c r="J194" s="300" t="str">
        <f t="shared" si="397"/>
        <v/>
      </c>
      <c r="K194" s="301" t="str">
        <f t="shared" si="304"/>
        <v/>
      </c>
      <c r="L194" s="302" t="str">
        <f t="shared" ref="L194:M194" si="398">IF($A194="","",IFERROR(INDIRECT("'" &amp; $A194 &amp; "'!" &amp; L$6),0))</f>
        <v/>
      </c>
      <c r="M194" s="303" t="str">
        <f t="shared" si="398"/>
        <v/>
      </c>
      <c r="N194" s="279"/>
      <c r="O194" s="279"/>
      <c r="P194" s="279"/>
      <c r="Q194" s="279"/>
      <c r="R194" s="279"/>
      <c r="S194" s="279"/>
      <c r="T194" s="279"/>
      <c r="U194" s="279"/>
      <c r="V194" s="279"/>
      <c r="W194" s="279"/>
      <c r="X194" s="279"/>
      <c r="Y194" s="279"/>
      <c r="Z194" s="279"/>
    </row>
    <row r="195" ht="12.75" hidden="1" customHeight="1">
      <c r="A195" s="298"/>
      <c r="B195" s="298" t="str">
        <f t="shared" si="300"/>
        <v/>
      </c>
      <c r="C195" s="166" t="str">
        <f t="shared" ref="C195:G195" si="399">IF($A195="","",IFERROR(INDIRECT("'" &amp; $A195 &amp; "'!" &amp; C$6),0))</f>
        <v/>
      </c>
      <c r="D195" s="166" t="str">
        <f t="shared" si="399"/>
        <v/>
      </c>
      <c r="E195" s="166" t="str">
        <f t="shared" si="399"/>
        <v/>
      </c>
      <c r="F195" s="299" t="str">
        <f t="shared" si="399"/>
        <v/>
      </c>
      <c r="G195" s="300" t="str">
        <f t="shared" si="399"/>
        <v/>
      </c>
      <c r="H195" s="301" t="str">
        <f t="shared" si="302"/>
        <v/>
      </c>
      <c r="I195" s="299" t="str">
        <f t="shared" ref="I195:J195" si="400">IF($A195="","",IFERROR(INDIRECT("'" &amp; $A195 &amp; "'!" &amp; I$6),0))</f>
        <v/>
      </c>
      <c r="J195" s="300" t="str">
        <f t="shared" si="400"/>
        <v/>
      </c>
      <c r="K195" s="301" t="str">
        <f t="shared" si="304"/>
        <v/>
      </c>
      <c r="L195" s="302" t="str">
        <f t="shared" ref="L195:M195" si="401">IF($A195="","",IFERROR(INDIRECT("'" &amp; $A195 &amp; "'!" &amp; L$6),0))</f>
        <v/>
      </c>
      <c r="M195" s="303" t="str">
        <f t="shared" si="401"/>
        <v/>
      </c>
      <c r="N195" s="279"/>
      <c r="O195" s="279"/>
      <c r="P195" s="279"/>
      <c r="Q195" s="279"/>
      <c r="R195" s="279"/>
      <c r="S195" s="279"/>
      <c r="T195" s="279"/>
      <c r="U195" s="279"/>
      <c r="V195" s="279"/>
      <c r="W195" s="279"/>
      <c r="X195" s="279"/>
      <c r="Y195" s="279"/>
      <c r="Z195" s="279"/>
    </row>
    <row r="196" ht="12.75" hidden="1" customHeight="1">
      <c r="A196" s="298"/>
      <c r="B196" s="298" t="str">
        <f t="shared" si="300"/>
        <v/>
      </c>
      <c r="C196" s="166" t="str">
        <f t="shared" ref="C196:G196" si="402">IF($A196="","",IFERROR(INDIRECT("'" &amp; $A196 &amp; "'!" &amp; C$6),0))</f>
        <v/>
      </c>
      <c r="D196" s="166" t="str">
        <f t="shared" si="402"/>
        <v/>
      </c>
      <c r="E196" s="166" t="str">
        <f t="shared" si="402"/>
        <v/>
      </c>
      <c r="F196" s="299" t="str">
        <f t="shared" si="402"/>
        <v/>
      </c>
      <c r="G196" s="300" t="str">
        <f t="shared" si="402"/>
        <v/>
      </c>
      <c r="H196" s="301" t="str">
        <f t="shared" si="302"/>
        <v/>
      </c>
      <c r="I196" s="299" t="str">
        <f t="shared" ref="I196:J196" si="403">IF($A196="","",IFERROR(INDIRECT("'" &amp; $A196 &amp; "'!" &amp; I$6),0))</f>
        <v/>
      </c>
      <c r="J196" s="300" t="str">
        <f t="shared" si="403"/>
        <v/>
      </c>
      <c r="K196" s="301" t="str">
        <f t="shared" si="304"/>
        <v/>
      </c>
      <c r="L196" s="302" t="str">
        <f t="shared" ref="L196:M196" si="404">IF($A196="","",IFERROR(INDIRECT("'" &amp; $A196 &amp; "'!" &amp; L$6),0))</f>
        <v/>
      </c>
      <c r="M196" s="303" t="str">
        <f t="shared" si="404"/>
        <v/>
      </c>
      <c r="N196" s="279"/>
      <c r="O196" s="279"/>
      <c r="P196" s="279"/>
      <c r="Q196" s="279"/>
      <c r="R196" s="279"/>
      <c r="S196" s="279"/>
      <c r="T196" s="279"/>
      <c r="U196" s="279"/>
      <c r="V196" s="279"/>
      <c r="W196" s="279"/>
      <c r="X196" s="279"/>
      <c r="Y196" s="279"/>
      <c r="Z196" s="279"/>
    </row>
    <row r="197" ht="12.75" hidden="1" customHeight="1">
      <c r="A197" s="298"/>
      <c r="B197" s="298" t="str">
        <f t="shared" si="300"/>
        <v/>
      </c>
      <c r="C197" s="166" t="str">
        <f t="shared" ref="C197:G197" si="405">IF($A197="","",IFERROR(INDIRECT("'" &amp; $A197 &amp; "'!" &amp; C$6),0))</f>
        <v/>
      </c>
      <c r="D197" s="166" t="str">
        <f t="shared" si="405"/>
        <v/>
      </c>
      <c r="E197" s="166" t="str">
        <f t="shared" si="405"/>
        <v/>
      </c>
      <c r="F197" s="299" t="str">
        <f t="shared" si="405"/>
        <v/>
      </c>
      <c r="G197" s="300" t="str">
        <f t="shared" si="405"/>
        <v/>
      </c>
      <c r="H197" s="301" t="str">
        <f t="shared" si="302"/>
        <v/>
      </c>
      <c r="I197" s="299" t="str">
        <f t="shared" ref="I197:J197" si="406">IF($A197="","",IFERROR(INDIRECT("'" &amp; $A197 &amp; "'!" &amp; I$6),0))</f>
        <v/>
      </c>
      <c r="J197" s="300" t="str">
        <f t="shared" si="406"/>
        <v/>
      </c>
      <c r="K197" s="301" t="str">
        <f t="shared" si="304"/>
        <v/>
      </c>
      <c r="L197" s="302" t="str">
        <f t="shared" ref="L197:M197" si="407">IF($A197="","",IFERROR(INDIRECT("'" &amp; $A197 &amp; "'!" &amp; L$6),0))</f>
        <v/>
      </c>
      <c r="M197" s="303" t="str">
        <f t="shared" si="407"/>
        <v/>
      </c>
      <c r="N197" s="279"/>
      <c r="O197" s="279"/>
      <c r="P197" s="279"/>
      <c r="Q197" s="279"/>
      <c r="R197" s="279"/>
      <c r="S197" s="279"/>
      <c r="T197" s="279"/>
      <c r="U197" s="279"/>
      <c r="V197" s="279"/>
      <c r="W197" s="279"/>
      <c r="X197" s="279"/>
      <c r="Y197" s="279"/>
      <c r="Z197" s="279"/>
    </row>
    <row r="198" ht="12.75" hidden="1" customHeight="1">
      <c r="A198" s="298"/>
      <c r="B198" s="298" t="str">
        <f t="shared" si="300"/>
        <v/>
      </c>
      <c r="C198" s="166" t="str">
        <f t="shared" ref="C198:G198" si="408">IF($A198="","",IFERROR(INDIRECT("'" &amp; $A198 &amp; "'!" &amp; C$6),0))</f>
        <v/>
      </c>
      <c r="D198" s="166" t="str">
        <f t="shared" si="408"/>
        <v/>
      </c>
      <c r="E198" s="166" t="str">
        <f t="shared" si="408"/>
        <v/>
      </c>
      <c r="F198" s="299" t="str">
        <f t="shared" si="408"/>
        <v/>
      </c>
      <c r="G198" s="300" t="str">
        <f t="shared" si="408"/>
        <v/>
      </c>
      <c r="H198" s="301" t="str">
        <f t="shared" si="302"/>
        <v/>
      </c>
      <c r="I198" s="299" t="str">
        <f t="shared" ref="I198:J198" si="409">IF($A198="","",IFERROR(INDIRECT("'" &amp; $A198 &amp; "'!" &amp; I$6),0))</f>
        <v/>
      </c>
      <c r="J198" s="300" t="str">
        <f t="shared" si="409"/>
        <v/>
      </c>
      <c r="K198" s="301" t="str">
        <f t="shared" si="304"/>
        <v/>
      </c>
      <c r="L198" s="302" t="str">
        <f t="shared" ref="L198:M198" si="410">IF($A198="","",IFERROR(INDIRECT("'" &amp; $A198 &amp; "'!" &amp; L$6),0))</f>
        <v/>
      </c>
      <c r="M198" s="303" t="str">
        <f t="shared" si="410"/>
        <v/>
      </c>
      <c r="N198" s="279"/>
      <c r="O198" s="279"/>
      <c r="P198" s="279"/>
      <c r="Q198" s="279"/>
      <c r="R198" s="279"/>
      <c r="S198" s="279"/>
      <c r="T198" s="279"/>
      <c r="U198" s="279"/>
      <c r="V198" s="279"/>
      <c r="W198" s="279"/>
      <c r="X198" s="279"/>
      <c r="Y198" s="279"/>
      <c r="Z198" s="279"/>
    </row>
    <row r="199" ht="12.75" hidden="1" customHeight="1">
      <c r="A199" s="298"/>
      <c r="B199" s="298" t="str">
        <f t="shared" si="300"/>
        <v/>
      </c>
      <c r="C199" s="166" t="str">
        <f t="shared" ref="C199:G199" si="411">IF($A199="","",IFERROR(INDIRECT("'" &amp; $A199 &amp; "'!" &amp; C$6),0))</f>
        <v/>
      </c>
      <c r="D199" s="166" t="str">
        <f t="shared" si="411"/>
        <v/>
      </c>
      <c r="E199" s="166" t="str">
        <f t="shared" si="411"/>
        <v/>
      </c>
      <c r="F199" s="299" t="str">
        <f t="shared" si="411"/>
        <v/>
      </c>
      <c r="G199" s="300" t="str">
        <f t="shared" si="411"/>
        <v/>
      </c>
      <c r="H199" s="301" t="str">
        <f t="shared" si="302"/>
        <v/>
      </c>
      <c r="I199" s="299" t="str">
        <f t="shared" ref="I199:J199" si="412">IF($A199="","",IFERROR(INDIRECT("'" &amp; $A199 &amp; "'!" &amp; I$6),0))</f>
        <v/>
      </c>
      <c r="J199" s="300" t="str">
        <f t="shared" si="412"/>
        <v/>
      </c>
      <c r="K199" s="301" t="str">
        <f t="shared" si="304"/>
        <v/>
      </c>
      <c r="L199" s="302" t="str">
        <f t="shared" ref="L199:M199" si="413">IF($A199="","",IFERROR(INDIRECT("'" &amp; $A199 &amp; "'!" &amp; L$6),0))</f>
        <v/>
      </c>
      <c r="M199" s="303" t="str">
        <f t="shared" si="413"/>
        <v/>
      </c>
      <c r="N199" s="279"/>
      <c r="O199" s="279"/>
      <c r="P199" s="279"/>
      <c r="Q199" s="279"/>
      <c r="R199" s="279"/>
      <c r="S199" s="279"/>
      <c r="T199" s="279"/>
      <c r="U199" s="279"/>
      <c r="V199" s="279"/>
      <c r="W199" s="279"/>
      <c r="X199" s="279"/>
      <c r="Y199" s="279"/>
      <c r="Z199" s="279"/>
    </row>
    <row r="200" ht="12.75" hidden="1" customHeight="1">
      <c r="A200" s="298"/>
      <c r="B200" s="298" t="str">
        <f t="shared" si="300"/>
        <v/>
      </c>
      <c r="C200" s="166" t="str">
        <f t="shared" ref="C200:G200" si="414">IF($A200="","",IFERROR(INDIRECT("'" &amp; $A200 &amp; "'!" &amp; C$6),0))</f>
        <v/>
      </c>
      <c r="D200" s="166" t="str">
        <f t="shared" si="414"/>
        <v/>
      </c>
      <c r="E200" s="166" t="str">
        <f t="shared" si="414"/>
        <v/>
      </c>
      <c r="F200" s="299" t="str">
        <f t="shared" si="414"/>
        <v/>
      </c>
      <c r="G200" s="300" t="str">
        <f t="shared" si="414"/>
        <v/>
      </c>
      <c r="H200" s="301" t="str">
        <f t="shared" si="302"/>
        <v/>
      </c>
      <c r="I200" s="299" t="str">
        <f t="shared" ref="I200:J200" si="415">IF($A200="","",IFERROR(INDIRECT("'" &amp; $A200 &amp; "'!" &amp; I$6),0))</f>
        <v/>
      </c>
      <c r="J200" s="300" t="str">
        <f t="shared" si="415"/>
        <v/>
      </c>
      <c r="K200" s="301" t="str">
        <f t="shared" si="304"/>
        <v/>
      </c>
      <c r="L200" s="302" t="str">
        <f t="shared" ref="L200:M200" si="416">IF($A200="","",IFERROR(INDIRECT("'" &amp; $A200 &amp; "'!" &amp; L$6),0))</f>
        <v/>
      </c>
      <c r="M200" s="303" t="str">
        <f t="shared" si="416"/>
        <v/>
      </c>
      <c r="N200" s="279"/>
      <c r="O200" s="279"/>
      <c r="P200" s="279"/>
      <c r="Q200" s="279"/>
      <c r="R200" s="279"/>
      <c r="S200" s="279"/>
      <c r="T200" s="279"/>
      <c r="U200" s="279"/>
      <c r="V200" s="279"/>
      <c r="W200" s="279"/>
      <c r="X200" s="279"/>
      <c r="Y200" s="279"/>
      <c r="Z200" s="279"/>
    </row>
    <row r="201" ht="12.75" hidden="1" customHeight="1">
      <c r="A201" s="298"/>
      <c r="B201" s="298" t="str">
        <f t="shared" si="300"/>
        <v/>
      </c>
      <c r="C201" s="166" t="str">
        <f t="shared" ref="C201:G201" si="417">IF($A201="","",IFERROR(INDIRECT("'" &amp; $A201 &amp; "'!" &amp; C$6),0))</f>
        <v/>
      </c>
      <c r="D201" s="166" t="str">
        <f t="shared" si="417"/>
        <v/>
      </c>
      <c r="E201" s="166" t="str">
        <f t="shared" si="417"/>
        <v/>
      </c>
      <c r="F201" s="299" t="str">
        <f t="shared" si="417"/>
        <v/>
      </c>
      <c r="G201" s="300" t="str">
        <f t="shared" si="417"/>
        <v/>
      </c>
      <c r="H201" s="301" t="str">
        <f t="shared" si="302"/>
        <v/>
      </c>
      <c r="I201" s="299" t="str">
        <f t="shared" ref="I201:J201" si="418">IF($A201="","",IFERROR(INDIRECT("'" &amp; $A201 &amp; "'!" &amp; I$6),0))</f>
        <v/>
      </c>
      <c r="J201" s="300" t="str">
        <f t="shared" si="418"/>
        <v/>
      </c>
      <c r="K201" s="301" t="str">
        <f t="shared" si="304"/>
        <v/>
      </c>
      <c r="L201" s="302" t="str">
        <f t="shared" ref="L201:M201" si="419">IF($A201="","",IFERROR(INDIRECT("'" &amp; $A201 &amp; "'!" &amp; L$6),0))</f>
        <v/>
      </c>
      <c r="M201" s="303" t="str">
        <f t="shared" si="419"/>
        <v/>
      </c>
      <c r="N201" s="279"/>
      <c r="O201" s="279"/>
      <c r="P201" s="279"/>
      <c r="Q201" s="279"/>
      <c r="R201" s="279"/>
      <c r="S201" s="279"/>
      <c r="T201" s="279"/>
      <c r="U201" s="279"/>
      <c r="V201" s="279"/>
      <c r="W201" s="279"/>
      <c r="X201" s="279"/>
      <c r="Y201" s="279"/>
      <c r="Z201" s="279"/>
    </row>
    <row r="202" ht="12.75" hidden="1" customHeight="1">
      <c r="A202" s="298"/>
      <c r="B202" s="298" t="str">
        <f t="shared" si="300"/>
        <v/>
      </c>
      <c r="C202" s="166" t="str">
        <f t="shared" ref="C202:G202" si="420">IF($A202="","",IFERROR(INDIRECT("'" &amp; $A202 &amp; "'!" &amp; C$6),0))</f>
        <v/>
      </c>
      <c r="D202" s="166" t="str">
        <f t="shared" si="420"/>
        <v/>
      </c>
      <c r="E202" s="166" t="str">
        <f t="shared" si="420"/>
        <v/>
      </c>
      <c r="F202" s="299" t="str">
        <f t="shared" si="420"/>
        <v/>
      </c>
      <c r="G202" s="300" t="str">
        <f t="shared" si="420"/>
        <v/>
      </c>
      <c r="H202" s="301" t="str">
        <f t="shared" si="302"/>
        <v/>
      </c>
      <c r="I202" s="299" t="str">
        <f t="shared" ref="I202:J202" si="421">IF($A202="","",IFERROR(INDIRECT("'" &amp; $A202 &amp; "'!" &amp; I$6),0))</f>
        <v/>
      </c>
      <c r="J202" s="300" t="str">
        <f t="shared" si="421"/>
        <v/>
      </c>
      <c r="K202" s="301" t="str">
        <f t="shared" si="304"/>
        <v/>
      </c>
      <c r="L202" s="302" t="str">
        <f t="shared" ref="L202:M202" si="422">IF($A202="","",IFERROR(INDIRECT("'" &amp; $A202 &amp; "'!" &amp; L$6),0))</f>
        <v/>
      </c>
      <c r="M202" s="303" t="str">
        <f t="shared" si="422"/>
        <v/>
      </c>
      <c r="N202" s="279"/>
      <c r="O202" s="279"/>
      <c r="P202" s="279"/>
      <c r="Q202" s="279"/>
      <c r="R202" s="279"/>
      <c r="S202" s="279"/>
      <c r="T202" s="279"/>
      <c r="U202" s="279"/>
      <c r="V202" s="279"/>
      <c r="W202" s="279"/>
      <c r="X202" s="279"/>
      <c r="Y202" s="279"/>
      <c r="Z202" s="279"/>
    </row>
    <row r="203" ht="12.75" hidden="1" customHeight="1">
      <c r="A203" s="298"/>
      <c r="B203" s="298" t="str">
        <f t="shared" si="300"/>
        <v/>
      </c>
      <c r="C203" s="166" t="str">
        <f t="shared" ref="C203:G203" si="423">IF($A203="","",IFERROR(INDIRECT("'" &amp; $A203 &amp; "'!" &amp; C$6),0))</f>
        <v/>
      </c>
      <c r="D203" s="166" t="str">
        <f t="shared" si="423"/>
        <v/>
      </c>
      <c r="E203" s="166" t="str">
        <f t="shared" si="423"/>
        <v/>
      </c>
      <c r="F203" s="299" t="str">
        <f t="shared" si="423"/>
        <v/>
      </c>
      <c r="G203" s="300" t="str">
        <f t="shared" si="423"/>
        <v/>
      </c>
      <c r="H203" s="301" t="str">
        <f t="shared" si="302"/>
        <v/>
      </c>
      <c r="I203" s="299" t="str">
        <f t="shared" ref="I203:J203" si="424">IF($A203="","",IFERROR(INDIRECT("'" &amp; $A203 &amp; "'!" &amp; I$6),0))</f>
        <v/>
      </c>
      <c r="J203" s="300" t="str">
        <f t="shared" si="424"/>
        <v/>
      </c>
      <c r="K203" s="301" t="str">
        <f t="shared" si="304"/>
        <v/>
      </c>
      <c r="L203" s="302" t="str">
        <f t="shared" ref="L203:M203" si="425">IF($A203="","",IFERROR(INDIRECT("'" &amp; $A203 &amp; "'!" &amp; L$6),0))</f>
        <v/>
      </c>
      <c r="M203" s="303" t="str">
        <f t="shared" si="425"/>
        <v/>
      </c>
      <c r="N203" s="279"/>
      <c r="O203" s="279"/>
      <c r="P203" s="279"/>
      <c r="Q203" s="279"/>
      <c r="R203" s="279"/>
      <c r="S203" s="279"/>
      <c r="T203" s="279"/>
      <c r="U203" s="279"/>
      <c r="V203" s="279"/>
      <c r="W203" s="279"/>
      <c r="X203" s="279"/>
      <c r="Y203" s="279"/>
      <c r="Z203" s="279"/>
    </row>
    <row r="204" ht="12.75" hidden="1" customHeight="1">
      <c r="A204" s="298"/>
      <c r="B204" s="298" t="str">
        <f t="shared" si="300"/>
        <v/>
      </c>
      <c r="C204" s="166" t="str">
        <f t="shared" ref="C204:G204" si="426">IF($A204="","",IFERROR(INDIRECT("'" &amp; $A204 &amp; "'!" &amp; C$6),0))</f>
        <v/>
      </c>
      <c r="D204" s="166" t="str">
        <f t="shared" si="426"/>
        <v/>
      </c>
      <c r="E204" s="166" t="str">
        <f t="shared" si="426"/>
        <v/>
      </c>
      <c r="F204" s="299" t="str">
        <f t="shared" si="426"/>
        <v/>
      </c>
      <c r="G204" s="300" t="str">
        <f t="shared" si="426"/>
        <v/>
      </c>
      <c r="H204" s="301" t="str">
        <f t="shared" si="302"/>
        <v/>
      </c>
      <c r="I204" s="299" t="str">
        <f t="shared" ref="I204:J204" si="427">IF($A204="","",IFERROR(INDIRECT("'" &amp; $A204 &amp; "'!" &amp; I$6),0))</f>
        <v/>
      </c>
      <c r="J204" s="300" t="str">
        <f t="shared" si="427"/>
        <v/>
      </c>
      <c r="K204" s="301" t="str">
        <f t="shared" si="304"/>
        <v/>
      </c>
      <c r="L204" s="302" t="str">
        <f t="shared" ref="L204:M204" si="428">IF($A204="","",IFERROR(INDIRECT("'" &amp; $A204 &amp; "'!" &amp; L$6),0))</f>
        <v/>
      </c>
      <c r="M204" s="303" t="str">
        <f t="shared" si="428"/>
        <v/>
      </c>
      <c r="N204" s="279"/>
      <c r="O204" s="279"/>
      <c r="P204" s="279"/>
      <c r="Q204" s="279"/>
      <c r="R204" s="279"/>
      <c r="S204" s="279"/>
      <c r="T204" s="279"/>
      <c r="U204" s="279"/>
      <c r="V204" s="279"/>
      <c r="W204" s="279"/>
      <c r="X204" s="279"/>
      <c r="Y204" s="279"/>
      <c r="Z204" s="279"/>
    </row>
    <row r="205" ht="12.75" hidden="1" customHeight="1">
      <c r="A205" s="298"/>
      <c r="B205" s="298" t="str">
        <f t="shared" si="300"/>
        <v/>
      </c>
      <c r="C205" s="166" t="str">
        <f t="shared" ref="C205:G205" si="429">IF($A205="","",IFERROR(INDIRECT("'" &amp; $A205 &amp; "'!" &amp; C$6),0))</f>
        <v/>
      </c>
      <c r="D205" s="166" t="str">
        <f t="shared" si="429"/>
        <v/>
      </c>
      <c r="E205" s="166" t="str">
        <f t="shared" si="429"/>
        <v/>
      </c>
      <c r="F205" s="299" t="str">
        <f t="shared" si="429"/>
        <v/>
      </c>
      <c r="G205" s="300" t="str">
        <f t="shared" si="429"/>
        <v/>
      </c>
      <c r="H205" s="301" t="str">
        <f t="shared" si="302"/>
        <v/>
      </c>
      <c r="I205" s="299" t="str">
        <f t="shared" ref="I205:J205" si="430">IF($A205="","",IFERROR(INDIRECT("'" &amp; $A205 &amp; "'!" &amp; I$6),0))</f>
        <v/>
      </c>
      <c r="J205" s="300" t="str">
        <f t="shared" si="430"/>
        <v/>
      </c>
      <c r="K205" s="301" t="str">
        <f t="shared" si="304"/>
        <v/>
      </c>
      <c r="L205" s="302" t="str">
        <f t="shared" ref="L205:M205" si="431">IF($A205="","",IFERROR(INDIRECT("'" &amp; $A205 &amp; "'!" &amp; L$6),0))</f>
        <v/>
      </c>
      <c r="M205" s="303" t="str">
        <f t="shared" si="431"/>
        <v/>
      </c>
      <c r="N205" s="279"/>
      <c r="O205" s="279"/>
      <c r="P205" s="279"/>
      <c r="Q205" s="279"/>
      <c r="R205" s="279"/>
      <c r="S205" s="279"/>
      <c r="T205" s="279"/>
      <c r="U205" s="279"/>
      <c r="V205" s="279"/>
      <c r="W205" s="279"/>
      <c r="X205" s="279"/>
      <c r="Y205" s="279"/>
      <c r="Z205" s="279"/>
    </row>
    <row r="206" ht="12.75" hidden="1" customHeight="1">
      <c r="A206" s="298"/>
      <c r="B206" s="298" t="str">
        <f t="shared" si="300"/>
        <v/>
      </c>
      <c r="C206" s="166" t="str">
        <f t="shared" ref="C206:G206" si="432">IF($A206="","",IFERROR(INDIRECT("'" &amp; $A206 &amp; "'!" &amp; C$6),0))</f>
        <v/>
      </c>
      <c r="D206" s="166" t="str">
        <f t="shared" si="432"/>
        <v/>
      </c>
      <c r="E206" s="166" t="str">
        <f t="shared" si="432"/>
        <v/>
      </c>
      <c r="F206" s="299" t="str">
        <f t="shared" si="432"/>
        <v/>
      </c>
      <c r="G206" s="300" t="str">
        <f t="shared" si="432"/>
        <v/>
      </c>
      <c r="H206" s="301" t="str">
        <f t="shared" si="302"/>
        <v/>
      </c>
      <c r="I206" s="299" t="str">
        <f t="shared" ref="I206:J206" si="433">IF($A206="","",IFERROR(INDIRECT("'" &amp; $A206 &amp; "'!" &amp; I$6),0))</f>
        <v/>
      </c>
      <c r="J206" s="300" t="str">
        <f t="shared" si="433"/>
        <v/>
      </c>
      <c r="K206" s="301" t="str">
        <f t="shared" si="304"/>
        <v/>
      </c>
      <c r="L206" s="302" t="str">
        <f t="shared" ref="L206:M206" si="434">IF($A206="","",IFERROR(INDIRECT("'" &amp; $A206 &amp; "'!" &amp; L$6),0))</f>
        <v/>
      </c>
      <c r="M206" s="303" t="str">
        <f t="shared" si="434"/>
        <v/>
      </c>
      <c r="N206" s="279"/>
      <c r="O206" s="279"/>
      <c r="P206" s="279"/>
      <c r="Q206" s="279"/>
      <c r="R206" s="279"/>
      <c r="S206" s="279"/>
      <c r="T206" s="279"/>
      <c r="U206" s="279"/>
      <c r="V206" s="279"/>
      <c r="W206" s="279"/>
      <c r="X206" s="279"/>
      <c r="Y206" s="279"/>
      <c r="Z206" s="279"/>
    </row>
    <row r="207" ht="12.75" hidden="1" customHeight="1">
      <c r="A207" s="298"/>
      <c r="B207" s="298" t="str">
        <f t="shared" si="300"/>
        <v/>
      </c>
      <c r="C207" s="166" t="str">
        <f t="shared" ref="C207:G207" si="435">IF($A207="","",IFERROR(INDIRECT("'" &amp; $A207 &amp; "'!" &amp; C$6),0))</f>
        <v/>
      </c>
      <c r="D207" s="166" t="str">
        <f t="shared" si="435"/>
        <v/>
      </c>
      <c r="E207" s="166" t="str">
        <f t="shared" si="435"/>
        <v/>
      </c>
      <c r="F207" s="299" t="str">
        <f t="shared" si="435"/>
        <v/>
      </c>
      <c r="G207" s="300" t="str">
        <f t="shared" si="435"/>
        <v/>
      </c>
      <c r="H207" s="301" t="str">
        <f t="shared" si="302"/>
        <v/>
      </c>
      <c r="I207" s="299" t="str">
        <f t="shared" ref="I207:J207" si="436">IF($A207="","",IFERROR(INDIRECT("'" &amp; $A207 &amp; "'!" &amp; I$6),0))</f>
        <v/>
      </c>
      <c r="J207" s="300" t="str">
        <f t="shared" si="436"/>
        <v/>
      </c>
      <c r="K207" s="301" t="str">
        <f t="shared" si="304"/>
        <v/>
      </c>
      <c r="L207" s="302" t="str">
        <f t="shared" ref="L207:M207" si="437">IF($A207="","",IFERROR(INDIRECT("'" &amp; $A207 &amp; "'!" &amp; L$6),0))</f>
        <v/>
      </c>
      <c r="M207" s="303" t="str">
        <f t="shared" si="437"/>
        <v/>
      </c>
      <c r="N207" s="279"/>
      <c r="O207" s="279"/>
      <c r="P207" s="279"/>
      <c r="Q207" s="279"/>
      <c r="R207" s="279"/>
      <c r="S207" s="279"/>
      <c r="T207" s="279"/>
      <c r="U207" s="279"/>
      <c r="V207" s="279"/>
      <c r="W207" s="279"/>
      <c r="X207" s="279"/>
      <c r="Y207" s="279"/>
      <c r="Z207" s="279"/>
    </row>
    <row r="208" ht="12.75" hidden="1" customHeight="1">
      <c r="A208" s="298"/>
      <c r="B208" s="298" t="str">
        <f t="shared" si="300"/>
        <v/>
      </c>
      <c r="C208" s="166" t="str">
        <f t="shared" ref="C208:G208" si="438">IF($A208="","",IFERROR(INDIRECT("'" &amp; $A208 &amp; "'!" &amp; C$6),0))</f>
        <v/>
      </c>
      <c r="D208" s="166" t="str">
        <f t="shared" si="438"/>
        <v/>
      </c>
      <c r="E208" s="166" t="str">
        <f t="shared" si="438"/>
        <v/>
      </c>
      <c r="F208" s="299" t="str">
        <f t="shared" si="438"/>
        <v/>
      </c>
      <c r="G208" s="300" t="str">
        <f t="shared" si="438"/>
        <v/>
      </c>
      <c r="H208" s="301" t="str">
        <f t="shared" si="302"/>
        <v/>
      </c>
      <c r="I208" s="299" t="str">
        <f t="shared" ref="I208:J208" si="439">IF($A208="","",IFERROR(INDIRECT("'" &amp; $A208 &amp; "'!" &amp; I$6),0))</f>
        <v/>
      </c>
      <c r="J208" s="300" t="str">
        <f t="shared" si="439"/>
        <v/>
      </c>
      <c r="K208" s="301" t="str">
        <f t="shared" si="304"/>
        <v/>
      </c>
      <c r="L208" s="302" t="str">
        <f t="shared" ref="L208:M208" si="440">IF($A208="","",IFERROR(INDIRECT("'" &amp; $A208 &amp; "'!" &amp; L$6),0))</f>
        <v/>
      </c>
      <c r="M208" s="303" t="str">
        <f t="shared" si="440"/>
        <v/>
      </c>
      <c r="N208" s="279"/>
      <c r="O208" s="279"/>
      <c r="P208" s="279"/>
      <c r="Q208" s="279"/>
      <c r="R208" s="279"/>
      <c r="S208" s="279"/>
      <c r="T208" s="279"/>
      <c r="U208" s="279"/>
      <c r="V208" s="279"/>
      <c r="W208" s="279"/>
      <c r="X208" s="279"/>
      <c r="Y208" s="279"/>
      <c r="Z208" s="279"/>
    </row>
    <row r="209" ht="12.75" hidden="1" customHeight="1">
      <c r="A209" s="298"/>
      <c r="B209" s="298" t="str">
        <f t="shared" si="300"/>
        <v/>
      </c>
      <c r="C209" s="166" t="str">
        <f t="shared" ref="C209:G209" si="441">IF($A209="","",IFERROR(INDIRECT("'" &amp; $A209 &amp; "'!" &amp; C$6),0))</f>
        <v/>
      </c>
      <c r="D209" s="166" t="str">
        <f t="shared" si="441"/>
        <v/>
      </c>
      <c r="E209" s="166" t="str">
        <f t="shared" si="441"/>
        <v/>
      </c>
      <c r="F209" s="299" t="str">
        <f t="shared" si="441"/>
        <v/>
      </c>
      <c r="G209" s="300" t="str">
        <f t="shared" si="441"/>
        <v/>
      </c>
      <c r="H209" s="301" t="str">
        <f t="shared" si="302"/>
        <v/>
      </c>
      <c r="I209" s="299" t="str">
        <f t="shared" ref="I209:J209" si="442">IF($A209="","",IFERROR(INDIRECT("'" &amp; $A209 &amp; "'!" &amp; I$6),0))</f>
        <v/>
      </c>
      <c r="J209" s="300" t="str">
        <f t="shared" si="442"/>
        <v/>
      </c>
      <c r="K209" s="301" t="str">
        <f t="shared" si="304"/>
        <v/>
      </c>
      <c r="L209" s="302" t="str">
        <f t="shared" ref="L209:M209" si="443">IF($A209="","",IFERROR(INDIRECT("'" &amp; $A209 &amp; "'!" &amp; L$6),0))</f>
        <v/>
      </c>
      <c r="M209" s="303" t="str">
        <f t="shared" si="443"/>
        <v/>
      </c>
      <c r="N209" s="279"/>
      <c r="O209" s="279"/>
      <c r="P209" s="279"/>
      <c r="Q209" s="279"/>
      <c r="R209" s="279"/>
      <c r="S209" s="279"/>
      <c r="T209" s="279"/>
      <c r="U209" s="279"/>
      <c r="V209" s="279"/>
      <c r="W209" s="279"/>
      <c r="X209" s="279"/>
      <c r="Y209" s="279"/>
      <c r="Z209" s="279"/>
    </row>
    <row r="210" ht="12.75" customHeight="1">
      <c r="A210" s="306" t="s">
        <v>347</v>
      </c>
      <c r="B210" s="306"/>
      <c r="C210" s="348"/>
      <c r="D210" s="307">
        <f>SUM(D162:D209)</f>
        <v>260</v>
      </c>
      <c r="E210" s="307">
        <f>IFERROR(SUMPRODUCT(D162:D209,$E162:$E209)/$D210,0)</f>
        <v>1187.846154</v>
      </c>
      <c r="F210" s="308">
        <f>IFERROR(SUMPRODUCT(F162:F209,$D162:$D209)/$D210,0)</f>
        <v>5677.773077</v>
      </c>
      <c r="G210" s="309">
        <f>IFERROR(SUMPRODUCT(G162:G209,$E162:$E209)/SUM($E162:$E209),0)</f>
        <v>4.887108792</v>
      </c>
      <c r="H210" s="310">
        <f>IFERROR(SUMPRODUCT(H162:H209,$D162:$D209)/$D210,0)</f>
        <v>0</v>
      </c>
      <c r="I210" s="308">
        <f>IFERROR(SUMPRODUCT(I162:I209,$D162:$D209)/$D209,0)</f>
        <v>0</v>
      </c>
      <c r="J210" s="309">
        <f>IFERROR(SUMPRODUCT(J162:J209,$E162:$E209)/SUM($E162:$E209),0)</f>
        <v>4.887108792</v>
      </c>
      <c r="K210" s="310">
        <f t="shared" ref="K210:L210" si="444">IFERROR(SUMPRODUCT(K162:K209,$D162:$D209)/$D210,0)</f>
        <v>0</v>
      </c>
      <c r="L210" s="308">
        <f t="shared" si="444"/>
        <v>5677.773077</v>
      </c>
      <c r="M210" s="309">
        <f>IFERROR(SUMPRODUCT(M162:M209,$E162:$E209)/SUM($E162:$E209),0)</f>
        <v>4.887108792</v>
      </c>
      <c r="N210" s="279"/>
      <c r="O210" s="279"/>
      <c r="P210" s="279"/>
      <c r="Q210" s="279"/>
      <c r="R210" s="279"/>
      <c r="S210" s="279"/>
      <c r="T210" s="279"/>
      <c r="U210" s="279"/>
      <c r="V210" s="279"/>
      <c r="W210" s="279"/>
      <c r="X210" s="279"/>
      <c r="Y210" s="279"/>
      <c r="Z210" s="279"/>
    </row>
    <row r="211" ht="12.75" customHeight="1">
      <c r="A211" s="291" t="s">
        <v>118</v>
      </c>
      <c r="B211" s="291"/>
      <c r="C211" s="347"/>
      <c r="D211" s="292"/>
      <c r="E211" s="292"/>
      <c r="F211" s="293"/>
      <c r="G211" s="294"/>
      <c r="H211" s="295"/>
      <c r="I211" s="293"/>
      <c r="J211" s="294"/>
      <c r="K211" s="295"/>
      <c r="L211" s="296"/>
      <c r="M211" s="297"/>
      <c r="N211" s="279"/>
      <c r="O211" s="279"/>
      <c r="P211" s="279"/>
      <c r="Q211" s="279"/>
      <c r="R211" s="279"/>
      <c r="S211" s="279"/>
      <c r="T211" s="279"/>
      <c r="U211" s="279"/>
      <c r="V211" s="279"/>
      <c r="W211" s="279"/>
      <c r="X211" s="279"/>
      <c r="Y211" s="279"/>
      <c r="Z211" s="279"/>
    </row>
    <row r="212" ht="12.75" customHeight="1">
      <c r="A212" s="298" t="s">
        <v>23</v>
      </c>
      <c r="B212" s="298" t="str">
        <f t="shared" ref="B212:B259" si="448">IF(A212="","",$A$211)</f>
        <v>3 Bedroom</v>
      </c>
      <c r="C212" s="166">
        <f t="shared" ref="C212:G212" si="445">IF($A212="","",IFERROR(INDIRECT("'" &amp; $A212 &amp; "'!" &amp; C$7),0))</f>
        <v>2</v>
      </c>
      <c r="D212" s="166">
        <f t="shared" si="445"/>
        <v>0</v>
      </c>
      <c r="E212" s="166">
        <f t="shared" si="445"/>
        <v>0</v>
      </c>
      <c r="F212" s="299">
        <f t="shared" si="445"/>
        <v>0</v>
      </c>
      <c r="G212" s="300">
        <f t="shared" si="445"/>
        <v>0</v>
      </c>
      <c r="H212" s="301">
        <f t="shared" ref="H212:H259" si="450">IF($A212="","",I212-F212)</f>
        <v>0</v>
      </c>
      <c r="I212" s="299">
        <f t="shared" ref="I212:J212" si="446">IF($A212="","",IFERROR(INDIRECT("'" &amp; $A212 &amp; "'!" &amp; I$7),0))</f>
        <v>0</v>
      </c>
      <c r="J212" s="300">
        <f t="shared" si="446"/>
        <v>0</v>
      </c>
      <c r="K212" s="301">
        <f t="shared" ref="K212:K259" si="452">IF($A212="","",L212-I212)</f>
        <v>0</v>
      </c>
      <c r="L212" s="302">
        <f t="shared" ref="L212:M212" si="447">IF($A212="","",IFERROR(INDIRECT("'" &amp; $A212 &amp; "'!" &amp; L$7),0))</f>
        <v>0</v>
      </c>
      <c r="M212" s="303">
        <f t="shared" si="447"/>
        <v>0</v>
      </c>
      <c r="N212" s="279"/>
      <c r="O212" s="279"/>
      <c r="P212" s="279"/>
      <c r="Q212" s="279"/>
      <c r="R212" s="279"/>
      <c r="S212" s="279"/>
      <c r="T212" s="279"/>
      <c r="U212" s="279"/>
      <c r="V212" s="279"/>
      <c r="W212" s="279"/>
      <c r="X212" s="279"/>
      <c r="Y212" s="279"/>
      <c r="Z212" s="279"/>
    </row>
    <row r="213" ht="12.75" customHeight="1">
      <c r="A213" s="298" t="s">
        <v>24</v>
      </c>
      <c r="B213" s="298" t="str">
        <f t="shared" si="448"/>
        <v>3 Bedroom</v>
      </c>
      <c r="C213" s="166">
        <f t="shared" ref="C213:G213" si="449">IF($A213="","",IFERROR(INDIRECT("'" &amp; $A213 &amp; "'!" &amp; C$7),0))</f>
        <v>5</v>
      </c>
      <c r="D213" s="166">
        <f t="shared" si="449"/>
        <v>0</v>
      </c>
      <c r="E213" s="166">
        <f t="shared" si="449"/>
        <v>0</v>
      </c>
      <c r="F213" s="299">
        <f t="shared" si="449"/>
        <v>0</v>
      </c>
      <c r="G213" s="300">
        <f t="shared" si="449"/>
        <v>0</v>
      </c>
      <c r="H213" s="301">
        <f t="shared" si="450"/>
        <v>0</v>
      </c>
      <c r="I213" s="299">
        <f t="shared" ref="I213:J213" si="451">IF($A213="","",IFERROR(INDIRECT("'" &amp; $A213 &amp; "'!" &amp; I$7),0))</f>
        <v>0</v>
      </c>
      <c r="J213" s="300">
        <f t="shared" si="451"/>
        <v>0</v>
      </c>
      <c r="K213" s="301">
        <f t="shared" si="452"/>
        <v>0</v>
      </c>
      <c r="L213" s="302">
        <f t="shared" ref="L213:M213" si="453">IF($A213="","",IFERROR(INDIRECT("'" &amp; $A213 &amp; "'!" &amp; L$7),0))</f>
        <v>0</v>
      </c>
      <c r="M213" s="303">
        <f t="shared" si="453"/>
        <v>0</v>
      </c>
      <c r="N213" s="279"/>
      <c r="O213" s="279"/>
      <c r="P213" s="279"/>
      <c r="Q213" s="279"/>
      <c r="R213" s="279"/>
      <c r="S213" s="279"/>
      <c r="T213" s="279"/>
      <c r="U213" s="279"/>
      <c r="V213" s="279"/>
      <c r="W213" s="279"/>
      <c r="X213" s="279"/>
      <c r="Y213" s="279"/>
      <c r="Z213" s="279"/>
    </row>
    <row r="214" ht="12.75" customHeight="1">
      <c r="A214" s="298" t="s">
        <v>25</v>
      </c>
      <c r="B214" s="298" t="str">
        <f t="shared" si="448"/>
        <v>3 Bedroom</v>
      </c>
      <c r="C214" s="166">
        <f t="shared" ref="C214:G214" si="454">IF($A214="","",IFERROR(INDIRECT("'" &amp; $A214 &amp; "'!" &amp; C$7),0))</f>
        <v>4</v>
      </c>
      <c r="D214" s="166">
        <f t="shared" si="454"/>
        <v>0</v>
      </c>
      <c r="E214" s="166">
        <f t="shared" si="454"/>
        <v>0</v>
      </c>
      <c r="F214" s="299">
        <f t="shared" si="454"/>
        <v>0</v>
      </c>
      <c r="G214" s="300">
        <f t="shared" si="454"/>
        <v>0</v>
      </c>
      <c r="H214" s="301">
        <f t="shared" si="450"/>
        <v>0</v>
      </c>
      <c r="I214" s="299">
        <f t="shared" ref="I214:J214" si="455">IF($A214="","",IFERROR(INDIRECT("'" &amp; $A214 &amp; "'!" &amp; I$7),0))</f>
        <v>0</v>
      </c>
      <c r="J214" s="300">
        <f t="shared" si="455"/>
        <v>0</v>
      </c>
      <c r="K214" s="301">
        <f t="shared" si="452"/>
        <v>0</v>
      </c>
      <c r="L214" s="302">
        <f t="shared" ref="L214:M214" si="456">IF($A214="","",IFERROR(INDIRECT("'" &amp; $A214 &amp; "'!" &amp; L$7),0))</f>
        <v>0</v>
      </c>
      <c r="M214" s="303">
        <f t="shared" si="456"/>
        <v>0</v>
      </c>
      <c r="N214" s="279"/>
      <c r="O214" s="279"/>
      <c r="P214" s="279"/>
      <c r="Q214" s="279"/>
      <c r="R214" s="279"/>
      <c r="S214" s="279"/>
      <c r="T214" s="279"/>
      <c r="U214" s="279"/>
      <c r="V214" s="279"/>
      <c r="W214" s="279"/>
      <c r="X214" s="279"/>
      <c r="Y214" s="279"/>
      <c r="Z214" s="279"/>
    </row>
    <row r="215" ht="12.75" customHeight="1">
      <c r="A215" s="298" t="s">
        <v>26</v>
      </c>
      <c r="B215" s="298" t="str">
        <f t="shared" si="448"/>
        <v>3 Bedroom</v>
      </c>
      <c r="C215" s="166">
        <f t="shared" ref="C215:G215" si="457">IF($A215="","",IFERROR(INDIRECT("'" &amp; $A215 &amp; "'!" &amp; C$7),0))</f>
        <v>5</v>
      </c>
      <c r="D215" s="166">
        <f t="shared" si="457"/>
        <v>0</v>
      </c>
      <c r="E215" s="166">
        <f t="shared" si="457"/>
        <v>0</v>
      </c>
      <c r="F215" s="299">
        <f t="shared" si="457"/>
        <v>0</v>
      </c>
      <c r="G215" s="300">
        <f t="shared" si="457"/>
        <v>0</v>
      </c>
      <c r="H215" s="301">
        <f t="shared" si="450"/>
        <v>0</v>
      </c>
      <c r="I215" s="299">
        <f t="shared" ref="I215:J215" si="458">IF($A215="","",IFERROR(INDIRECT("'" &amp; $A215 &amp; "'!" &amp; I$7),0))</f>
        <v>0</v>
      </c>
      <c r="J215" s="300">
        <f t="shared" si="458"/>
        <v>0</v>
      </c>
      <c r="K215" s="301">
        <f t="shared" si="452"/>
        <v>0</v>
      </c>
      <c r="L215" s="302">
        <f t="shared" ref="L215:M215" si="459">IF($A215="","",IFERROR(INDIRECT("'" &amp; $A215 &amp; "'!" &amp; L$7),0))</f>
        <v>0</v>
      </c>
      <c r="M215" s="303">
        <f t="shared" si="459"/>
        <v>0</v>
      </c>
      <c r="N215" s="279"/>
      <c r="O215" s="279"/>
      <c r="P215" s="279"/>
      <c r="Q215" s="279"/>
      <c r="R215" s="279"/>
      <c r="S215" s="279"/>
      <c r="T215" s="279"/>
      <c r="U215" s="279"/>
      <c r="V215" s="279"/>
      <c r="W215" s="279"/>
      <c r="X215" s="279"/>
      <c r="Y215" s="279"/>
      <c r="Z215" s="279"/>
    </row>
    <row r="216" ht="12.75" hidden="1" customHeight="1">
      <c r="A216" s="298"/>
      <c r="B216" s="298" t="str">
        <f t="shared" si="448"/>
        <v/>
      </c>
      <c r="C216" s="166" t="str">
        <f t="shared" ref="C216:G216" si="460">IF($A216="","",IFERROR(INDIRECT("'" &amp; $A216 &amp; "'!" &amp; C$7),0))</f>
        <v/>
      </c>
      <c r="D216" s="166" t="str">
        <f t="shared" si="460"/>
        <v/>
      </c>
      <c r="E216" s="166" t="str">
        <f t="shared" si="460"/>
        <v/>
      </c>
      <c r="F216" s="299" t="str">
        <f t="shared" si="460"/>
        <v/>
      </c>
      <c r="G216" s="300" t="str">
        <f t="shared" si="460"/>
        <v/>
      </c>
      <c r="H216" s="301" t="str">
        <f t="shared" si="450"/>
        <v/>
      </c>
      <c r="I216" s="299" t="str">
        <f t="shared" ref="I216:J216" si="461">IF($A216="","",IFERROR(INDIRECT("'" &amp; $A216 &amp; "'!" &amp; I$7),0))</f>
        <v/>
      </c>
      <c r="J216" s="300" t="str">
        <f t="shared" si="461"/>
        <v/>
      </c>
      <c r="K216" s="301" t="str">
        <f t="shared" si="452"/>
        <v/>
      </c>
      <c r="L216" s="302" t="str">
        <f t="shared" ref="L216:M216" si="462">IF($A216="","",IFERROR(INDIRECT("'" &amp; $A216 &amp; "'!" &amp; L$7),0))</f>
        <v/>
      </c>
      <c r="M216" s="303" t="str">
        <f t="shared" si="462"/>
        <v/>
      </c>
      <c r="N216" s="279"/>
      <c r="O216" s="279"/>
      <c r="P216" s="279"/>
      <c r="Q216" s="279"/>
      <c r="R216" s="279"/>
      <c r="S216" s="279"/>
      <c r="T216" s="279"/>
      <c r="U216" s="279"/>
      <c r="V216" s="279"/>
      <c r="W216" s="279"/>
      <c r="X216" s="279"/>
      <c r="Y216" s="279"/>
      <c r="Z216" s="279"/>
    </row>
    <row r="217" ht="12.75" hidden="1" customHeight="1">
      <c r="A217" s="298"/>
      <c r="B217" s="298" t="str">
        <f t="shared" si="448"/>
        <v/>
      </c>
      <c r="C217" s="166" t="str">
        <f t="shared" ref="C217:G217" si="463">IF($A217="","",IFERROR(INDIRECT("'" &amp; $A217 &amp; "'!" &amp; C$7),0))</f>
        <v/>
      </c>
      <c r="D217" s="166" t="str">
        <f t="shared" si="463"/>
        <v/>
      </c>
      <c r="E217" s="166" t="str">
        <f t="shared" si="463"/>
        <v/>
      </c>
      <c r="F217" s="299" t="str">
        <f t="shared" si="463"/>
        <v/>
      </c>
      <c r="G217" s="300" t="str">
        <f t="shared" si="463"/>
        <v/>
      </c>
      <c r="H217" s="301" t="str">
        <f t="shared" si="450"/>
        <v/>
      </c>
      <c r="I217" s="299" t="str">
        <f t="shared" ref="I217:J217" si="464">IF($A217="","",IFERROR(INDIRECT("'" &amp; $A217 &amp; "'!" &amp; I$7),0))</f>
        <v/>
      </c>
      <c r="J217" s="300" t="str">
        <f t="shared" si="464"/>
        <v/>
      </c>
      <c r="K217" s="301" t="str">
        <f t="shared" si="452"/>
        <v/>
      </c>
      <c r="L217" s="302" t="str">
        <f t="shared" ref="L217:M217" si="465">IF($A217="","",IFERROR(INDIRECT("'" &amp; $A217 &amp; "'!" &amp; L$7),0))</f>
        <v/>
      </c>
      <c r="M217" s="303" t="str">
        <f t="shared" si="465"/>
        <v/>
      </c>
      <c r="N217" s="279"/>
      <c r="O217" s="279"/>
      <c r="P217" s="279"/>
      <c r="Q217" s="279"/>
      <c r="R217" s="279"/>
      <c r="S217" s="279"/>
      <c r="T217" s="279"/>
      <c r="U217" s="279"/>
      <c r="V217" s="279"/>
      <c r="W217" s="279"/>
      <c r="X217" s="279"/>
      <c r="Y217" s="279"/>
      <c r="Z217" s="279"/>
    </row>
    <row r="218" ht="12.75" hidden="1" customHeight="1">
      <c r="A218" s="298"/>
      <c r="B218" s="298" t="str">
        <f t="shared" si="448"/>
        <v/>
      </c>
      <c r="C218" s="166" t="str">
        <f t="shared" ref="C218:G218" si="466">IF($A218="","",IFERROR(INDIRECT("'" &amp; $A218 &amp; "'!" &amp; C$7),0))</f>
        <v/>
      </c>
      <c r="D218" s="166" t="str">
        <f t="shared" si="466"/>
        <v/>
      </c>
      <c r="E218" s="166" t="str">
        <f t="shared" si="466"/>
        <v/>
      </c>
      <c r="F218" s="299" t="str">
        <f t="shared" si="466"/>
        <v/>
      </c>
      <c r="G218" s="300" t="str">
        <f t="shared" si="466"/>
        <v/>
      </c>
      <c r="H218" s="301" t="str">
        <f t="shared" si="450"/>
        <v/>
      </c>
      <c r="I218" s="299" t="str">
        <f t="shared" ref="I218:J218" si="467">IF($A218="","",IFERROR(INDIRECT("'" &amp; $A218 &amp; "'!" &amp; I$7),0))</f>
        <v/>
      </c>
      <c r="J218" s="300" t="str">
        <f t="shared" si="467"/>
        <v/>
      </c>
      <c r="K218" s="301" t="str">
        <f t="shared" si="452"/>
        <v/>
      </c>
      <c r="L218" s="302" t="str">
        <f t="shared" ref="L218:M218" si="468">IF($A218="","",IFERROR(INDIRECT("'" &amp; $A218 &amp; "'!" &amp; L$7),0))</f>
        <v/>
      </c>
      <c r="M218" s="303" t="str">
        <f t="shared" si="468"/>
        <v/>
      </c>
      <c r="N218" s="279"/>
      <c r="O218" s="279"/>
      <c r="P218" s="279"/>
      <c r="Q218" s="279"/>
      <c r="R218" s="279"/>
      <c r="S218" s="279"/>
      <c r="T218" s="279"/>
      <c r="U218" s="279"/>
      <c r="V218" s="279"/>
      <c r="W218" s="279"/>
      <c r="X218" s="279"/>
      <c r="Y218" s="279"/>
      <c r="Z218" s="279"/>
    </row>
    <row r="219" ht="12.75" hidden="1" customHeight="1">
      <c r="A219" s="298"/>
      <c r="B219" s="298" t="str">
        <f t="shared" si="448"/>
        <v/>
      </c>
      <c r="C219" s="166" t="str">
        <f t="shared" ref="C219:G219" si="469">IF($A219="","",IFERROR(INDIRECT("'" &amp; $A219 &amp; "'!" &amp; C$7),0))</f>
        <v/>
      </c>
      <c r="D219" s="166" t="str">
        <f t="shared" si="469"/>
        <v/>
      </c>
      <c r="E219" s="166" t="str">
        <f t="shared" si="469"/>
        <v/>
      </c>
      <c r="F219" s="299" t="str">
        <f t="shared" si="469"/>
        <v/>
      </c>
      <c r="G219" s="300" t="str">
        <f t="shared" si="469"/>
        <v/>
      </c>
      <c r="H219" s="301" t="str">
        <f t="shared" si="450"/>
        <v/>
      </c>
      <c r="I219" s="299" t="str">
        <f t="shared" ref="I219:J219" si="470">IF($A219="","",IFERROR(INDIRECT("'" &amp; $A219 &amp; "'!" &amp; I$7),0))</f>
        <v/>
      </c>
      <c r="J219" s="300" t="str">
        <f t="shared" si="470"/>
        <v/>
      </c>
      <c r="K219" s="301" t="str">
        <f t="shared" si="452"/>
        <v/>
      </c>
      <c r="L219" s="302" t="str">
        <f t="shared" ref="L219:M219" si="471">IF($A219="","",IFERROR(INDIRECT("'" &amp; $A219 &amp; "'!" &amp; L$7),0))</f>
        <v/>
      </c>
      <c r="M219" s="303" t="str">
        <f t="shared" si="471"/>
        <v/>
      </c>
      <c r="N219" s="279"/>
      <c r="O219" s="279"/>
      <c r="P219" s="279"/>
      <c r="Q219" s="279"/>
      <c r="R219" s="279"/>
      <c r="S219" s="279"/>
      <c r="T219" s="279"/>
      <c r="U219" s="279"/>
      <c r="V219" s="279"/>
      <c r="W219" s="279"/>
      <c r="X219" s="279"/>
      <c r="Y219" s="279"/>
      <c r="Z219" s="279"/>
    </row>
    <row r="220" ht="12.75" hidden="1" customHeight="1">
      <c r="A220" s="298"/>
      <c r="B220" s="298" t="str">
        <f t="shared" si="448"/>
        <v/>
      </c>
      <c r="C220" s="166" t="str">
        <f t="shared" ref="C220:G220" si="472">IF($A220="","",IFERROR(INDIRECT("'" &amp; $A220 &amp; "'!" &amp; C$7),0))</f>
        <v/>
      </c>
      <c r="D220" s="166" t="str">
        <f t="shared" si="472"/>
        <v/>
      </c>
      <c r="E220" s="166" t="str">
        <f t="shared" si="472"/>
        <v/>
      </c>
      <c r="F220" s="299" t="str">
        <f t="shared" si="472"/>
        <v/>
      </c>
      <c r="G220" s="300" t="str">
        <f t="shared" si="472"/>
        <v/>
      </c>
      <c r="H220" s="301" t="str">
        <f t="shared" si="450"/>
        <v/>
      </c>
      <c r="I220" s="299" t="str">
        <f t="shared" ref="I220:J220" si="473">IF($A220="","",IFERROR(INDIRECT("'" &amp; $A220 &amp; "'!" &amp; I$7),0))</f>
        <v/>
      </c>
      <c r="J220" s="300" t="str">
        <f t="shared" si="473"/>
        <v/>
      </c>
      <c r="K220" s="301" t="str">
        <f t="shared" si="452"/>
        <v/>
      </c>
      <c r="L220" s="302" t="str">
        <f t="shared" ref="L220:M220" si="474">IF($A220="","",IFERROR(INDIRECT("'" &amp; $A220 &amp; "'!" &amp; L$7),0))</f>
        <v/>
      </c>
      <c r="M220" s="303" t="str">
        <f t="shared" si="474"/>
        <v/>
      </c>
      <c r="N220" s="279"/>
      <c r="O220" s="279"/>
      <c r="P220" s="279"/>
      <c r="Q220" s="279"/>
      <c r="R220" s="279"/>
      <c r="S220" s="279"/>
      <c r="T220" s="279"/>
      <c r="U220" s="279"/>
      <c r="V220" s="279"/>
      <c r="W220" s="279"/>
      <c r="X220" s="279"/>
      <c r="Y220" s="279"/>
      <c r="Z220" s="279"/>
    </row>
    <row r="221" ht="12.75" hidden="1" customHeight="1">
      <c r="A221" s="298"/>
      <c r="B221" s="298" t="str">
        <f t="shared" si="448"/>
        <v/>
      </c>
      <c r="C221" s="166" t="str">
        <f t="shared" ref="C221:G221" si="475">IF($A221="","",IFERROR(INDIRECT("'" &amp; $A221 &amp; "'!" &amp; C$7),0))</f>
        <v/>
      </c>
      <c r="D221" s="166" t="str">
        <f t="shared" si="475"/>
        <v/>
      </c>
      <c r="E221" s="166" t="str">
        <f t="shared" si="475"/>
        <v/>
      </c>
      <c r="F221" s="299" t="str">
        <f t="shared" si="475"/>
        <v/>
      </c>
      <c r="G221" s="300" t="str">
        <f t="shared" si="475"/>
        <v/>
      </c>
      <c r="H221" s="301" t="str">
        <f t="shared" si="450"/>
        <v/>
      </c>
      <c r="I221" s="299" t="str">
        <f t="shared" ref="I221:J221" si="476">IF($A221="","",IFERROR(INDIRECT("'" &amp; $A221 &amp; "'!" &amp; I$7),0))</f>
        <v/>
      </c>
      <c r="J221" s="300" t="str">
        <f t="shared" si="476"/>
        <v/>
      </c>
      <c r="K221" s="301" t="str">
        <f t="shared" si="452"/>
        <v/>
      </c>
      <c r="L221" s="302" t="str">
        <f t="shared" ref="L221:M221" si="477">IF($A221="","",IFERROR(INDIRECT("'" &amp; $A221 &amp; "'!" &amp; L$7),0))</f>
        <v/>
      </c>
      <c r="M221" s="303" t="str">
        <f t="shared" si="477"/>
        <v/>
      </c>
      <c r="N221" s="279"/>
      <c r="O221" s="279"/>
      <c r="P221" s="279"/>
      <c r="Q221" s="279"/>
      <c r="R221" s="279"/>
      <c r="S221" s="279"/>
      <c r="T221" s="279"/>
      <c r="U221" s="279"/>
      <c r="V221" s="279"/>
      <c r="W221" s="279"/>
      <c r="X221" s="279"/>
      <c r="Y221" s="279"/>
      <c r="Z221" s="279"/>
    </row>
    <row r="222" ht="12.75" hidden="1" customHeight="1">
      <c r="A222" s="298"/>
      <c r="B222" s="298" t="str">
        <f t="shared" si="448"/>
        <v/>
      </c>
      <c r="C222" s="166" t="str">
        <f t="shared" ref="C222:G222" si="478">IF($A222="","",IFERROR(INDIRECT("'" &amp; $A222 &amp; "'!" &amp; C$7),0))</f>
        <v/>
      </c>
      <c r="D222" s="166" t="str">
        <f t="shared" si="478"/>
        <v/>
      </c>
      <c r="E222" s="166" t="str">
        <f t="shared" si="478"/>
        <v/>
      </c>
      <c r="F222" s="299" t="str">
        <f t="shared" si="478"/>
        <v/>
      </c>
      <c r="G222" s="300" t="str">
        <f t="shared" si="478"/>
        <v/>
      </c>
      <c r="H222" s="301" t="str">
        <f t="shared" si="450"/>
        <v/>
      </c>
      <c r="I222" s="299" t="str">
        <f t="shared" ref="I222:J222" si="479">IF($A222="","",IFERROR(INDIRECT("'" &amp; $A222 &amp; "'!" &amp; I$7),0))</f>
        <v/>
      </c>
      <c r="J222" s="300" t="str">
        <f t="shared" si="479"/>
        <v/>
      </c>
      <c r="K222" s="301" t="str">
        <f t="shared" si="452"/>
        <v/>
      </c>
      <c r="L222" s="302" t="str">
        <f t="shared" ref="L222:M222" si="480">IF($A222="","",IFERROR(INDIRECT("'" &amp; $A222 &amp; "'!" &amp; L$7),0))</f>
        <v/>
      </c>
      <c r="M222" s="303" t="str">
        <f t="shared" si="480"/>
        <v/>
      </c>
      <c r="N222" s="279"/>
      <c r="O222" s="279"/>
      <c r="P222" s="279"/>
      <c r="Q222" s="279"/>
      <c r="R222" s="279"/>
      <c r="S222" s="279"/>
      <c r="T222" s="279"/>
      <c r="U222" s="279"/>
      <c r="V222" s="279"/>
      <c r="W222" s="279"/>
      <c r="X222" s="279"/>
      <c r="Y222" s="279"/>
      <c r="Z222" s="279"/>
    </row>
    <row r="223" ht="12.75" hidden="1" customHeight="1">
      <c r="A223" s="298"/>
      <c r="B223" s="298" t="str">
        <f t="shared" si="448"/>
        <v/>
      </c>
      <c r="C223" s="166" t="str">
        <f t="shared" ref="C223:G223" si="481">IF($A223="","",IFERROR(INDIRECT("'" &amp; $A223 &amp; "'!" &amp; C$7),0))</f>
        <v/>
      </c>
      <c r="D223" s="166" t="str">
        <f t="shared" si="481"/>
        <v/>
      </c>
      <c r="E223" s="166" t="str">
        <f t="shared" si="481"/>
        <v/>
      </c>
      <c r="F223" s="299" t="str">
        <f t="shared" si="481"/>
        <v/>
      </c>
      <c r="G223" s="300" t="str">
        <f t="shared" si="481"/>
        <v/>
      </c>
      <c r="H223" s="301" t="str">
        <f t="shared" si="450"/>
        <v/>
      </c>
      <c r="I223" s="299" t="str">
        <f t="shared" ref="I223:J223" si="482">IF($A223="","",IFERROR(INDIRECT("'" &amp; $A223 &amp; "'!" &amp; I$7),0))</f>
        <v/>
      </c>
      <c r="J223" s="300" t="str">
        <f t="shared" si="482"/>
        <v/>
      </c>
      <c r="K223" s="301" t="str">
        <f t="shared" si="452"/>
        <v/>
      </c>
      <c r="L223" s="302" t="str">
        <f t="shared" ref="L223:M223" si="483">IF($A223="","",IFERROR(INDIRECT("'" &amp; $A223 &amp; "'!" &amp; L$7),0))</f>
        <v/>
      </c>
      <c r="M223" s="303" t="str">
        <f t="shared" si="483"/>
        <v/>
      </c>
      <c r="N223" s="279"/>
      <c r="O223" s="279"/>
      <c r="P223" s="279"/>
      <c r="Q223" s="279"/>
      <c r="R223" s="279"/>
      <c r="S223" s="279"/>
      <c r="T223" s="279"/>
      <c r="U223" s="279"/>
      <c r="V223" s="279"/>
      <c r="W223" s="279"/>
      <c r="X223" s="279"/>
      <c r="Y223" s="279"/>
      <c r="Z223" s="279"/>
    </row>
    <row r="224" ht="12.75" hidden="1" customHeight="1">
      <c r="A224" s="298"/>
      <c r="B224" s="298" t="str">
        <f t="shared" si="448"/>
        <v/>
      </c>
      <c r="C224" s="166" t="str">
        <f t="shared" ref="C224:G224" si="484">IF($A224="","",IFERROR(INDIRECT("'" &amp; $A224 &amp; "'!" &amp; C$7),0))</f>
        <v/>
      </c>
      <c r="D224" s="166" t="str">
        <f t="shared" si="484"/>
        <v/>
      </c>
      <c r="E224" s="166" t="str">
        <f t="shared" si="484"/>
        <v/>
      </c>
      <c r="F224" s="299" t="str">
        <f t="shared" si="484"/>
        <v/>
      </c>
      <c r="G224" s="300" t="str">
        <f t="shared" si="484"/>
        <v/>
      </c>
      <c r="H224" s="301" t="str">
        <f t="shared" si="450"/>
        <v/>
      </c>
      <c r="I224" s="299" t="str">
        <f t="shared" ref="I224:J224" si="485">IF($A224="","",IFERROR(INDIRECT("'" &amp; $A224 &amp; "'!" &amp; I$7),0))</f>
        <v/>
      </c>
      <c r="J224" s="300" t="str">
        <f t="shared" si="485"/>
        <v/>
      </c>
      <c r="K224" s="301" t="str">
        <f t="shared" si="452"/>
        <v/>
      </c>
      <c r="L224" s="302" t="str">
        <f t="shared" ref="L224:M224" si="486">IF($A224="","",IFERROR(INDIRECT("'" &amp; $A224 &amp; "'!" &amp; L$7),0))</f>
        <v/>
      </c>
      <c r="M224" s="303" t="str">
        <f t="shared" si="486"/>
        <v/>
      </c>
      <c r="N224" s="279"/>
      <c r="O224" s="279"/>
      <c r="P224" s="279"/>
      <c r="Q224" s="279"/>
      <c r="R224" s="279"/>
      <c r="S224" s="279"/>
      <c r="T224" s="279"/>
      <c r="U224" s="279"/>
      <c r="V224" s="279"/>
      <c r="W224" s="279"/>
      <c r="X224" s="279"/>
      <c r="Y224" s="279"/>
      <c r="Z224" s="279"/>
    </row>
    <row r="225" ht="12.75" hidden="1" customHeight="1">
      <c r="A225" s="298"/>
      <c r="B225" s="298" t="str">
        <f t="shared" si="448"/>
        <v/>
      </c>
      <c r="C225" s="166" t="str">
        <f t="shared" ref="C225:G225" si="487">IF($A225="","",IFERROR(INDIRECT("'" &amp; $A225 &amp; "'!" &amp; C$7),0))</f>
        <v/>
      </c>
      <c r="D225" s="166" t="str">
        <f t="shared" si="487"/>
        <v/>
      </c>
      <c r="E225" s="166" t="str">
        <f t="shared" si="487"/>
        <v/>
      </c>
      <c r="F225" s="299" t="str">
        <f t="shared" si="487"/>
        <v/>
      </c>
      <c r="G225" s="300" t="str">
        <f t="shared" si="487"/>
        <v/>
      </c>
      <c r="H225" s="301" t="str">
        <f t="shared" si="450"/>
        <v/>
      </c>
      <c r="I225" s="299" t="str">
        <f t="shared" ref="I225:J225" si="488">IF($A225="","",IFERROR(INDIRECT("'" &amp; $A225 &amp; "'!" &amp; I$7),0))</f>
        <v/>
      </c>
      <c r="J225" s="300" t="str">
        <f t="shared" si="488"/>
        <v/>
      </c>
      <c r="K225" s="301" t="str">
        <f t="shared" si="452"/>
        <v/>
      </c>
      <c r="L225" s="302" t="str">
        <f t="shared" ref="L225:M225" si="489">IF($A225="","",IFERROR(INDIRECT("'" &amp; $A225 &amp; "'!" &amp; L$7),0))</f>
        <v/>
      </c>
      <c r="M225" s="303" t="str">
        <f t="shared" si="489"/>
        <v/>
      </c>
      <c r="N225" s="279"/>
      <c r="O225" s="279"/>
      <c r="P225" s="279"/>
      <c r="Q225" s="279"/>
      <c r="R225" s="279"/>
      <c r="S225" s="279"/>
      <c r="T225" s="279"/>
      <c r="U225" s="279"/>
      <c r="V225" s="279"/>
      <c r="W225" s="279"/>
      <c r="X225" s="279"/>
      <c r="Y225" s="279"/>
      <c r="Z225" s="279"/>
    </row>
    <row r="226" ht="12.75" hidden="1" customHeight="1">
      <c r="A226" s="298"/>
      <c r="B226" s="298" t="str">
        <f t="shared" si="448"/>
        <v/>
      </c>
      <c r="C226" s="166" t="str">
        <f t="shared" ref="C226:G226" si="490">IF($A226="","",IFERROR(INDIRECT("'" &amp; $A226 &amp; "'!" &amp; C$7),0))</f>
        <v/>
      </c>
      <c r="D226" s="166" t="str">
        <f t="shared" si="490"/>
        <v/>
      </c>
      <c r="E226" s="166" t="str">
        <f t="shared" si="490"/>
        <v/>
      </c>
      <c r="F226" s="299" t="str">
        <f t="shared" si="490"/>
        <v/>
      </c>
      <c r="G226" s="300" t="str">
        <f t="shared" si="490"/>
        <v/>
      </c>
      <c r="H226" s="301" t="str">
        <f t="shared" si="450"/>
        <v/>
      </c>
      <c r="I226" s="299" t="str">
        <f t="shared" ref="I226:J226" si="491">IF($A226="","",IFERROR(INDIRECT("'" &amp; $A226 &amp; "'!" &amp; I$7),0))</f>
        <v/>
      </c>
      <c r="J226" s="300" t="str">
        <f t="shared" si="491"/>
        <v/>
      </c>
      <c r="K226" s="301" t="str">
        <f t="shared" si="452"/>
        <v/>
      </c>
      <c r="L226" s="302" t="str">
        <f t="shared" ref="L226:M226" si="492">IF($A226="","",IFERROR(INDIRECT("'" &amp; $A226 &amp; "'!" &amp; L$7),0))</f>
        <v/>
      </c>
      <c r="M226" s="303" t="str">
        <f t="shared" si="492"/>
        <v/>
      </c>
      <c r="N226" s="279"/>
      <c r="O226" s="279"/>
      <c r="P226" s="279"/>
      <c r="Q226" s="279"/>
      <c r="R226" s="279"/>
      <c r="S226" s="279"/>
      <c r="T226" s="279"/>
      <c r="U226" s="279"/>
      <c r="V226" s="279"/>
      <c r="W226" s="279"/>
      <c r="X226" s="279"/>
      <c r="Y226" s="279"/>
      <c r="Z226" s="279"/>
    </row>
    <row r="227" ht="12.75" hidden="1" customHeight="1">
      <c r="A227" s="298"/>
      <c r="B227" s="298" t="str">
        <f t="shared" si="448"/>
        <v/>
      </c>
      <c r="C227" s="166" t="str">
        <f t="shared" ref="C227:G227" si="493">IF($A227="","",IFERROR(INDIRECT("'" &amp; $A227 &amp; "'!" &amp; C$7),0))</f>
        <v/>
      </c>
      <c r="D227" s="166" t="str">
        <f t="shared" si="493"/>
        <v/>
      </c>
      <c r="E227" s="166" t="str">
        <f t="shared" si="493"/>
        <v/>
      </c>
      <c r="F227" s="299" t="str">
        <f t="shared" si="493"/>
        <v/>
      </c>
      <c r="G227" s="300" t="str">
        <f t="shared" si="493"/>
        <v/>
      </c>
      <c r="H227" s="301" t="str">
        <f t="shared" si="450"/>
        <v/>
      </c>
      <c r="I227" s="299" t="str">
        <f t="shared" ref="I227:J227" si="494">IF($A227="","",IFERROR(INDIRECT("'" &amp; $A227 &amp; "'!" &amp; I$7),0))</f>
        <v/>
      </c>
      <c r="J227" s="300" t="str">
        <f t="shared" si="494"/>
        <v/>
      </c>
      <c r="K227" s="301" t="str">
        <f t="shared" si="452"/>
        <v/>
      </c>
      <c r="L227" s="302" t="str">
        <f t="shared" ref="L227:M227" si="495">IF($A227="","",IFERROR(INDIRECT("'" &amp; $A227 &amp; "'!" &amp; L$7),0))</f>
        <v/>
      </c>
      <c r="M227" s="303" t="str">
        <f t="shared" si="495"/>
        <v/>
      </c>
      <c r="N227" s="279"/>
      <c r="O227" s="279"/>
      <c r="P227" s="279"/>
      <c r="Q227" s="279"/>
      <c r="R227" s="279"/>
      <c r="S227" s="279"/>
      <c r="T227" s="279"/>
      <c r="U227" s="279"/>
      <c r="V227" s="279"/>
      <c r="W227" s="279"/>
      <c r="X227" s="279"/>
      <c r="Y227" s="279"/>
      <c r="Z227" s="279"/>
    </row>
    <row r="228" ht="12.75" hidden="1" customHeight="1">
      <c r="A228" s="298"/>
      <c r="B228" s="298" t="str">
        <f t="shared" si="448"/>
        <v/>
      </c>
      <c r="C228" s="166" t="str">
        <f t="shared" ref="C228:G228" si="496">IF($A228="","",IFERROR(INDIRECT("'" &amp; $A228 &amp; "'!" &amp; C$7),0))</f>
        <v/>
      </c>
      <c r="D228" s="166" t="str">
        <f t="shared" si="496"/>
        <v/>
      </c>
      <c r="E228" s="166" t="str">
        <f t="shared" si="496"/>
        <v/>
      </c>
      <c r="F228" s="299" t="str">
        <f t="shared" si="496"/>
        <v/>
      </c>
      <c r="G228" s="300" t="str">
        <f t="shared" si="496"/>
        <v/>
      </c>
      <c r="H228" s="301" t="str">
        <f t="shared" si="450"/>
        <v/>
      </c>
      <c r="I228" s="299" t="str">
        <f t="shared" ref="I228:J228" si="497">IF($A228="","",IFERROR(INDIRECT("'" &amp; $A228 &amp; "'!" &amp; I$7),0))</f>
        <v/>
      </c>
      <c r="J228" s="300" t="str">
        <f t="shared" si="497"/>
        <v/>
      </c>
      <c r="K228" s="301" t="str">
        <f t="shared" si="452"/>
        <v/>
      </c>
      <c r="L228" s="302" t="str">
        <f t="shared" ref="L228:M228" si="498">IF($A228="","",IFERROR(INDIRECT("'" &amp; $A228 &amp; "'!" &amp; L$7),0))</f>
        <v/>
      </c>
      <c r="M228" s="303" t="str">
        <f t="shared" si="498"/>
        <v/>
      </c>
      <c r="N228" s="279"/>
      <c r="O228" s="279"/>
      <c r="P228" s="279"/>
      <c r="Q228" s="279"/>
      <c r="R228" s="279"/>
      <c r="S228" s="279"/>
      <c r="T228" s="279"/>
      <c r="U228" s="279"/>
      <c r="V228" s="279"/>
      <c r="W228" s="279"/>
      <c r="X228" s="279"/>
      <c r="Y228" s="279"/>
      <c r="Z228" s="279"/>
    </row>
    <row r="229" ht="12.75" hidden="1" customHeight="1">
      <c r="A229" s="298"/>
      <c r="B229" s="298" t="str">
        <f t="shared" si="448"/>
        <v/>
      </c>
      <c r="C229" s="166" t="str">
        <f t="shared" ref="C229:G229" si="499">IF($A229="","",IFERROR(INDIRECT("'" &amp; $A229 &amp; "'!" &amp; C$7),0))</f>
        <v/>
      </c>
      <c r="D229" s="166" t="str">
        <f t="shared" si="499"/>
        <v/>
      </c>
      <c r="E229" s="166" t="str">
        <f t="shared" si="499"/>
        <v/>
      </c>
      <c r="F229" s="299" t="str">
        <f t="shared" si="499"/>
        <v/>
      </c>
      <c r="G229" s="300" t="str">
        <f t="shared" si="499"/>
        <v/>
      </c>
      <c r="H229" s="301" t="str">
        <f t="shared" si="450"/>
        <v/>
      </c>
      <c r="I229" s="299" t="str">
        <f t="shared" ref="I229:J229" si="500">IF($A229="","",IFERROR(INDIRECT("'" &amp; $A229 &amp; "'!" &amp; I$7),0))</f>
        <v/>
      </c>
      <c r="J229" s="300" t="str">
        <f t="shared" si="500"/>
        <v/>
      </c>
      <c r="K229" s="301" t="str">
        <f t="shared" si="452"/>
        <v/>
      </c>
      <c r="L229" s="302" t="str">
        <f t="shared" ref="L229:M229" si="501">IF($A229="","",IFERROR(INDIRECT("'" &amp; $A229 &amp; "'!" &amp; L$7),0))</f>
        <v/>
      </c>
      <c r="M229" s="303" t="str">
        <f t="shared" si="501"/>
        <v/>
      </c>
      <c r="N229" s="279"/>
      <c r="O229" s="279"/>
      <c r="P229" s="279"/>
      <c r="Q229" s="279"/>
      <c r="R229" s="279"/>
      <c r="S229" s="279"/>
      <c r="T229" s="279"/>
      <c r="U229" s="279"/>
      <c r="V229" s="279"/>
      <c r="W229" s="279"/>
      <c r="X229" s="279"/>
      <c r="Y229" s="279"/>
      <c r="Z229" s="279"/>
    </row>
    <row r="230" ht="12.75" hidden="1" customHeight="1">
      <c r="A230" s="298"/>
      <c r="B230" s="298" t="str">
        <f t="shared" si="448"/>
        <v/>
      </c>
      <c r="C230" s="166" t="str">
        <f t="shared" ref="C230:G230" si="502">IF($A230="","",IFERROR(INDIRECT("'" &amp; $A230 &amp; "'!" &amp; C$7),0))</f>
        <v/>
      </c>
      <c r="D230" s="166" t="str">
        <f t="shared" si="502"/>
        <v/>
      </c>
      <c r="E230" s="166" t="str">
        <f t="shared" si="502"/>
        <v/>
      </c>
      <c r="F230" s="299" t="str">
        <f t="shared" si="502"/>
        <v/>
      </c>
      <c r="G230" s="300" t="str">
        <f t="shared" si="502"/>
        <v/>
      </c>
      <c r="H230" s="301" t="str">
        <f t="shared" si="450"/>
        <v/>
      </c>
      <c r="I230" s="299" t="str">
        <f t="shared" ref="I230:J230" si="503">IF($A230="","",IFERROR(INDIRECT("'" &amp; $A230 &amp; "'!" &amp; I$7),0))</f>
        <v/>
      </c>
      <c r="J230" s="300" t="str">
        <f t="shared" si="503"/>
        <v/>
      </c>
      <c r="K230" s="301" t="str">
        <f t="shared" si="452"/>
        <v/>
      </c>
      <c r="L230" s="302" t="str">
        <f t="shared" ref="L230:M230" si="504">IF($A230="","",IFERROR(INDIRECT("'" &amp; $A230 &amp; "'!" &amp; L$7),0))</f>
        <v/>
      </c>
      <c r="M230" s="303" t="str">
        <f t="shared" si="504"/>
        <v/>
      </c>
      <c r="N230" s="279"/>
      <c r="O230" s="279"/>
      <c r="P230" s="279"/>
      <c r="Q230" s="279"/>
      <c r="R230" s="279"/>
      <c r="S230" s="279"/>
      <c r="T230" s="279"/>
      <c r="U230" s="279"/>
      <c r="V230" s="279"/>
      <c r="W230" s="279"/>
      <c r="X230" s="279"/>
      <c r="Y230" s="279"/>
      <c r="Z230" s="279"/>
    </row>
    <row r="231" ht="12.75" hidden="1" customHeight="1">
      <c r="A231" s="298"/>
      <c r="B231" s="298" t="str">
        <f t="shared" si="448"/>
        <v/>
      </c>
      <c r="C231" s="166" t="str">
        <f t="shared" ref="C231:G231" si="505">IF($A231="","",IFERROR(INDIRECT("'" &amp; $A231 &amp; "'!" &amp; C$7),0))</f>
        <v/>
      </c>
      <c r="D231" s="166" t="str">
        <f t="shared" si="505"/>
        <v/>
      </c>
      <c r="E231" s="166" t="str">
        <f t="shared" si="505"/>
        <v/>
      </c>
      <c r="F231" s="299" t="str">
        <f t="shared" si="505"/>
        <v/>
      </c>
      <c r="G231" s="300" t="str">
        <f t="shared" si="505"/>
        <v/>
      </c>
      <c r="H231" s="301" t="str">
        <f t="shared" si="450"/>
        <v/>
      </c>
      <c r="I231" s="299" t="str">
        <f t="shared" ref="I231:J231" si="506">IF($A231="","",IFERROR(INDIRECT("'" &amp; $A231 &amp; "'!" &amp; I$7),0))</f>
        <v/>
      </c>
      <c r="J231" s="300" t="str">
        <f t="shared" si="506"/>
        <v/>
      </c>
      <c r="K231" s="301" t="str">
        <f t="shared" si="452"/>
        <v/>
      </c>
      <c r="L231" s="302" t="str">
        <f t="shared" ref="L231:M231" si="507">IF($A231="","",IFERROR(INDIRECT("'" &amp; $A231 &amp; "'!" &amp; L$7),0))</f>
        <v/>
      </c>
      <c r="M231" s="303" t="str">
        <f t="shared" si="507"/>
        <v/>
      </c>
      <c r="N231" s="279"/>
      <c r="O231" s="279"/>
      <c r="P231" s="279"/>
      <c r="Q231" s="279"/>
      <c r="R231" s="279"/>
      <c r="S231" s="279"/>
      <c r="T231" s="279"/>
      <c r="U231" s="279"/>
      <c r="V231" s="279"/>
      <c r="W231" s="279"/>
      <c r="X231" s="279"/>
      <c r="Y231" s="279"/>
      <c r="Z231" s="279"/>
    </row>
    <row r="232" ht="12.75" hidden="1" customHeight="1">
      <c r="A232" s="298"/>
      <c r="B232" s="298" t="str">
        <f t="shared" si="448"/>
        <v/>
      </c>
      <c r="C232" s="166" t="str">
        <f t="shared" ref="C232:G232" si="508">IF($A232="","",IFERROR(INDIRECT("'" &amp; $A232 &amp; "'!" &amp; C$7),0))</f>
        <v/>
      </c>
      <c r="D232" s="166" t="str">
        <f t="shared" si="508"/>
        <v/>
      </c>
      <c r="E232" s="166" t="str">
        <f t="shared" si="508"/>
        <v/>
      </c>
      <c r="F232" s="299" t="str">
        <f t="shared" si="508"/>
        <v/>
      </c>
      <c r="G232" s="300" t="str">
        <f t="shared" si="508"/>
        <v/>
      </c>
      <c r="H232" s="301" t="str">
        <f t="shared" si="450"/>
        <v/>
      </c>
      <c r="I232" s="299" t="str">
        <f t="shared" ref="I232:J232" si="509">IF($A232="","",IFERROR(INDIRECT("'" &amp; $A232 &amp; "'!" &amp; I$7),0))</f>
        <v/>
      </c>
      <c r="J232" s="300" t="str">
        <f t="shared" si="509"/>
        <v/>
      </c>
      <c r="K232" s="301" t="str">
        <f t="shared" si="452"/>
        <v/>
      </c>
      <c r="L232" s="302" t="str">
        <f t="shared" ref="L232:M232" si="510">IF($A232="","",IFERROR(INDIRECT("'" &amp; $A232 &amp; "'!" &amp; L$7),0))</f>
        <v/>
      </c>
      <c r="M232" s="303" t="str">
        <f t="shared" si="510"/>
        <v/>
      </c>
      <c r="N232" s="279"/>
      <c r="O232" s="279"/>
      <c r="P232" s="279"/>
      <c r="Q232" s="279"/>
      <c r="R232" s="279"/>
      <c r="S232" s="279"/>
      <c r="T232" s="279"/>
      <c r="U232" s="279"/>
      <c r="V232" s="279"/>
      <c r="W232" s="279"/>
      <c r="X232" s="279"/>
      <c r="Y232" s="279"/>
      <c r="Z232" s="279"/>
    </row>
    <row r="233" ht="12.75" hidden="1" customHeight="1">
      <c r="A233" s="298"/>
      <c r="B233" s="298" t="str">
        <f t="shared" si="448"/>
        <v/>
      </c>
      <c r="C233" s="166" t="str">
        <f t="shared" ref="C233:G233" si="511">IF($A233="","",IFERROR(INDIRECT("'" &amp; $A233 &amp; "'!" &amp; C$7),0))</f>
        <v/>
      </c>
      <c r="D233" s="166" t="str">
        <f t="shared" si="511"/>
        <v/>
      </c>
      <c r="E233" s="166" t="str">
        <f t="shared" si="511"/>
        <v/>
      </c>
      <c r="F233" s="299" t="str">
        <f t="shared" si="511"/>
        <v/>
      </c>
      <c r="G233" s="300" t="str">
        <f t="shared" si="511"/>
        <v/>
      </c>
      <c r="H233" s="301" t="str">
        <f t="shared" si="450"/>
        <v/>
      </c>
      <c r="I233" s="299" t="str">
        <f t="shared" ref="I233:J233" si="512">IF($A233="","",IFERROR(INDIRECT("'" &amp; $A233 &amp; "'!" &amp; I$7),0))</f>
        <v/>
      </c>
      <c r="J233" s="300" t="str">
        <f t="shared" si="512"/>
        <v/>
      </c>
      <c r="K233" s="301" t="str">
        <f t="shared" si="452"/>
        <v/>
      </c>
      <c r="L233" s="302" t="str">
        <f t="shared" ref="L233:M233" si="513">IF($A233="","",IFERROR(INDIRECT("'" &amp; $A233 &amp; "'!" &amp; L$7),0))</f>
        <v/>
      </c>
      <c r="M233" s="303" t="str">
        <f t="shared" si="513"/>
        <v/>
      </c>
      <c r="N233" s="279"/>
      <c r="O233" s="279"/>
      <c r="P233" s="279"/>
      <c r="Q233" s="279"/>
      <c r="R233" s="279"/>
      <c r="S233" s="279"/>
      <c r="T233" s="279"/>
      <c r="U233" s="279"/>
      <c r="V233" s="279"/>
      <c r="W233" s="279"/>
      <c r="X233" s="279"/>
      <c r="Y233" s="279"/>
      <c r="Z233" s="279"/>
    </row>
    <row r="234" ht="12.75" hidden="1" customHeight="1">
      <c r="A234" s="298"/>
      <c r="B234" s="298" t="str">
        <f t="shared" si="448"/>
        <v/>
      </c>
      <c r="C234" s="166" t="str">
        <f t="shared" ref="C234:G234" si="514">IF($A234="","",IFERROR(INDIRECT("'" &amp; $A234 &amp; "'!" &amp; C$7),0))</f>
        <v/>
      </c>
      <c r="D234" s="166" t="str">
        <f t="shared" si="514"/>
        <v/>
      </c>
      <c r="E234" s="166" t="str">
        <f t="shared" si="514"/>
        <v/>
      </c>
      <c r="F234" s="299" t="str">
        <f t="shared" si="514"/>
        <v/>
      </c>
      <c r="G234" s="300" t="str">
        <f t="shared" si="514"/>
        <v/>
      </c>
      <c r="H234" s="301" t="str">
        <f t="shared" si="450"/>
        <v/>
      </c>
      <c r="I234" s="299" t="str">
        <f t="shared" ref="I234:J234" si="515">IF($A234="","",IFERROR(INDIRECT("'" &amp; $A234 &amp; "'!" &amp; I$7),0))</f>
        <v/>
      </c>
      <c r="J234" s="300" t="str">
        <f t="shared" si="515"/>
        <v/>
      </c>
      <c r="K234" s="301" t="str">
        <f t="shared" si="452"/>
        <v/>
      </c>
      <c r="L234" s="302" t="str">
        <f t="shared" ref="L234:M234" si="516">IF($A234="","",IFERROR(INDIRECT("'" &amp; $A234 &amp; "'!" &amp; L$7),0))</f>
        <v/>
      </c>
      <c r="M234" s="303" t="str">
        <f t="shared" si="516"/>
        <v/>
      </c>
      <c r="N234" s="279"/>
      <c r="O234" s="279"/>
      <c r="P234" s="279"/>
      <c r="Q234" s="279"/>
      <c r="R234" s="279"/>
      <c r="S234" s="279"/>
      <c r="T234" s="279"/>
      <c r="U234" s="279"/>
      <c r="V234" s="279"/>
      <c r="W234" s="279"/>
      <c r="X234" s="279"/>
      <c r="Y234" s="279"/>
      <c r="Z234" s="279"/>
    </row>
    <row r="235" ht="12.75" hidden="1" customHeight="1">
      <c r="A235" s="298"/>
      <c r="B235" s="298" t="str">
        <f t="shared" si="448"/>
        <v/>
      </c>
      <c r="C235" s="166" t="str">
        <f t="shared" ref="C235:G235" si="517">IF($A235="","",IFERROR(INDIRECT("'" &amp; $A235 &amp; "'!" &amp; C$7),0))</f>
        <v/>
      </c>
      <c r="D235" s="166" t="str">
        <f t="shared" si="517"/>
        <v/>
      </c>
      <c r="E235" s="166" t="str">
        <f t="shared" si="517"/>
        <v/>
      </c>
      <c r="F235" s="299" t="str">
        <f t="shared" si="517"/>
        <v/>
      </c>
      <c r="G235" s="300" t="str">
        <f t="shared" si="517"/>
        <v/>
      </c>
      <c r="H235" s="301" t="str">
        <f t="shared" si="450"/>
        <v/>
      </c>
      <c r="I235" s="299" t="str">
        <f t="shared" ref="I235:J235" si="518">IF($A235="","",IFERROR(INDIRECT("'" &amp; $A235 &amp; "'!" &amp; I$7),0))</f>
        <v/>
      </c>
      <c r="J235" s="300" t="str">
        <f t="shared" si="518"/>
        <v/>
      </c>
      <c r="K235" s="301" t="str">
        <f t="shared" si="452"/>
        <v/>
      </c>
      <c r="L235" s="302" t="str">
        <f t="shared" ref="L235:M235" si="519">IF($A235="","",IFERROR(INDIRECT("'" &amp; $A235 &amp; "'!" &amp; L$7),0))</f>
        <v/>
      </c>
      <c r="M235" s="303" t="str">
        <f t="shared" si="519"/>
        <v/>
      </c>
      <c r="N235" s="279"/>
      <c r="O235" s="279"/>
      <c r="P235" s="279"/>
      <c r="Q235" s="279"/>
      <c r="R235" s="279"/>
      <c r="S235" s="279"/>
      <c r="T235" s="279"/>
      <c r="U235" s="279"/>
      <c r="V235" s="279"/>
      <c r="W235" s="279"/>
      <c r="X235" s="279"/>
      <c r="Y235" s="279"/>
      <c r="Z235" s="279"/>
    </row>
    <row r="236" ht="12.75" hidden="1" customHeight="1">
      <c r="A236" s="9"/>
      <c r="B236" s="298" t="str">
        <f t="shared" si="448"/>
        <v/>
      </c>
      <c r="C236" s="166" t="str">
        <f t="shared" ref="C236:G236" si="520">IF($A236="","",IFERROR(INDIRECT("'" &amp; $A236 &amp; "'!" &amp; C$7),0))</f>
        <v/>
      </c>
      <c r="D236" s="166" t="str">
        <f t="shared" si="520"/>
        <v/>
      </c>
      <c r="E236" s="166" t="str">
        <f t="shared" si="520"/>
        <v/>
      </c>
      <c r="F236" s="299" t="str">
        <f t="shared" si="520"/>
        <v/>
      </c>
      <c r="G236" s="300" t="str">
        <f t="shared" si="520"/>
        <v/>
      </c>
      <c r="H236" s="301" t="str">
        <f t="shared" si="450"/>
        <v/>
      </c>
      <c r="I236" s="299" t="str">
        <f t="shared" ref="I236:J236" si="521">IF($A236="","",IFERROR(INDIRECT("'" &amp; $A236 &amp; "'!" &amp; I$7),0))</f>
        <v/>
      </c>
      <c r="J236" s="300" t="str">
        <f t="shared" si="521"/>
        <v/>
      </c>
      <c r="K236" s="301" t="str">
        <f t="shared" si="452"/>
        <v/>
      </c>
      <c r="L236" s="302" t="str">
        <f t="shared" ref="L236:M236" si="522">IF($A236="","",IFERROR(INDIRECT("'" &amp; $A236 &amp; "'!" &amp; L$7),0))</f>
        <v/>
      </c>
      <c r="M236" s="303" t="str">
        <f t="shared" si="522"/>
        <v/>
      </c>
      <c r="N236" s="279"/>
      <c r="O236" s="279"/>
      <c r="P236" s="279"/>
      <c r="Q236" s="279"/>
      <c r="R236" s="279"/>
      <c r="S236" s="279"/>
      <c r="T236" s="279"/>
      <c r="U236" s="279"/>
      <c r="V236" s="279"/>
      <c r="W236" s="279"/>
      <c r="X236" s="279"/>
      <c r="Y236" s="279"/>
      <c r="Z236" s="279"/>
    </row>
    <row r="237" ht="12.75" hidden="1" customHeight="1">
      <c r="A237" s="279"/>
      <c r="B237" s="298" t="str">
        <f t="shared" si="448"/>
        <v/>
      </c>
      <c r="C237" s="166" t="str">
        <f t="shared" ref="C237:G237" si="523">IF($A237="","",IFERROR(INDIRECT("'" &amp; $A237 &amp; "'!" &amp; C$7),0))</f>
        <v/>
      </c>
      <c r="D237" s="166" t="str">
        <f t="shared" si="523"/>
        <v/>
      </c>
      <c r="E237" s="166" t="str">
        <f t="shared" si="523"/>
        <v/>
      </c>
      <c r="F237" s="299" t="str">
        <f t="shared" si="523"/>
        <v/>
      </c>
      <c r="G237" s="300" t="str">
        <f t="shared" si="523"/>
        <v/>
      </c>
      <c r="H237" s="301" t="str">
        <f t="shared" si="450"/>
        <v/>
      </c>
      <c r="I237" s="299" t="str">
        <f t="shared" ref="I237:J237" si="524">IF($A237="","",IFERROR(INDIRECT("'" &amp; $A237 &amp; "'!" &amp; I$7),0))</f>
        <v/>
      </c>
      <c r="J237" s="300" t="str">
        <f t="shared" si="524"/>
        <v/>
      </c>
      <c r="K237" s="301" t="str">
        <f t="shared" si="452"/>
        <v/>
      </c>
      <c r="L237" s="302" t="str">
        <f t="shared" ref="L237:M237" si="525">IF($A237="","",IFERROR(INDIRECT("'" &amp; $A237 &amp; "'!" &amp; L$7),0))</f>
        <v/>
      </c>
      <c r="M237" s="303" t="str">
        <f t="shared" si="525"/>
        <v/>
      </c>
      <c r="N237" s="279"/>
      <c r="O237" s="279"/>
      <c r="P237" s="279"/>
      <c r="Q237" s="279"/>
      <c r="R237" s="279"/>
      <c r="S237" s="279"/>
      <c r="T237" s="279"/>
      <c r="U237" s="279"/>
      <c r="V237" s="279"/>
      <c r="W237" s="279"/>
      <c r="X237" s="279"/>
      <c r="Y237" s="279"/>
      <c r="Z237" s="279"/>
    </row>
    <row r="238" ht="12.75" hidden="1" customHeight="1">
      <c r="A238" s="279"/>
      <c r="B238" s="298" t="str">
        <f t="shared" si="448"/>
        <v/>
      </c>
      <c r="C238" s="166" t="str">
        <f t="shared" ref="C238:G238" si="526">IF($A238="","",IFERROR(INDIRECT("'" &amp; $A238 &amp; "'!" &amp; C$7),0))</f>
        <v/>
      </c>
      <c r="D238" s="166" t="str">
        <f t="shared" si="526"/>
        <v/>
      </c>
      <c r="E238" s="166" t="str">
        <f t="shared" si="526"/>
        <v/>
      </c>
      <c r="F238" s="299" t="str">
        <f t="shared" si="526"/>
        <v/>
      </c>
      <c r="G238" s="300" t="str">
        <f t="shared" si="526"/>
        <v/>
      </c>
      <c r="H238" s="301" t="str">
        <f t="shared" si="450"/>
        <v/>
      </c>
      <c r="I238" s="299" t="str">
        <f t="shared" ref="I238:J238" si="527">IF($A238="","",IFERROR(INDIRECT("'" &amp; $A238 &amp; "'!" &amp; I$7),0))</f>
        <v/>
      </c>
      <c r="J238" s="300" t="str">
        <f t="shared" si="527"/>
        <v/>
      </c>
      <c r="K238" s="301" t="str">
        <f t="shared" si="452"/>
        <v/>
      </c>
      <c r="L238" s="302" t="str">
        <f t="shared" ref="L238:M238" si="528">IF($A238="","",IFERROR(INDIRECT("'" &amp; $A238 &amp; "'!" &amp; L$7),0))</f>
        <v/>
      </c>
      <c r="M238" s="303" t="str">
        <f t="shared" si="528"/>
        <v/>
      </c>
      <c r="N238" s="279"/>
      <c r="O238" s="279"/>
      <c r="P238" s="279"/>
      <c r="Q238" s="279"/>
      <c r="R238" s="279"/>
      <c r="S238" s="279"/>
      <c r="T238" s="279"/>
      <c r="U238" s="279"/>
      <c r="V238" s="279"/>
      <c r="W238" s="279"/>
      <c r="X238" s="279"/>
      <c r="Y238" s="279"/>
      <c r="Z238" s="279"/>
    </row>
    <row r="239" ht="12.75" hidden="1" customHeight="1">
      <c r="A239" s="9"/>
      <c r="B239" s="298" t="str">
        <f t="shared" si="448"/>
        <v/>
      </c>
      <c r="C239" s="166" t="str">
        <f t="shared" ref="C239:G239" si="529">IF($A239="","",IFERROR(INDIRECT("'" &amp; $A239 &amp; "'!" &amp; C$7),0))</f>
        <v/>
      </c>
      <c r="D239" s="166" t="str">
        <f t="shared" si="529"/>
        <v/>
      </c>
      <c r="E239" s="166" t="str">
        <f t="shared" si="529"/>
        <v/>
      </c>
      <c r="F239" s="299" t="str">
        <f t="shared" si="529"/>
        <v/>
      </c>
      <c r="G239" s="300" t="str">
        <f t="shared" si="529"/>
        <v/>
      </c>
      <c r="H239" s="301" t="str">
        <f t="shared" si="450"/>
        <v/>
      </c>
      <c r="I239" s="299" t="str">
        <f t="shared" ref="I239:J239" si="530">IF($A239="","",IFERROR(INDIRECT("'" &amp; $A239 &amp; "'!" &amp; I$7),0))</f>
        <v/>
      </c>
      <c r="J239" s="300" t="str">
        <f t="shared" si="530"/>
        <v/>
      </c>
      <c r="K239" s="301" t="str">
        <f t="shared" si="452"/>
        <v/>
      </c>
      <c r="L239" s="302" t="str">
        <f t="shared" ref="L239:M239" si="531">IF($A239="","",IFERROR(INDIRECT("'" &amp; $A239 &amp; "'!" &amp; L$7),0))</f>
        <v/>
      </c>
      <c r="M239" s="303" t="str">
        <f t="shared" si="531"/>
        <v/>
      </c>
      <c r="N239" s="279"/>
      <c r="O239" s="279"/>
      <c r="P239" s="279"/>
      <c r="Q239" s="279"/>
      <c r="R239" s="279"/>
      <c r="S239" s="279"/>
      <c r="T239" s="279"/>
      <c r="U239" s="279"/>
      <c r="V239" s="279"/>
      <c r="W239" s="279"/>
      <c r="X239" s="279"/>
      <c r="Y239" s="279"/>
      <c r="Z239" s="279"/>
    </row>
    <row r="240" ht="12.75" hidden="1" customHeight="1">
      <c r="A240" s="279"/>
      <c r="B240" s="298" t="str">
        <f t="shared" si="448"/>
        <v/>
      </c>
      <c r="C240" s="166" t="str">
        <f t="shared" ref="C240:G240" si="532">IF($A240="","",IFERROR(INDIRECT("'" &amp; $A240 &amp; "'!" &amp; C$7),0))</f>
        <v/>
      </c>
      <c r="D240" s="166" t="str">
        <f t="shared" si="532"/>
        <v/>
      </c>
      <c r="E240" s="166" t="str">
        <f t="shared" si="532"/>
        <v/>
      </c>
      <c r="F240" s="299" t="str">
        <f t="shared" si="532"/>
        <v/>
      </c>
      <c r="G240" s="300" t="str">
        <f t="shared" si="532"/>
        <v/>
      </c>
      <c r="H240" s="301" t="str">
        <f t="shared" si="450"/>
        <v/>
      </c>
      <c r="I240" s="299" t="str">
        <f t="shared" ref="I240:J240" si="533">IF($A240="","",IFERROR(INDIRECT("'" &amp; $A240 &amp; "'!" &amp; I$7),0))</f>
        <v/>
      </c>
      <c r="J240" s="300" t="str">
        <f t="shared" si="533"/>
        <v/>
      </c>
      <c r="K240" s="301" t="str">
        <f t="shared" si="452"/>
        <v/>
      </c>
      <c r="L240" s="302" t="str">
        <f t="shared" ref="L240:M240" si="534">IF($A240="","",IFERROR(INDIRECT("'" &amp; $A240 &amp; "'!" &amp; L$7),0))</f>
        <v/>
      </c>
      <c r="M240" s="303" t="str">
        <f t="shared" si="534"/>
        <v/>
      </c>
      <c r="N240" s="279"/>
      <c r="O240" s="279"/>
      <c r="P240" s="279"/>
      <c r="Q240" s="279"/>
      <c r="R240" s="279"/>
      <c r="S240" s="279"/>
      <c r="T240" s="279"/>
      <c r="U240" s="279"/>
      <c r="V240" s="279"/>
      <c r="W240" s="279"/>
      <c r="X240" s="279"/>
      <c r="Y240" s="279"/>
      <c r="Z240" s="279"/>
    </row>
    <row r="241" ht="12.75" hidden="1" customHeight="1">
      <c r="A241" s="9"/>
      <c r="B241" s="298" t="str">
        <f t="shared" si="448"/>
        <v/>
      </c>
      <c r="C241" s="166" t="str">
        <f t="shared" ref="C241:G241" si="535">IF($A241="","",IFERROR(INDIRECT("'" &amp; $A241 &amp; "'!" &amp; C$7),0))</f>
        <v/>
      </c>
      <c r="D241" s="166" t="str">
        <f t="shared" si="535"/>
        <v/>
      </c>
      <c r="E241" s="166" t="str">
        <f t="shared" si="535"/>
        <v/>
      </c>
      <c r="F241" s="299" t="str">
        <f t="shared" si="535"/>
        <v/>
      </c>
      <c r="G241" s="300" t="str">
        <f t="shared" si="535"/>
        <v/>
      </c>
      <c r="H241" s="301" t="str">
        <f t="shared" si="450"/>
        <v/>
      </c>
      <c r="I241" s="299" t="str">
        <f t="shared" ref="I241:J241" si="536">IF($A241="","",IFERROR(INDIRECT("'" &amp; $A241 &amp; "'!" &amp; I$7),0))</f>
        <v/>
      </c>
      <c r="J241" s="300" t="str">
        <f t="shared" si="536"/>
        <v/>
      </c>
      <c r="K241" s="301" t="str">
        <f t="shared" si="452"/>
        <v/>
      </c>
      <c r="L241" s="302" t="str">
        <f t="shared" ref="L241:M241" si="537">IF($A241="","",IFERROR(INDIRECT("'" &amp; $A241 &amp; "'!" &amp; L$7),0))</f>
        <v/>
      </c>
      <c r="M241" s="303" t="str">
        <f t="shared" si="537"/>
        <v/>
      </c>
      <c r="N241" s="279"/>
      <c r="O241" s="279"/>
      <c r="P241" s="279"/>
      <c r="Q241" s="279"/>
      <c r="R241" s="279"/>
      <c r="S241" s="279"/>
      <c r="T241" s="279"/>
      <c r="U241" s="279"/>
      <c r="V241" s="279"/>
      <c r="W241" s="279"/>
      <c r="X241" s="279"/>
      <c r="Y241" s="279"/>
      <c r="Z241" s="279"/>
    </row>
    <row r="242" ht="12.75" hidden="1" customHeight="1">
      <c r="A242" s="279"/>
      <c r="B242" s="298" t="str">
        <f t="shared" si="448"/>
        <v/>
      </c>
      <c r="C242" s="166" t="str">
        <f t="shared" ref="C242:G242" si="538">IF($A242="","",IFERROR(INDIRECT("'" &amp; $A242 &amp; "'!" &amp; C$7),0))</f>
        <v/>
      </c>
      <c r="D242" s="166" t="str">
        <f t="shared" si="538"/>
        <v/>
      </c>
      <c r="E242" s="166" t="str">
        <f t="shared" si="538"/>
        <v/>
      </c>
      <c r="F242" s="299" t="str">
        <f t="shared" si="538"/>
        <v/>
      </c>
      <c r="G242" s="300" t="str">
        <f t="shared" si="538"/>
        <v/>
      </c>
      <c r="H242" s="301" t="str">
        <f t="shared" si="450"/>
        <v/>
      </c>
      <c r="I242" s="299" t="str">
        <f t="shared" ref="I242:J242" si="539">IF($A242="","",IFERROR(INDIRECT("'" &amp; $A242 &amp; "'!" &amp; I$7),0))</f>
        <v/>
      </c>
      <c r="J242" s="300" t="str">
        <f t="shared" si="539"/>
        <v/>
      </c>
      <c r="K242" s="301" t="str">
        <f t="shared" si="452"/>
        <v/>
      </c>
      <c r="L242" s="302" t="str">
        <f t="shared" ref="L242:M242" si="540">IF($A242="","",IFERROR(INDIRECT("'" &amp; $A242 &amp; "'!" &amp; L$7),0))</f>
        <v/>
      </c>
      <c r="M242" s="303" t="str">
        <f t="shared" si="540"/>
        <v/>
      </c>
      <c r="N242" s="279"/>
      <c r="O242" s="279"/>
      <c r="P242" s="279"/>
      <c r="Q242" s="279"/>
      <c r="R242" s="279"/>
      <c r="S242" s="279"/>
      <c r="T242" s="279"/>
      <c r="U242" s="279"/>
      <c r="V242" s="279"/>
      <c r="W242" s="279"/>
      <c r="X242" s="279"/>
      <c r="Y242" s="279"/>
      <c r="Z242" s="279"/>
    </row>
    <row r="243" ht="12.75" hidden="1" customHeight="1">
      <c r="A243" s="279"/>
      <c r="B243" s="298" t="str">
        <f t="shared" si="448"/>
        <v/>
      </c>
      <c r="C243" s="166" t="str">
        <f t="shared" ref="C243:G243" si="541">IF($A243="","",IFERROR(INDIRECT("'" &amp; $A243 &amp; "'!" &amp; C$7),0))</f>
        <v/>
      </c>
      <c r="D243" s="166" t="str">
        <f t="shared" si="541"/>
        <v/>
      </c>
      <c r="E243" s="166" t="str">
        <f t="shared" si="541"/>
        <v/>
      </c>
      <c r="F243" s="299" t="str">
        <f t="shared" si="541"/>
        <v/>
      </c>
      <c r="G243" s="300" t="str">
        <f t="shared" si="541"/>
        <v/>
      </c>
      <c r="H243" s="301" t="str">
        <f t="shared" si="450"/>
        <v/>
      </c>
      <c r="I243" s="299" t="str">
        <f t="shared" ref="I243:J243" si="542">IF($A243="","",IFERROR(INDIRECT("'" &amp; $A243 &amp; "'!" &amp; I$7),0))</f>
        <v/>
      </c>
      <c r="J243" s="300" t="str">
        <f t="shared" si="542"/>
        <v/>
      </c>
      <c r="K243" s="301" t="str">
        <f t="shared" si="452"/>
        <v/>
      </c>
      <c r="L243" s="302" t="str">
        <f t="shared" ref="L243:M243" si="543">IF($A243="","",IFERROR(INDIRECT("'" &amp; $A243 &amp; "'!" &amp; L$7),0))</f>
        <v/>
      </c>
      <c r="M243" s="303" t="str">
        <f t="shared" si="543"/>
        <v/>
      </c>
      <c r="N243" s="279"/>
      <c r="O243" s="279"/>
      <c r="P243" s="279"/>
      <c r="Q243" s="279"/>
      <c r="R243" s="279"/>
      <c r="S243" s="279"/>
      <c r="T243" s="279"/>
      <c r="U243" s="279"/>
      <c r="V243" s="279"/>
      <c r="W243" s="279"/>
      <c r="X243" s="279"/>
      <c r="Y243" s="279"/>
      <c r="Z243" s="279"/>
    </row>
    <row r="244" ht="12.75" hidden="1" customHeight="1">
      <c r="A244" s="298"/>
      <c r="B244" s="298" t="str">
        <f t="shared" si="448"/>
        <v/>
      </c>
      <c r="C244" s="166" t="str">
        <f t="shared" ref="C244:G244" si="544">IF($A244="","",IFERROR(INDIRECT("'" &amp; $A244 &amp; "'!" &amp; C$7),0))</f>
        <v/>
      </c>
      <c r="D244" s="166" t="str">
        <f t="shared" si="544"/>
        <v/>
      </c>
      <c r="E244" s="166" t="str">
        <f t="shared" si="544"/>
        <v/>
      </c>
      <c r="F244" s="299" t="str">
        <f t="shared" si="544"/>
        <v/>
      </c>
      <c r="G244" s="300" t="str">
        <f t="shared" si="544"/>
        <v/>
      </c>
      <c r="H244" s="301" t="str">
        <f t="shared" si="450"/>
        <v/>
      </c>
      <c r="I244" s="299" t="str">
        <f t="shared" ref="I244:J244" si="545">IF($A244="","",IFERROR(INDIRECT("'" &amp; $A244 &amp; "'!" &amp; I$7),0))</f>
        <v/>
      </c>
      <c r="J244" s="300" t="str">
        <f t="shared" si="545"/>
        <v/>
      </c>
      <c r="K244" s="301" t="str">
        <f t="shared" si="452"/>
        <v/>
      </c>
      <c r="L244" s="302" t="str">
        <f t="shared" ref="L244:M244" si="546">IF($A244="","",IFERROR(INDIRECT("'" &amp; $A244 &amp; "'!" &amp; L$7),0))</f>
        <v/>
      </c>
      <c r="M244" s="303" t="str">
        <f t="shared" si="546"/>
        <v/>
      </c>
      <c r="N244" s="279"/>
      <c r="O244" s="279"/>
      <c r="P244" s="279"/>
      <c r="Q244" s="279"/>
      <c r="R244" s="279"/>
      <c r="S244" s="279"/>
      <c r="T244" s="279"/>
      <c r="U244" s="279"/>
      <c r="V244" s="279"/>
      <c r="W244" s="279"/>
      <c r="X244" s="279"/>
      <c r="Y244" s="279"/>
      <c r="Z244" s="279"/>
    </row>
    <row r="245" ht="12.75" hidden="1" customHeight="1">
      <c r="A245" s="279"/>
      <c r="B245" s="298" t="str">
        <f t="shared" si="448"/>
        <v/>
      </c>
      <c r="C245" s="166" t="str">
        <f t="shared" ref="C245:G245" si="547">IF($A245="","",IFERROR(INDIRECT("'" &amp; $A245 &amp; "'!" &amp; C$7),0))</f>
        <v/>
      </c>
      <c r="D245" s="166" t="str">
        <f t="shared" si="547"/>
        <v/>
      </c>
      <c r="E245" s="166" t="str">
        <f t="shared" si="547"/>
        <v/>
      </c>
      <c r="F245" s="299" t="str">
        <f t="shared" si="547"/>
        <v/>
      </c>
      <c r="G245" s="300" t="str">
        <f t="shared" si="547"/>
        <v/>
      </c>
      <c r="H245" s="301" t="str">
        <f t="shared" si="450"/>
        <v/>
      </c>
      <c r="I245" s="299" t="str">
        <f t="shared" ref="I245:J245" si="548">IF($A245="","",IFERROR(INDIRECT("'" &amp; $A245 &amp; "'!" &amp; I$7),0))</f>
        <v/>
      </c>
      <c r="J245" s="300" t="str">
        <f t="shared" si="548"/>
        <v/>
      </c>
      <c r="K245" s="301" t="str">
        <f t="shared" si="452"/>
        <v/>
      </c>
      <c r="L245" s="302" t="str">
        <f t="shared" ref="L245:M245" si="549">IF($A245="","",IFERROR(INDIRECT("'" &amp; $A245 &amp; "'!" &amp; L$7),0))</f>
        <v/>
      </c>
      <c r="M245" s="303" t="str">
        <f t="shared" si="549"/>
        <v/>
      </c>
      <c r="N245" s="279"/>
      <c r="O245" s="279"/>
      <c r="P245" s="279"/>
      <c r="Q245" s="279"/>
      <c r="R245" s="279"/>
      <c r="S245" s="279"/>
      <c r="T245" s="279"/>
      <c r="U245" s="279"/>
      <c r="V245" s="279"/>
      <c r="W245" s="279"/>
      <c r="X245" s="279"/>
      <c r="Y245" s="279"/>
      <c r="Z245" s="279"/>
    </row>
    <row r="246" ht="12.75" hidden="1" customHeight="1">
      <c r="A246" s="279"/>
      <c r="B246" s="298" t="str">
        <f t="shared" si="448"/>
        <v/>
      </c>
      <c r="C246" s="166" t="str">
        <f t="shared" ref="C246:G246" si="550">IF($A246="","",IFERROR(INDIRECT("'" &amp; $A246 &amp; "'!" &amp; C$7),0))</f>
        <v/>
      </c>
      <c r="D246" s="166" t="str">
        <f t="shared" si="550"/>
        <v/>
      </c>
      <c r="E246" s="166" t="str">
        <f t="shared" si="550"/>
        <v/>
      </c>
      <c r="F246" s="299" t="str">
        <f t="shared" si="550"/>
        <v/>
      </c>
      <c r="G246" s="300" t="str">
        <f t="shared" si="550"/>
        <v/>
      </c>
      <c r="H246" s="301" t="str">
        <f t="shared" si="450"/>
        <v/>
      </c>
      <c r="I246" s="299" t="str">
        <f t="shared" ref="I246:J246" si="551">IF($A246="","",IFERROR(INDIRECT("'" &amp; $A246 &amp; "'!" &amp; I$7),0))</f>
        <v/>
      </c>
      <c r="J246" s="300" t="str">
        <f t="shared" si="551"/>
        <v/>
      </c>
      <c r="K246" s="301" t="str">
        <f t="shared" si="452"/>
        <v/>
      </c>
      <c r="L246" s="302" t="str">
        <f t="shared" ref="L246:M246" si="552">IF($A246="","",IFERROR(INDIRECT("'" &amp; $A246 &amp; "'!" &amp; L$7),0))</f>
        <v/>
      </c>
      <c r="M246" s="303" t="str">
        <f t="shared" si="552"/>
        <v/>
      </c>
      <c r="N246" s="279"/>
      <c r="O246" s="279"/>
      <c r="P246" s="279"/>
      <c r="Q246" s="279"/>
      <c r="R246" s="279"/>
      <c r="S246" s="279"/>
      <c r="T246" s="279"/>
      <c r="U246" s="279"/>
      <c r="V246" s="279"/>
      <c r="W246" s="279"/>
      <c r="X246" s="279"/>
      <c r="Y246" s="279"/>
      <c r="Z246" s="279"/>
    </row>
    <row r="247" ht="12.75" hidden="1" customHeight="1">
      <c r="A247" s="279"/>
      <c r="B247" s="298" t="str">
        <f t="shared" si="448"/>
        <v/>
      </c>
      <c r="C247" s="166" t="str">
        <f t="shared" ref="C247:G247" si="553">IF($A247="","",IFERROR(INDIRECT("'" &amp; $A247 &amp; "'!" &amp; C$7),0))</f>
        <v/>
      </c>
      <c r="D247" s="166" t="str">
        <f t="shared" si="553"/>
        <v/>
      </c>
      <c r="E247" s="166" t="str">
        <f t="shared" si="553"/>
        <v/>
      </c>
      <c r="F247" s="299" t="str">
        <f t="shared" si="553"/>
        <v/>
      </c>
      <c r="G247" s="300" t="str">
        <f t="shared" si="553"/>
        <v/>
      </c>
      <c r="H247" s="301" t="str">
        <f t="shared" si="450"/>
        <v/>
      </c>
      <c r="I247" s="299" t="str">
        <f t="shared" ref="I247:J247" si="554">IF($A247="","",IFERROR(INDIRECT("'" &amp; $A247 &amp; "'!" &amp; I$7),0))</f>
        <v/>
      </c>
      <c r="J247" s="300" t="str">
        <f t="shared" si="554"/>
        <v/>
      </c>
      <c r="K247" s="301" t="str">
        <f t="shared" si="452"/>
        <v/>
      </c>
      <c r="L247" s="302" t="str">
        <f t="shared" ref="L247:M247" si="555">IF($A247="","",IFERROR(INDIRECT("'" &amp; $A247 &amp; "'!" &amp; L$7),0))</f>
        <v/>
      </c>
      <c r="M247" s="303" t="str">
        <f t="shared" si="555"/>
        <v/>
      </c>
      <c r="N247" s="279"/>
      <c r="O247" s="279"/>
      <c r="P247" s="279"/>
      <c r="Q247" s="279"/>
      <c r="R247" s="279"/>
      <c r="S247" s="279"/>
      <c r="T247" s="279"/>
      <c r="U247" s="279"/>
      <c r="V247" s="279"/>
      <c r="W247" s="279"/>
      <c r="X247" s="279"/>
      <c r="Y247" s="279"/>
      <c r="Z247" s="279"/>
    </row>
    <row r="248" ht="12.75" hidden="1" customHeight="1">
      <c r="A248" s="279"/>
      <c r="B248" s="298" t="str">
        <f t="shared" si="448"/>
        <v/>
      </c>
      <c r="C248" s="166" t="str">
        <f t="shared" ref="C248:G248" si="556">IF($A248="","",IFERROR(INDIRECT("'" &amp; $A248 &amp; "'!" &amp; C$7),0))</f>
        <v/>
      </c>
      <c r="D248" s="166" t="str">
        <f t="shared" si="556"/>
        <v/>
      </c>
      <c r="E248" s="166" t="str">
        <f t="shared" si="556"/>
        <v/>
      </c>
      <c r="F248" s="299" t="str">
        <f t="shared" si="556"/>
        <v/>
      </c>
      <c r="G248" s="300" t="str">
        <f t="shared" si="556"/>
        <v/>
      </c>
      <c r="H248" s="301" t="str">
        <f t="shared" si="450"/>
        <v/>
      </c>
      <c r="I248" s="299" t="str">
        <f t="shared" ref="I248:J248" si="557">IF($A248="","",IFERROR(INDIRECT("'" &amp; $A248 &amp; "'!" &amp; I$7),0))</f>
        <v/>
      </c>
      <c r="J248" s="300" t="str">
        <f t="shared" si="557"/>
        <v/>
      </c>
      <c r="K248" s="301" t="str">
        <f t="shared" si="452"/>
        <v/>
      </c>
      <c r="L248" s="302" t="str">
        <f t="shared" ref="L248:M248" si="558">IF($A248="","",IFERROR(INDIRECT("'" &amp; $A248 &amp; "'!" &amp; L$7),0))</f>
        <v/>
      </c>
      <c r="M248" s="303" t="str">
        <f t="shared" si="558"/>
        <v/>
      </c>
      <c r="N248" s="279"/>
      <c r="O248" s="279"/>
      <c r="P248" s="279"/>
      <c r="Q248" s="279"/>
      <c r="R248" s="279"/>
      <c r="S248" s="279"/>
      <c r="T248" s="279"/>
      <c r="U248" s="279"/>
      <c r="V248" s="279"/>
      <c r="W248" s="279"/>
      <c r="X248" s="279"/>
      <c r="Y248" s="279"/>
      <c r="Z248" s="279"/>
    </row>
    <row r="249" ht="12.75" hidden="1" customHeight="1">
      <c r="A249" s="279"/>
      <c r="B249" s="298" t="str">
        <f t="shared" si="448"/>
        <v/>
      </c>
      <c r="C249" s="166" t="str">
        <f t="shared" ref="C249:G249" si="559">IF($A249="","",IFERROR(INDIRECT("'" &amp; $A249 &amp; "'!" &amp; C$7),0))</f>
        <v/>
      </c>
      <c r="D249" s="166" t="str">
        <f t="shared" si="559"/>
        <v/>
      </c>
      <c r="E249" s="166" t="str">
        <f t="shared" si="559"/>
        <v/>
      </c>
      <c r="F249" s="299" t="str">
        <f t="shared" si="559"/>
        <v/>
      </c>
      <c r="G249" s="300" t="str">
        <f t="shared" si="559"/>
        <v/>
      </c>
      <c r="H249" s="301" t="str">
        <f t="shared" si="450"/>
        <v/>
      </c>
      <c r="I249" s="299" t="str">
        <f t="shared" ref="I249:J249" si="560">IF($A249="","",IFERROR(INDIRECT("'" &amp; $A249 &amp; "'!" &amp; I$7),0))</f>
        <v/>
      </c>
      <c r="J249" s="300" t="str">
        <f t="shared" si="560"/>
        <v/>
      </c>
      <c r="K249" s="301" t="str">
        <f t="shared" si="452"/>
        <v/>
      </c>
      <c r="L249" s="302" t="str">
        <f t="shared" ref="L249:M249" si="561">IF($A249="","",IFERROR(INDIRECT("'" &amp; $A249 &amp; "'!" &amp; L$7),0))</f>
        <v/>
      </c>
      <c r="M249" s="303" t="str">
        <f t="shared" si="561"/>
        <v/>
      </c>
      <c r="N249" s="279"/>
      <c r="O249" s="279"/>
      <c r="P249" s="279"/>
      <c r="Q249" s="279"/>
      <c r="R249" s="279"/>
      <c r="S249" s="279"/>
      <c r="T249" s="279"/>
      <c r="U249" s="279"/>
      <c r="V249" s="279"/>
      <c r="W249" s="279"/>
      <c r="X249" s="279"/>
      <c r="Y249" s="279"/>
      <c r="Z249" s="279"/>
    </row>
    <row r="250" ht="12.75" hidden="1" customHeight="1">
      <c r="A250" s="279"/>
      <c r="B250" s="298" t="str">
        <f t="shared" si="448"/>
        <v/>
      </c>
      <c r="C250" s="166" t="str">
        <f t="shared" ref="C250:G250" si="562">IF($A250="","",IFERROR(INDIRECT("'" &amp; $A250 &amp; "'!" &amp; C$7),0))</f>
        <v/>
      </c>
      <c r="D250" s="166" t="str">
        <f t="shared" si="562"/>
        <v/>
      </c>
      <c r="E250" s="166" t="str">
        <f t="shared" si="562"/>
        <v/>
      </c>
      <c r="F250" s="299" t="str">
        <f t="shared" si="562"/>
        <v/>
      </c>
      <c r="G250" s="300" t="str">
        <f t="shared" si="562"/>
        <v/>
      </c>
      <c r="H250" s="301" t="str">
        <f t="shared" si="450"/>
        <v/>
      </c>
      <c r="I250" s="299" t="str">
        <f t="shared" ref="I250:J250" si="563">IF($A250="","",IFERROR(INDIRECT("'" &amp; $A250 &amp; "'!" &amp; I$7),0))</f>
        <v/>
      </c>
      <c r="J250" s="300" t="str">
        <f t="shared" si="563"/>
        <v/>
      </c>
      <c r="K250" s="301" t="str">
        <f t="shared" si="452"/>
        <v/>
      </c>
      <c r="L250" s="302" t="str">
        <f t="shared" ref="L250:M250" si="564">IF($A250="","",IFERROR(INDIRECT("'" &amp; $A250 &amp; "'!" &amp; L$7),0))</f>
        <v/>
      </c>
      <c r="M250" s="303" t="str">
        <f t="shared" si="564"/>
        <v/>
      </c>
      <c r="N250" s="279"/>
      <c r="O250" s="279"/>
      <c r="P250" s="279"/>
      <c r="Q250" s="279"/>
      <c r="R250" s="279"/>
      <c r="S250" s="279"/>
      <c r="T250" s="279"/>
      <c r="U250" s="279"/>
      <c r="V250" s="279"/>
      <c r="W250" s="279"/>
      <c r="X250" s="279"/>
      <c r="Y250" s="279"/>
      <c r="Z250" s="279"/>
    </row>
    <row r="251" ht="12.75" hidden="1" customHeight="1">
      <c r="A251" s="279"/>
      <c r="B251" s="298" t="str">
        <f t="shared" si="448"/>
        <v/>
      </c>
      <c r="C251" s="166" t="str">
        <f t="shared" ref="C251:G251" si="565">IF($A251="","",IFERROR(INDIRECT("'" &amp; $A251 &amp; "'!" &amp; C$7),0))</f>
        <v/>
      </c>
      <c r="D251" s="166" t="str">
        <f t="shared" si="565"/>
        <v/>
      </c>
      <c r="E251" s="166" t="str">
        <f t="shared" si="565"/>
        <v/>
      </c>
      <c r="F251" s="299" t="str">
        <f t="shared" si="565"/>
        <v/>
      </c>
      <c r="G251" s="300" t="str">
        <f t="shared" si="565"/>
        <v/>
      </c>
      <c r="H251" s="301" t="str">
        <f t="shared" si="450"/>
        <v/>
      </c>
      <c r="I251" s="299" t="str">
        <f t="shared" ref="I251:J251" si="566">IF($A251="","",IFERROR(INDIRECT("'" &amp; $A251 &amp; "'!" &amp; I$7),0))</f>
        <v/>
      </c>
      <c r="J251" s="300" t="str">
        <f t="shared" si="566"/>
        <v/>
      </c>
      <c r="K251" s="301" t="str">
        <f t="shared" si="452"/>
        <v/>
      </c>
      <c r="L251" s="302" t="str">
        <f t="shared" ref="L251:M251" si="567">IF($A251="","",IFERROR(INDIRECT("'" &amp; $A251 &amp; "'!" &amp; L$7),0))</f>
        <v/>
      </c>
      <c r="M251" s="303" t="str">
        <f t="shared" si="567"/>
        <v/>
      </c>
      <c r="N251" s="279"/>
      <c r="O251" s="279"/>
      <c r="P251" s="279"/>
      <c r="Q251" s="279"/>
      <c r="R251" s="279"/>
      <c r="S251" s="279"/>
      <c r="T251" s="279"/>
      <c r="U251" s="279"/>
      <c r="V251" s="279"/>
      <c r="W251" s="279"/>
      <c r="X251" s="279"/>
      <c r="Y251" s="279"/>
      <c r="Z251" s="279"/>
    </row>
    <row r="252" ht="12.75" hidden="1" customHeight="1">
      <c r="A252" s="279"/>
      <c r="B252" s="298" t="str">
        <f t="shared" si="448"/>
        <v/>
      </c>
      <c r="C252" s="166" t="str">
        <f t="shared" ref="C252:G252" si="568">IF($A252="","",IFERROR(INDIRECT("'" &amp; $A252 &amp; "'!" &amp; C$7),0))</f>
        <v/>
      </c>
      <c r="D252" s="166" t="str">
        <f t="shared" si="568"/>
        <v/>
      </c>
      <c r="E252" s="166" t="str">
        <f t="shared" si="568"/>
        <v/>
      </c>
      <c r="F252" s="299" t="str">
        <f t="shared" si="568"/>
        <v/>
      </c>
      <c r="G252" s="300" t="str">
        <f t="shared" si="568"/>
        <v/>
      </c>
      <c r="H252" s="301" t="str">
        <f t="shared" si="450"/>
        <v/>
      </c>
      <c r="I252" s="299" t="str">
        <f t="shared" ref="I252:J252" si="569">IF($A252="","",IFERROR(INDIRECT("'" &amp; $A252 &amp; "'!" &amp; I$7),0))</f>
        <v/>
      </c>
      <c r="J252" s="300" t="str">
        <f t="shared" si="569"/>
        <v/>
      </c>
      <c r="K252" s="301" t="str">
        <f t="shared" si="452"/>
        <v/>
      </c>
      <c r="L252" s="302" t="str">
        <f t="shared" ref="L252:M252" si="570">IF($A252="","",IFERROR(INDIRECT("'" &amp; $A252 &amp; "'!" &amp; L$7),0))</f>
        <v/>
      </c>
      <c r="M252" s="303" t="str">
        <f t="shared" si="570"/>
        <v/>
      </c>
      <c r="N252" s="279"/>
      <c r="O252" s="279"/>
      <c r="P252" s="279"/>
      <c r="Q252" s="279"/>
      <c r="R252" s="279"/>
      <c r="S252" s="279"/>
      <c r="T252" s="279"/>
      <c r="U252" s="279"/>
      <c r="V252" s="279"/>
      <c r="W252" s="279"/>
      <c r="X252" s="279"/>
      <c r="Y252" s="279"/>
      <c r="Z252" s="279"/>
    </row>
    <row r="253" ht="12.75" hidden="1" customHeight="1">
      <c r="A253" s="279"/>
      <c r="B253" s="298" t="str">
        <f t="shared" si="448"/>
        <v/>
      </c>
      <c r="C253" s="166" t="str">
        <f t="shared" ref="C253:G253" si="571">IF($A253="","",IFERROR(INDIRECT("'" &amp; $A253 &amp; "'!" &amp; C$7),0))</f>
        <v/>
      </c>
      <c r="D253" s="166" t="str">
        <f t="shared" si="571"/>
        <v/>
      </c>
      <c r="E253" s="166" t="str">
        <f t="shared" si="571"/>
        <v/>
      </c>
      <c r="F253" s="299" t="str">
        <f t="shared" si="571"/>
        <v/>
      </c>
      <c r="G253" s="300" t="str">
        <f t="shared" si="571"/>
        <v/>
      </c>
      <c r="H253" s="301" t="str">
        <f t="shared" si="450"/>
        <v/>
      </c>
      <c r="I253" s="299" t="str">
        <f t="shared" ref="I253:J253" si="572">IF($A253="","",IFERROR(INDIRECT("'" &amp; $A253 &amp; "'!" &amp; I$7),0))</f>
        <v/>
      </c>
      <c r="J253" s="300" t="str">
        <f t="shared" si="572"/>
        <v/>
      </c>
      <c r="K253" s="301" t="str">
        <f t="shared" si="452"/>
        <v/>
      </c>
      <c r="L253" s="302" t="str">
        <f t="shared" ref="L253:M253" si="573">IF($A253="","",IFERROR(INDIRECT("'" &amp; $A253 &amp; "'!" &amp; L$7),0))</f>
        <v/>
      </c>
      <c r="M253" s="303" t="str">
        <f t="shared" si="573"/>
        <v/>
      </c>
      <c r="N253" s="279"/>
      <c r="O253" s="279"/>
      <c r="P253" s="279"/>
      <c r="Q253" s="279"/>
      <c r="R253" s="279"/>
      <c r="S253" s="279"/>
      <c r="T253" s="279"/>
      <c r="U253" s="279"/>
      <c r="V253" s="279"/>
      <c r="W253" s="279"/>
      <c r="X253" s="279"/>
      <c r="Y253" s="279"/>
      <c r="Z253" s="279"/>
    </row>
    <row r="254" ht="12.75" hidden="1" customHeight="1">
      <c r="A254" s="279"/>
      <c r="B254" s="298" t="str">
        <f t="shared" si="448"/>
        <v/>
      </c>
      <c r="C254" s="166" t="str">
        <f t="shared" ref="C254:G254" si="574">IF($A254="","",IFERROR(INDIRECT("'" &amp; $A254 &amp; "'!" &amp; C$7),0))</f>
        <v/>
      </c>
      <c r="D254" s="166" t="str">
        <f t="shared" si="574"/>
        <v/>
      </c>
      <c r="E254" s="166" t="str">
        <f t="shared" si="574"/>
        <v/>
      </c>
      <c r="F254" s="299" t="str">
        <f t="shared" si="574"/>
        <v/>
      </c>
      <c r="G254" s="300" t="str">
        <f t="shared" si="574"/>
        <v/>
      </c>
      <c r="H254" s="301" t="str">
        <f t="shared" si="450"/>
        <v/>
      </c>
      <c r="I254" s="299" t="str">
        <f t="shared" ref="I254:J254" si="575">IF($A254="","",IFERROR(INDIRECT("'" &amp; $A254 &amp; "'!" &amp; I$7),0))</f>
        <v/>
      </c>
      <c r="J254" s="300" t="str">
        <f t="shared" si="575"/>
        <v/>
      </c>
      <c r="K254" s="301" t="str">
        <f t="shared" si="452"/>
        <v/>
      </c>
      <c r="L254" s="302" t="str">
        <f t="shared" ref="L254:M254" si="576">IF($A254="","",IFERROR(INDIRECT("'" &amp; $A254 &amp; "'!" &amp; L$7),0))</f>
        <v/>
      </c>
      <c r="M254" s="303" t="str">
        <f t="shared" si="576"/>
        <v/>
      </c>
      <c r="N254" s="279"/>
      <c r="O254" s="279"/>
      <c r="P254" s="279"/>
      <c r="Q254" s="279"/>
      <c r="R254" s="279"/>
      <c r="S254" s="279"/>
      <c r="T254" s="279"/>
      <c r="U254" s="279"/>
      <c r="V254" s="279"/>
      <c r="W254" s="279"/>
      <c r="X254" s="279"/>
      <c r="Y254" s="279"/>
      <c r="Z254" s="279"/>
    </row>
    <row r="255" ht="12.75" hidden="1" customHeight="1">
      <c r="A255" s="279"/>
      <c r="B255" s="298" t="str">
        <f t="shared" si="448"/>
        <v/>
      </c>
      <c r="C255" s="166" t="str">
        <f t="shared" ref="C255:G255" si="577">IF($A255="","",IFERROR(INDIRECT("'" &amp; $A255 &amp; "'!" &amp; C$7),0))</f>
        <v/>
      </c>
      <c r="D255" s="166" t="str">
        <f t="shared" si="577"/>
        <v/>
      </c>
      <c r="E255" s="166" t="str">
        <f t="shared" si="577"/>
        <v/>
      </c>
      <c r="F255" s="299" t="str">
        <f t="shared" si="577"/>
        <v/>
      </c>
      <c r="G255" s="300" t="str">
        <f t="shared" si="577"/>
        <v/>
      </c>
      <c r="H255" s="301" t="str">
        <f t="shared" si="450"/>
        <v/>
      </c>
      <c r="I255" s="299" t="str">
        <f t="shared" ref="I255:J255" si="578">IF($A255="","",IFERROR(INDIRECT("'" &amp; $A255 &amp; "'!" &amp; I$7),0))</f>
        <v/>
      </c>
      <c r="J255" s="300" t="str">
        <f t="shared" si="578"/>
        <v/>
      </c>
      <c r="K255" s="301" t="str">
        <f t="shared" si="452"/>
        <v/>
      </c>
      <c r="L255" s="302" t="str">
        <f t="shared" ref="L255:M255" si="579">IF($A255="","",IFERROR(INDIRECT("'" &amp; $A255 &amp; "'!" &amp; L$7),0))</f>
        <v/>
      </c>
      <c r="M255" s="303" t="str">
        <f t="shared" si="579"/>
        <v/>
      </c>
      <c r="N255" s="279"/>
      <c r="O255" s="279"/>
      <c r="P255" s="279"/>
      <c r="Q255" s="279"/>
      <c r="R255" s="279"/>
      <c r="S255" s="279"/>
      <c r="T255" s="279"/>
      <c r="U255" s="279"/>
      <c r="V255" s="279"/>
      <c r="W255" s="279"/>
      <c r="X255" s="279"/>
      <c r="Y255" s="279"/>
      <c r="Z255" s="279"/>
    </row>
    <row r="256" ht="12.75" hidden="1" customHeight="1">
      <c r="A256" s="279"/>
      <c r="B256" s="298" t="str">
        <f t="shared" si="448"/>
        <v/>
      </c>
      <c r="C256" s="166" t="str">
        <f t="shared" ref="C256:G256" si="580">IF($A256="","",IFERROR(INDIRECT("'" &amp; $A256 &amp; "'!" &amp; C$7),0))</f>
        <v/>
      </c>
      <c r="D256" s="166" t="str">
        <f t="shared" si="580"/>
        <v/>
      </c>
      <c r="E256" s="166" t="str">
        <f t="shared" si="580"/>
        <v/>
      </c>
      <c r="F256" s="299" t="str">
        <f t="shared" si="580"/>
        <v/>
      </c>
      <c r="G256" s="300" t="str">
        <f t="shared" si="580"/>
        <v/>
      </c>
      <c r="H256" s="301" t="str">
        <f t="shared" si="450"/>
        <v/>
      </c>
      <c r="I256" s="299" t="str">
        <f t="shared" ref="I256:J256" si="581">IF($A256="","",IFERROR(INDIRECT("'" &amp; $A256 &amp; "'!" &amp; I$7),0))</f>
        <v/>
      </c>
      <c r="J256" s="300" t="str">
        <f t="shared" si="581"/>
        <v/>
      </c>
      <c r="K256" s="301" t="str">
        <f t="shared" si="452"/>
        <v/>
      </c>
      <c r="L256" s="302" t="str">
        <f t="shared" ref="L256:M256" si="582">IF($A256="","",IFERROR(INDIRECT("'" &amp; $A256 &amp; "'!" &amp; L$7),0))</f>
        <v/>
      </c>
      <c r="M256" s="303" t="str">
        <f t="shared" si="582"/>
        <v/>
      </c>
      <c r="N256" s="279"/>
      <c r="O256" s="279"/>
      <c r="P256" s="279"/>
      <c r="Q256" s="279"/>
      <c r="R256" s="279"/>
      <c r="S256" s="279"/>
      <c r="T256" s="279"/>
      <c r="U256" s="279"/>
      <c r="V256" s="279"/>
      <c r="W256" s="279"/>
      <c r="X256" s="279"/>
      <c r="Y256" s="279"/>
      <c r="Z256" s="279"/>
    </row>
    <row r="257" ht="12.75" hidden="1" customHeight="1">
      <c r="A257" s="279"/>
      <c r="B257" s="298" t="str">
        <f t="shared" si="448"/>
        <v/>
      </c>
      <c r="C257" s="166" t="str">
        <f t="shared" ref="C257:G257" si="583">IF($A257="","",IFERROR(INDIRECT("'" &amp; $A257 &amp; "'!" &amp; C$7),0))</f>
        <v/>
      </c>
      <c r="D257" s="166" t="str">
        <f t="shared" si="583"/>
        <v/>
      </c>
      <c r="E257" s="166" t="str">
        <f t="shared" si="583"/>
        <v/>
      </c>
      <c r="F257" s="299" t="str">
        <f t="shared" si="583"/>
        <v/>
      </c>
      <c r="G257" s="300" t="str">
        <f t="shared" si="583"/>
        <v/>
      </c>
      <c r="H257" s="301" t="str">
        <f t="shared" si="450"/>
        <v/>
      </c>
      <c r="I257" s="299" t="str">
        <f t="shared" ref="I257:J257" si="584">IF($A257="","",IFERROR(INDIRECT("'" &amp; $A257 &amp; "'!" &amp; I$7),0))</f>
        <v/>
      </c>
      <c r="J257" s="300" t="str">
        <f t="shared" si="584"/>
        <v/>
      </c>
      <c r="K257" s="301" t="str">
        <f t="shared" si="452"/>
        <v/>
      </c>
      <c r="L257" s="302" t="str">
        <f t="shared" ref="L257:M257" si="585">IF($A257="","",IFERROR(INDIRECT("'" &amp; $A257 &amp; "'!" &amp; L$7),0))</f>
        <v/>
      </c>
      <c r="M257" s="303" t="str">
        <f t="shared" si="585"/>
        <v/>
      </c>
      <c r="N257" s="279"/>
      <c r="O257" s="279"/>
      <c r="P257" s="279"/>
      <c r="Q257" s="279"/>
      <c r="R257" s="279"/>
      <c r="S257" s="279"/>
      <c r="T257" s="279"/>
      <c r="U257" s="279"/>
      <c r="V257" s="279"/>
      <c r="W257" s="279"/>
      <c r="X257" s="279"/>
      <c r="Y257" s="279"/>
      <c r="Z257" s="279"/>
    </row>
    <row r="258" ht="12.75" hidden="1" customHeight="1">
      <c r="A258" s="298"/>
      <c r="B258" s="298" t="str">
        <f t="shared" si="448"/>
        <v/>
      </c>
      <c r="C258" s="166" t="str">
        <f t="shared" ref="C258:G258" si="586">IF($A258="","",IFERROR(INDIRECT("'" &amp; $A258 &amp; "'!" &amp; C$7),0))</f>
        <v/>
      </c>
      <c r="D258" s="166" t="str">
        <f t="shared" si="586"/>
        <v/>
      </c>
      <c r="E258" s="166" t="str">
        <f t="shared" si="586"/>
        <v/>
      </c>
      <c r="F258" s="299" t="str">
        <f t="shared" si="586"/>
        <v/>
      </c>
      <c r="G258" s="300" t="str">
        <f t="shared" si="586"/>
        <v/>
      </c>
      <c r="H258" s="301" t="str">
        <f t="shared" si="450"/>
        <v/>
      </c>
      <c r="I258" s="299" t="str">
        <f t="shared" ref="I258:J258" si="587">IF($A258="","",IFERROR(INDIRECT("'" &amp; $A258 &amp; "'!" &amp; I$7),0))</f>
        <v/>
      </c>
      <c r="J258" s="300" t="str">
        <f t="shared" si="587"/>
        <v/>
      </c>
      <c r="K258" s="301" t="str">
        <f t="shared" si="452"/>
        <v/>
      </c>
      <c r="L258" s="302" t="str">
        <f t="shared" ref="L258:M258" si="588">IF($A258="","",IFERROR(INDIRECT("'" &amp; $A258 &amp; "'!" &amp; L$7),0))</f>
        <v/>
      </c>
      <c r="M258" s="303" t="str">
        <f t="shared" si="588"/>
        <v/>
      </c>
      <c r="N258" s="279"/>
      <c r="O258" s="279"/>
      <c r="P258" s="279"/>
      <c r="Q258" s="279"/>
      <c r="R258" s="279"/>
      <c r="S258" s="279"/>
      <c r="T258" s="279"/>
      <c r="U258" s="279"/>
      <c r="V258" s="279"/>
      <c r="W258" s="279"/>
      <c r="X258" s="279"/>
      <c r="Y258" s="279"/>
      <c r="Z258" s="279"/>
    </row>
    <row r="259" ht="12.75" hidden="1" customHeight="1">
      <c r="A259" s="298"/>
      <c r="B259" s="298" t="str">
        <f t="shared" si="448"/>
        <v/>
      </c>
      <c r="C259" s="166" t="str">
        <f t="shared" ref="C259:G259" si="589">IF($A259="","",IFERROR(INDIRECT("'" &amp; $A259 &amp; "'!" &amp; C$7),0))</f>
        <v/>
      </c>
      <c r="D259" s="166" t="str">
        <f t="shared" si="589"/>
        <v/>
      </c>
      <c r="E259" s="166" t="str">
        <f t="shared" si="589"/>
        <v/>
      </c>
      <c r="F259" s="299" t="str">
        <f t="shared" si="589"/>
        <v/>
      </c>
      <c r="G259" s="300" t="str">
        <f t="shared" si="589"/>
        <v/>
      </c>
      <c r="H259" s="301" t="str">
        <f t="shared" si="450"/>
        <v/>
      </c>
      <c r="I259" s="299" t="str">
        <f t="shared" ref="I259:J259" si="590">IF($A259="","",IFERROR(INDIRECT("'" &amp; $A259 &amp; "'!" &amp; I$7),0))</f>
        <v/>
      </c>
      <c r="J259" s="300" t="str">
        <f t="shared" si="590"/>
        <v/>
      </c>
      <c r="K259" s="301" t="str">
        <f t="shared" si="452"/>
        <v/>
      </c>
      <c r="L259" s="302" t="str">
        <f t="shared" ref="L259:M259" si="591">IF($A259="","",IFERROR(INDIRECT("'" &amp; $A259 &amp; "'!" &amp; L$7),0))</f>
        <v/>
      </c>
      <c r="M259" s="303" t="str">
        <f t="shared" si="591"/>
        <v/>
      </c>
      <c r="N259" s="279"/>
      <c r="O259" s="279"/>
      <c r="P259" s="279"/>
      <c r="Q259" s="279"/>
      <c r="R259" s="279"/>
      <c r="S259" s="279"/>
      <c r="T259" s="279"/>
      <c r="U259" s="279"/>
      <c r="V259" s="279"/>
      <c r="W259" s="279"/>
      <c r="X259" s="279"/>
      <c r="Y259" s="279"/>
      <c r="Z259" s="279"/>
    </row>
    <row r="260" ht="12.75" customHeight="1">
      <c r="A260" s="306" t="s">
        <v>347</v>
      </c>
      <c r="B260" s="306"/>
      <c r="C260" s="348"/>
      <c r="D260" s="307">
        <f>SUM(D212:D259)</f>
        <v>0</v>
      </c>
      <c r="E260" s="307">
        <f>IFERROR(SUMPRODUCT(D212:D259,$E212:$E259)/$D260,0)</f>
        <v>0</v>
      </c>
      <c r="F260" s="308">
        <f>IFERROR(SUMPRODUCT(F212:F259,$D212:$D259)/$D260,0)</f>
        <v>0</v>
      </c>
      <c r="G260" s="309">
        <f>IFERROR(SUMPRODUCT(G212:G259,$E212:$E259)/SUM($E212:$E259),0)</f>
        <v>0</v>
      </c>
      <c r="H260" s="310">
        <f>IFERROR(SUMPRODUCT(H212:H259,$D212:$D259)/$D260,0)</f>
        <v>0</v>
      </c>
      <c r="I260" s="308">
        <f>IFERROR(SUMPRODUCT(I212:I259,$D212:$D259)/$D259,0)</f>
        <v>0</v>
      </c>
      <c r="J260" s="309">
        <f>IFERROR(SUMPRODUCT(J212:J259,$E212:$E259)/SUM($E212:$E259),0)</f>
        <v>0</v>
      </c>
      <c r="K260" s="310">
        <f t="shared" ref="K260:L260" si="592">IFERROR(SUMPRODUCT(K212:K259,$D212:$D259)/$D260,0)</f>
        <v>0</v>
      </c>
      <c r="L260" s="308">
        <f t="shared" si="592"/>
        <v>0</v>
      </c>
      <c r="M260" s="309">
        <f>IFERROR(SUMPRODUCT(M212:M259,$E212:$E259)/SUM($E212:$E259),0)</f>
        <v>0</v>
      </c>
      <c r="N260" s="279"/>
      <c r="O260" s="279"/>
      <c r="P260" s="279"/>
      <c r="Q260" s="279"/>
      <c r="R260" s="279"/>
      <c r="S260" s="279"/>
      <c r="T260" s="279"/>
      <c r="U260" s="279"/>
      <c r="V260" s="279"/>
      <c r="W260" s="279"/>
      <c r="X260" s="279"/>
      <c r="Y260" s="279"/>
      <c r="Z260" s="279"/>
    </row>
    <row r="261" ht="12.75" customHeight="1">
      <c r="A261" s="291" t="s">
        <v>119</v>
      </c>
      <c r="B261" s="291"/>
      <c r="C261" s="347"/>
      <c r="D261" s="292"/>
      <c r="E261" s="292"/>
      <c r="F261" s="293"/>
      <c r="G261" s="294"/>
      <c r="H261" s="295"/>
      <c r="I261" s="293"/>
      <c r="J261" s="294"/>
      <c r="K261" s="295"/>
      <c r="L261" s="296"/>
      <c r="M261" s="297"/>
      <c r="N261" s="279"/>
      <c r="O261" s="279"/>
      <c r="P261" s="279"/>
      <c r="Q261" s="279"/>
      <c r="R261" s="279"/>
      <c r="S261" s="279"/>
      <c r="T261" s="279"/>
      <c r="U261" s="279"/>
      <c r="V261" s="279"/>
      <c r="W261" s="279"/>
      <c r="X261" s="279"/>
      <c r="Y261" s="279"/>
      <c r="Z261" s="279"/>
    </row>
    <row r="262" ht="12.75" customHeight="1">
      <c r="A262" s="298" t="s">
        <v>23</v>
      </c>
      <c r="B262" s="298" t="str">
        <f t="shared" ref="B262:B309" si="596">IF(A262="","",$A$261)</f>
        <v>4 Bedroom</v>
      </c>
      <c r="C262" s="166">
        <f t="shared" ref="C262:G262" si="593">IF($A262="","",IFERROR(INDIRECT("'" &amp; $A262 &amp; "'!" &amp; C$8),0))</f>
        <v>2</v>
      </c>
      <c r="D262" s="166">
        <f t="shared" si="593"/>
        <v>0</v>
      </c>
      <c r="E262" s="166">
        <f t="shared" si="593"/>
        <v>0</v>
      </c>
      <c r="F262" s="299">
        <f t="shared" si="593"/>
        <v>0</v>
      </c>
      <c r="G262" s="300">
        <f t="shared" si="593"/>
        <v>0</v>
      </c>
      <c r="H262" s="301">
        <f t="shared" ref="H262:H309" si="598">IF($A262="","",I262-F262)</f>
        <v>0</v>
      </c>
      <c r="I262" s="299">
        <f t="shared" ref="I262:J262" si="594">IF($A262="","",IFERROR(INDIRECT("'" &amp; $A262 &amp; "'!" &amp; I$8),0))</f>
        <v>0</v>
      </c>
      <c r="J262" s="300">
        <f t="shared" si="594"/>
        <v>0</v>
      </c>
      <c r="K262" s="301">
        <f t="shared" ref="K262:K309" si="600">IF($A262="","",L262-I262)</f>
        <v>0</v>
      </c>
      <c r="L262" s="302">
        <f t="shared" ref="L262:M262" si="595">IF($A262="","",IFERROR(INDIRECT("'" &amp; $A262 &amp; "'!" &amp; L$8),0))</f>
        <v>0</v>
      </c>
      <c r="M262" s="303">
        <f t="shared" si="595"/>
        <v>0</v>
      </c>
      <c r="N262" s="279"/>
      <c r="O262" s="279"/>
      <c r="P262" s="279"/>
      <c r="Q262" s="279"/>
      <c r="R262" s="279"/>
      <c r="S262" s="279"/>
      <c r="T262" s="279"/>
      <c r="U262" s="279"/>
      <c r="V262" s="279"/>
      <c r="W262" s="279"/>
      <c r="X262" s="279"/>
      <c r="Y262" s="279"/>
      <c r="Z262" s="279"/>
    </row>
    <row r="263" ht="12.75" customHeight="1">
      <c r="A263" s="298" t="s">
        <v>24</v>
      </c>
      <c r="B263" s="298" t="str">
        <f t="shared" si="596"/>
        <v>4 Bedroom</v>
      </c>
      <c r="C263" s="166">
        <f t="shared" ref="C263:G263" si="597">IF($A263="","",IFERROR(INDIRECT("'" &amp; $A263 &amp; "'!" &amp; C$8),0))</f>
        <v>5</v>
      </c>
      <c r="D263" s="166">
        <f t="shared" si="597"/>
        <v>0</v>
      </c>
      <c r="E263" s="166">
        <f t="shared" si="597"/>
        <v>0</v>
      </c>
      <c r="F263" s="299">
        <f t="shared" si="597"/>
        <v>0</v>
      </c>
      <c r="G263" s="300">
        <f t="shared" si="597"/>
        <v>0</v>
      </c>
      <c r="H263" s="301">
        <f t="shared" si="598"/>
        <v>0</v>
      </c>
      <c r="I263" s="299">
        <f t="shared" ref="I263:J263" si="599">IF($A263="","",IFERROR(INDIRECT("'" &amp; $A263 &amp; "'!" &amp; I$8),0))</f>
        <v>0</v>
      </c>
      <c r="J263" s="300">
        <f t="shared" si="599"/>
        <v>0</v>
      </c>
      <c r="K263" s="301">
        <f t="shared" si="600"/>
        <v>0</v>
      </c>
      <c r="L263" s="302">
        <f t="shared" ref="L263:M263" si="601">IF($A263="","",IFERROR(INDIRECT("'" &amp; $A263 &amp; "'!" &amp; L$8),0))</f>
        <v>0</v>
      </c>
      <c r="M263" s="303">
        <f t="shared" si="601"/>
        <v>0</v>
      </c>
      <c r="N263" s="279"/>
      <c r="O263" s="279"/>
      <c r="P263" s="279"/>
      <c r="Q263" s="279"/>
      <c r="R263" s="279"/>
      <c r="S263" s="279"/>
      <c r="T263" s="279"/>
      <c r="U263" s="279"/>
      <c r="V263" s="279"/>
      <c r="W263" s="279"/>
      <c r="X263" s="279"/>
      <c r="Y263" s="279"/>
      <c r="Z263" s="279"/>
    </row>
    <row r="264" ht="12.75" customHeight="1">
      <c r="A264" s="298" t="s">
        <v>25</v>
      </c>
      <c r="B264" s="298" t="str">
        <f t="shared" si="596"/>
        <v>4 Bedroom</v>
      </c>
      <c r="C264" s="166">
        <f t="shared" ref="C264:G264" si="602">IF($A264="","",IFERROR(INDIRECT("'" &amp; $A264 &amp; "'!" &amp; C$8),0))</f>
        <v>4</v>
      </c>
      <c r="D264" s="166">
        <f t="shared" si="602"/>
        <v>0</v>
      </c>
      <c r="E264" s="166">
        <f t="shared" si="602"/>
        <v>0</v>
      </c>
      <c r="F264" s="299">
        <f t="shared" si="602"/>
        <v>0</v>
      </c>
      <c r="G264" s="300">
        <f t="shared" si="602"/>
        <v>0</v>
      </c>
      <c r="H264" s="301">
        <f t="shared" si="598"/>
        <v>0</v>
      </c>
      <c r="I264" s="299">
        <f t="shared" ref="I264:J264" si="603">IF($A264="","",IFERROR(INDIRECT("'" &amp; $A264 &amp; "'!" &amp; I$8),0))</f>
        <v>0</v>
      </c>
      <c r="J264" s="300">
        <f t="shared" si="603"/>
        <v>0</v>
      </c>
      <c r="K264" s="301">
        <f t="shared" si="600"/>
        <v>0</v>
      </c>
      <c r="L264" s="302">
        <f t="shared" ref="L264:M264" si="604">IF($A264="","",IFERROR(INDIRECT("'" &amp; $A264 &amp; "'!" &amp; L$8),0))</f>
        <v>0</v>
      </c>
      <c r="M264" s="303">
        <f t="shared" si="604"/>
        <v>0</v>
      </c>
      <c r="N264" s="279"/>
      <c r="O264" s="279"/>
      <c r="P264" s="279"/>
      <c r="Q264" s="279"/>
      <c r="R264" s="279"/>
      <c r="S264" s="279"/>
      <c r="T264" s="279"/>
      <c r="U264" s="279"/>
      <c r="V264" s="279"/>
      <c r="W264" s="279"/>
      <c r="X264" s="279"/>
      <c r="Y264" s="279"/>
      <c r="Z264" s="279"/>
    </row>
    <row r="265" ht="12.75" customHeight="1">
      <c r="A265" s="298" t="s">
        <v>26</v>
      </c>
      <c r="B265" s="298" t="str">
        <f t="shared" si="596"/>
        <v>4 Bedroom</v>
      </c>
      <c r="C265" s="166">
        <f t="shared" ref="C265:G265" si="605">IF($A265="","",IFERROR(INDIRECT("'" &amp; $A265 &amp; "'!" &amp; C$8),0))</f>
        <v>5</v>
      </c>
      <c r="D265" s="166">
        <f t="shared" si="605"/>
        <v>0</v>
      </c>
      <c r="E265" s="166">
        <f t="shared" si="605"/>
        <v>0</v>
      </c>
      <c r="F265" s="299">
        <f t="shared" si="605"/>
        <v>0</v>
      </c>
      <c r="G265" s="300">
        <f t="shared" si="605"/>
        <v>0</v>
      </c>
      <c r="H265" s="301">
        <f t="shared" si="598"/>
        <v>0</v>
      </c>
      <c r="I265" s="299">
        <f t="shared" ref="I265:J265" si="606">IF($A265="","",IFERROR(INDIRECT("'" &amp; $A265 &amp; "'!" &amp; I$8),0))</f>
        <v>0</v>
      </c>
      <c r="J265" s="300">
        <f t="shared" si="606"/>
        <v>0</v>
      </c>
      <c r="K265" s="301">
        <f t="shared" si="600"/>
        <v>0</v>
      </c>
      <c r="L265" s="302">
        <f t="shared" ref="L265:M265" si="607">IF($A265="","",IFERROR(INDIRECT("'" &amp; $A265 &amp; "'!" &amp; L$8),0))</f>
        <v>0</v>
      </c>
      <c r="M265" s="303">
        <f t="shared" si="607"/>
        <v>0</v>
      </c>
      <c r="N265" s="279"/>
      <c r="O265" s="279"/>
      <c r="P265" s="279"/>
      <c r="Q265" s="279"/>
      <c r="R265" s="279"/>
      <c r="S265" s="279"/>
      <c r="T265" s="279"/>
      <c r="U265" s="279"/>
      <c r="V265" s="279"/>
      <c r="W265" s="279"/>
      <c r="X265" s="279"/>
      <c r="Y265" s="279"/>
      <c r="Z265" s="279"/>
    </row>
    <row r="266" ht="12.75" hidden="1" customHeight="1">
      <c r="A266" s="298"/>
      <c r="B266" s="298" t="str">
        <f t="shared" si="596"/>
        <v/>
      </c>
      <c r="C266" s="166" t="str">
        <f t="shared" ref="C266:G266" si="608">IF($A266="","",IFERROR(INDIRECT("'" &amp; $A266 &amp; "'!" &amp; C$8),0))</f>
        <v/>
      </c>
      <c r="D266" s="166" t="str">
        <f t="shared" si="608"/>
        <v/>
      </c>
      <c r="E266" s="166" t="str">
        <f t="shared" si="608"/>
        <v/>
      </c>
      <c r="F266" s="299" t="str">
        <f t="shared" si="608"/>
        <v/>
      </c>
      <c r="G266" s="300" t="str">
        <f t="shared" si="608"/>
        <v/>
      </c>
      <c r="H266" s="301" t="str">
        <f t="shared" si="598"/>
        <v/>
      </c>
      <c r="I266" s="299" t="str">
        <f t="shared" ref="I266:J266" si="609">IF($A266="","",IFERROR(INDIRECT("'" &amp; $A266 &amp; "'!" &amp; I$8),0))</f>
        <v/>
      </c>
      <c r="J266" s="300" t="str">
        <f t="shared" si="609"/>
        <v/>
      </c>
      <c r="K266" s="301" t="str">
        <f t="shared" si="600"/>
        <v/>
      </c>
      <c r="L266" s="302" t="str">
        <f t="shared" ref="L266:M266" si="610">IF($A266="","",IFERROR(INDIRECT("'" &amp; $A266 &amp; "'!" &amp; L$8),0))</f>
        <v/>
      </c>
      <c r="M266" s="303" t="str">
        <f t="shared" si="610"/>
        <v/>
      </c>
      <c r="N266" s="279"/>
      <c r="O266" s="279"/>
      <c r="P266" s="279"/>
      <c r="Q266" s="279"/>
      <c r="R266" s="279"/>
      <c r="S266" s="279"/>
      <c r="T266" s="279"/>
      <c r="U266" s="279"/>
      <c r="V266" s="279"/>
      <c r="W266" s="279"/>
      <c r="X266" s="279"/>
      <c r="Y266" s="279"/>
      <c r="Z266" s="279"/>
    </row>
    <row r="267" ht="12.75" hidden="1" customHeight="1">
      <c r="A267" s="298"/>
      <c r="B267" s="298" t="str">
        <f t="shared" si="596"/>
        <v/>
      </c>
      <c r="C267" s="166" t="str">
        <f t="shared" ref="C267:G267" si="611">IF($A267="","",IFERROR(INDIRECT("'" &amp; $A267 &amp; "'!" &amp; C$8),0))</f>
        <v/>
      </c>
      <c r="D267" s="166" t="str">
        <f t="shared" si="611"/>
        <v/>
      </c>
      <c r="E267" s="166" t="str">
        <f t="shared" si="611"/>
        <v/>
      </c>
      <c r="F267" s="299" t="str">
        <f t="shared" si="611"/>
        <v/>
      </c>
      <c r="G267" s="300" t="str">
        <f t="shared" si="611"/>
        <v/>
      </c>
      <c r="H267" s="301" t="str">
        <f t="shared" si="598"/>
        <v/>
      </c>
      <c r="I267" s="299" t="str">
        <f t="shared" ref="I267:J267" si="612">IF($A267="","",IFERROR(INDIRECT("'" &amp; $A267 &amp; "'!" &amp; I$8),0))</f>
        <v/>
      </c>
      <c r="J267" s="300" t="str">
        <f t="shared" si="612"/>
        <v/>
      </c>
      <c r="K267" s="301" t="str">
        <f t="shared" si="600"/>
        <v/>
      </c>
      <c r="L267" s="302" t="str">
        <f t="shared" ref="L267:M267" si="613">IF($A267="","",IFERROR(INDIRECT("'" &amp; $A267 &amp; "'!" &amp; L$8),0))</f>
        <v/>
      </c>
      <c r="M267" s="303" t="str">
        <f t="shared" si="613"/>
        <v/>
      </c>
      <c r="N267" s="279"/>
      <c r="O267" s="279"/>
      <c r="P267" s="279"/>
      <c r="Q267" s="279"/>
      <c r="R267" s="279"/>
      <c r="S267" s="279"/>
      <c r="T267" s="279"/>
      <c r="U267" s="279"/>
      <c r="V267" s="279"/>
      <c r="W267" s="279"/>
      <c r="X267" s="279"/>
      <c r="Y267" s="279"/>
      <c r="Z267" s="279"/>
    </row>
    <row r="268" ht="12.75" hidden="1" customHeight="1">
      <c r="A268" s="298"/>
      <c r="B268" s="298" t="str">
        <f t="shared" si="596"/>
        <v/>
      </c>
      <c r="C268" s="166" t="str">
        <f t="shared" ref="C268:G268" si="614">IF($A268="","",IFERROR(INDIRECT("'" &amp; $A268 &amp; "'!" &amp; C$8),0))</f>
        <v/>
      </c>
      <c r="D268" s="166" t="str">
        <f t="shared" si="614"/>
        <v/>
      </c>
      <c r="E268" s="166" t="str">
        <f t="shared" si="614"/>
        <v/>
      </c>
      <c r="F268" s="299" t="str">
        <f t="shared" si="614"/>
        <v/>
      </c>
      <c r="G268" s="300" t="str">
        <f t="shared" si="614"/>
        <v/>
      </c>
      <c r="H268" s="301" t="str">
        <f t="shared" si="598"/>
        <v/>
      </c>
      <c r="I268" s="299" t="str">
        <f t="shared" ref="I268:J268" si="615">IF($A268="","",IFERROR(INDIRECT("'" &amp; $A268 &amp; "'!" &amp; I$8),0))</f>
        <v/>
      </c>
      <c r="J268" s="300" t="str">
        <f t="shared" si="615"/>
        <v/>
      </c>
      <c r="K268" s="301" t="str">
        <f t="shared" si="600"/>
        <v/>
      </c>
      <c r="L268" s="302" t="str">
        <f t="shared" ref="L268:M268" si="616">IF($A268="","",IFERROR(INDIRECT("'" &amp; $A268 &amp; "'!" &amp; L$8),0))</f>
        <v/>
      </c>
      <c r="M268" s="303" t="str">
        <f t="shared" si="616"/>
        <v/>
      </c>
      <c r="N268" s="279"/>
      <c r="O268" s="279"/>
      <c r="P268" s="279"/>
      <c r="Q268" s="279"/>
      <c r="R268" s="279"/>
      <c r="S268" s="279"/>
      <c r="T268" s="279"/>
      <c r="U268" s="279"/>
      <c r="V268" s="279"/>
      <c r="W268" s="279"/>
      <c r="X268" s="279"/>
      <c r="Y268" s="279"/>
      <c r="Z268" s="279"/>
    </row>
    <row r="269" ht="12.75" hidden="1" customHeight="1">
      <c r="A269" s="298"/>
      <c r="B269" s="298" t="str">
        <f t="shared" si="596"/>
        <v/>
      </c>
      <c r="C269" s="166" t="str">
        <f t="shared" ref="C269:G269" si="617">IF($A269="","",IFERROR(INDIRECT("'" &amp; $A269 &amp; "'!" &amp; C$8),0))</f>
        <v/>
      </c>
      <c r="D269" s="166" t="str">
        <f t="shared" si="617"/>
        <v/>
      </c>
      <c r="E269" s="166" t="str">
        <f t="shared" si="617"/>
        <v/>
      </c>
      <c r="F269" s="299" t="str">
        <f t="shared" si="617"/>
        <v/>
      </c>
      <c r="G269" s="300" t="str">
        <f t="shared" si="617"/>
        <v/>
      </c>
      <c r="H269" s="301" t="str">
        <f t="shared" si="598"/>
        <v/>
      </c>
      <c r="I269" s="299" t="str">
        <f t="shared" ref="I269:J269" si="618">IF($A269="","",IFERROR(INDIRECT("'" &amp; $A269 &amp; "'!" &amp; I$8),0))</f>
        <v/>
      </c>
      <c r="J269" s="300" t="str">
        <f t="shared" si="618"/>
        <v/>
      </c>
      <c r="K269" s="301" t="str">
        <f t="shared" si="600"/>
        <v/>
      </c>
      <c r="L269" s="302" t="str">
        <f t="shared" ref="L269:M269" si="619">IF($A269="","",IFERROR(INDIRECT("'" &amp; $A269 &amp; "'!" &amp; L$8),0))</f>
        <v/>
      </c>
      <c r="M269" s="303" t="str">
        <f t="shared" si="619"/>
        <v/>
      </c>
      <c r="N269" s="279"/>
      <c r="O269" s="279"/>
      <c r="P269" s="279"/>
      <c r="Q269" s="279"/>
      <c r="R269" s="279"/>
      <c r="S269" s="279"/>
      <c r="T269" s="279"/>
      <c r="U269" s="279"/>
      <c r="V269" s="279"/>
      <c r="W269" s="279"/>
      <c r="X269" s="279"/>
      <c r="Y269" s="279"/>
      <c r="Z269" s="279"/>
    </row>
    <row r="270" ht="12.75" hidden="1" customHeight="1">
      <c r="A270" s="298"/>
      <c r="B270" s="298" t="str">
        <f t="shared" si="596"/>
        <v/>
      </c>
      <c r="C270" s="166" t="str">
        <f t="shared" ref="C270:G270" si="620">IF($A270="","",IFERROR(INDIRECT("'" &amp; $A270 &amp; "'!" &amp; C$8),0))</f>
        <v/>
      </c>
      <c r="D270" s="166" t="str">
        <f t="shared" si="620"/>
        <v/>
      </c>
      <c r="E270" s="166" t="str">
        <f t="shared" si="620"/>
        <v/>
      </c>
      <c r="F270" s="299" t="str">
        <f t="shared" si="620"/>
        <v/>
      </c>
      <c r="G270" s="300" t="str">
        <f t="shared" si="620"/>
        <v/>
      </c>
      <c r="H270" s="301" t="str">
        <f t="shared" si="598"/>
        <v/>
      </c>
      <c r="I270" s="299" t="str">
        <f t="shared" ref="I270:J270" si="621">IF($A270="","",IFERROR(INDIRECT("'" &amp; $A270 &amp; "'!" &amp; I$8),0))</f>
        <v/>
      </c>
      <c r="J270" s="300" t="str">
        <f t="shared" si="621"/>
        <v/>
      </c>
      <c r="K270" s="301" t="str">
        <f t="shared" si="600"/>
        <v/>
      </c>
      <c r="L270" s="302" t="str">
        <f t="shared" ref="L270:M270" si="622">IF($A270="","",IFERROR(INDIRECT("'" &amp; $A270 &amp; "'!" &amp; L$8),0))</f>
        <v/>
      </c>
      <c r="M270" s="303" t="str">
        <f t="shared" si="622"/>
        <v/>
      </c>
      <c r="N270" s="279"/>
      <c r="O270" s="279"/>
      <c r="P270" s="279"/>
      <c r="Q270" s="279"/>
      <c r="R270" s="279"/>
      <c r="S270" s="279"/>
      <c r="T270" s="279"/>
      <c r="U270" s="279"/>
      <c r="V270" s="279"/>
      <c r="W270" s="279"/>
      <c r="X270" s="279"/>
      <c r="Y270" s="279"/>
      <c r="Z270" s="279"/>
    </row>
    <row r="271" ht="12.75" hidden="1" customHeight="1">
      <c r="A271" s="298"/>
      <c r="B271" s="298" t="str">
        <f t="shared" si="596"/>
        <v/>
      </c>
      <c r="C271" s="166" t="str">
        <f t="shared" ref="C271:G271" si="623">IF($A271="","",IFERROR(INDIRECT("'" &amp; $A271 &amp; "'!" &amp; C$8),0))</f>
        <v/>
      </c>
      <c r="D271" s="166" t="str">
        <f t="shared" si="623"/>
        <v/>
      </c>
      <c r="E271" s="166" t="str">
        <f t="shared" si="623"/>
        <v/>
      </c>
      <c r="F271" s="299" t="str">
        <f t="shared" si="623"/>
        <v/>
      </c>
      <c r="G271" s="300" t="str">
        <f t="shared" si="623"/>
        <v/>
      </c>
      <c r="H271" s="301" t="str">
        <f t="shared" si="598"/>
        <v/>
      </c>
      <c r="I271" s="299" t="str">
        <f t="shared" ref="I271:J271" si="624">IF($A271="","",IFERROR(INDIRECT("'" &amp; $A271 &amp; "'!" &amp; I$8),0))</f>
        <v/>
      </c>
      <c r="J271" s="300" t="str">
        <f t="shared" si="624"/>
        <v/>
      </c>
      <c r="K271" s="301" t="str">
        <f t="shared" si="600"/>
        <v/>
      </c>
      <c r="L271" s="302" t="str">
        <f t="shared" ref="L271:M271" si="625">IF($A271="","",IFERROR(INDIRECT("'" &amp; $A271 &amp; "'!" &amp; L$8),0))</f>
        <v/>
      </c>
      <c r="M271" s="303" t="str">
        <f t="shared" si="625"/>
        <v/>
      </c>
      <c r="N271" s="279"/>
      <c r="O271" s="279"/>
      <c r="P271" s="279"/>
      <c r="Q271" s="279"/>
      <c r="R271" s="279"/>
      <c r="S271" s="279"/>
      <c r="T271" s="279"/>
      <c r="U271" s="279"/>
      <c r="V271" s="279"/>
      <c r="W271" s="279"/>
      <c r="X271" s="279"/>
      <c r="Y271" s="279"/>
      <c r="Z271" s="279"/>
    </row>
    <row r="272" ht="12.75" hidden="1" customHeight="1">
      <c r="A272" s="298"/>
      <c r="B272" s="298" t="str">
        <f t="shared" si="596"/>
        <v/>
      </c>
      <c r="C272" s="166" t="str">
        <f t="shared" ref="C272:G272" si="626">IF($A272="","",IFERROR(INDIRECT("'" &amp; $A272 &amp; "'!" &amp; C$8),0))</f>
        <v/>
      </c>
      <c r="D272" s="166" t="str">
        <f t="shared" si="626"/>
        <v/>
      </c>
      <c r="E272" s="166" t="str">
        <f t="shared" si="626"/>
        <v/>
      </c>
      <c r="F272" s="299" t="str">
        <f t="shared" si="626"/>
        <v/>
      </c>
      <c r="G272" s="300" t="str">
        <f t="shared" si="626"/>
        <v/>
      </c>
      <c r="H272" s="301" t="str">
        <f t="shared" si="598"/>
        <v/>
      </c>
      <c r="I272" s="299" t="str">
        <f t="shared" ref="I272:J272" si="627">IF($A272="","",IFERROR(INDIRECT("'" &amp; $A272 &amp; "'!" &amp; I$8),0))</f>
        <v/>
      </c>
      <c r="J272" s="300" t="str">
        <f t="shared" si="627"/>
        <v/>
      </c>
      <c r="K272" s="301" t="str">
        <f t="shared" si="600"/>
        <v/>
      </c>
      <c r="L272" s="302" t="str">
        <f t="shared" ref="L272:M272" si="628">IF($A272="","",IFERROR(INDIRECT("'" &amp; $A272 &amp; "'!" &amp; L$8),0))</f>
        <v/>
      </c>
      <c r="M272" s="303" t="str">
        <f t="shared" si="628"/>
        <v/>
      </c>
      <c r="N272" s="279"/>
      <c r="O272" s="279"/>
      <c r="P272" s="279"/>
      <c r="Q272" s="279"/>
      <c r="R272" s="279"/>
      <c r="S272" s="279"/>
      <c r="T272" s="279"/>
      <c r="U272" s="279"/>
      <c r="V272" s="279"/>
      <c r="W272" s="279"/>
      <c r="X272" s="279"/>
      <c r="Y272" s="279"/>
      <c r="Z272" s="279"/>
    </row>
    <row r="273" ht="12.75" hidden="1" customHeight="1">
      <c r="A273" s="298"/>
      <c r="B273" s="298" t="str">
        <f t="shared" si="596"/>
        <v/>
      </c>
      <c r="C273" s="166" t="str">
        <f t="shared" ref="C273:G273" si="629">IF($A273="","",IFERROR(INDIRECT("'" &amp; $A273 &amp; "'!" &amp; C$8),0))</f>
        <v/>
      </c>
      <c r="D273" s="166" t="str">
        <f t="shared" si="629"/>
        <v/>
      </c>
      <c r="E273" s="166" t="str">
        <f t="shared" si="629"/>
        <v/>
      </c>
      <c r="F273" s="299" t="str">
        <f t="shared" si="629"/>
        <v/>
      </c>
      <c r="G273" s="300" t="str">
        <f t="shared" si="629"/>
        <v/>
      </c>
      <c r="H273" s="301" t="str">
        <f t="shared" si="598"/>
        <v/>
      </c>
      <c r="I273" s="299" t="str">
        <f t="shared" ref="I273:J273" si="630">IF($A273="","",IFERROR(INDIRECT("'" &amp; $A273 &amp; "'!" &amp; I$8),0))</f>
        <v/>
      </c>
      <c r="J273" s="300" t="str">
        <f t="shared" si="630"/>
        <v/>
      </c>
      <c r="K273" s="301" t="str">
        <f t="shared" si="600"/>
        <v/>
      </c>
      <c r="L273" s="302" t="str">
        <f t="shared" ref="L273:M273" si="631">IF($A273="","",IFERROR(INDIRECT("'" &amp; $A273 &amp; "'!" &amp; L$8),0))</f>
        <v/>
      </c>
      <c r="M273" s="303" t="str">
        <f t="shared" si="631"/>
        <v/>
      </c>
      <c r="N273" s="279"/>
      <c r="O273" s="279"/>
      <c r="P273" s="279"/>
      <c r="Q273" s="279"/>
      <c r="R273" s="279"/>
      <c r="S273" s="279"/>
      <c r="T273" s="279"/>
      <c r="U273" s="279"/>
      <c r="V273" s="279"/>
      <c r="W273" s="279"/>
      <c r="X273" s="279"/>
      <c r="Y273" s="279"/>
      <c r="Z273" s="279"/>
    </row>
    <row r="274" ht="12.75" hidden="1" customHeight="1">
      <c r="A274" s="298"/>
      <c r="B274" s="298" t="str">
        <f t="shared" si="596"/>
        <v/>
      </c>
      <c r="C274" s="166" t="str">
        <f t="shared" ref="C274:G274" si="632">IF($A274="","",IFERROR(INDIRECT("'" &amp; $A274 &amp; "'!" &amp; C$8),0))</f>
        <v/>
      </c>
      <c r="D274" s="166" t="str">
        <f t="shared" si="632"/>
        <v/>
      </c>
      <c r="E274" s="166" t="str">
        <f t="shared" si="632"/>
        <v/>
      </c>
      <c r="F274" s="299" t="str">
        <f t="shared" si="632"/>
        <v/>
      </c>
      <c r="G274" s="300" t="str">
        <f t="shared" si="632"/>
        <v/>
      </c>
      <c r="H274" s="301" t="str">
        <f t="shared" si="598"/>
        <v/>
      </c>
      <c r="I274" s="299" t="str">
        <f t="shared" ref="I274:J274" si="633">IF($A274="","",IFERROR(INDIRECT("'" &amp; $A274 &amp; "'!" &amp; I$8),0))</f>
        <v/>
      </c>
      <c r="J274" s="300" t="str">
        <f t="shared" si="633"/>
        <v/>
      </c>
      <c r="K274" s="301" t="str">
        <f t="shared" si="600"/>
        <v/>
      </c>
      <c r="L274" s="302" t="str">
        <f t="shared" ref="L274:M274" si="634">IF($A274="","",IFERROR(INDIRECT("'" &amp; $A274 &amp; "'!" &amp; L$8),0))</f>
        <v/>
      </c>
      <c r="M274" s="303" t="str">
        <f t="shared" si="634"/>
        <v/>
      </c>
      <c r="N274" s="279"/>
      <c r="O274" s="279"/>
      <c r="P274" s="279"/>
      <c r="Q274" s="279"/>
      <c r="R274" s="279"/>
      <c r="S274" s="279"/>
      <c r="T274" s="279"/>
      <c r="U274" s="279"/>
      <c r="V274" s="279"/>
      <c r="W274" s="279"/>
      <c r="X274" s="279"/>
      <c r="Y274" s="279"/>
      <c r="Z274" s="279"/>
    </row>
    <row r="275" ht="12.75" hidden="1" customHeight="1">
      <c r="A275" s="298"/>
      <c r="B275" s="298" t="str">
        <f t="shared" si="596"/>
        <v/>
      </c>
      <c r="C275" s="166" t="str">
        <f t="shared" ref="C275:G275" si="635">IF($A275="","",IFERROR(INDIRECT("'" &amp; $A275 &amp; "'!" &amp; C$8),0))</f>
        <v/>
      </c>
      <c r="D275" s="166" t="str">
        <f t="shared" si="635"/>
        <v/>
      </c>
      <c r="E275" s="166" t="str">
        <f t="shared" si="635"/>
        <v/>
      </c>
      <c r="F275" s="299" t="str">
        <f t="shared" si="635"/>
        <v/>
      </c>
      <c r="G275" s="300" t="str">
        <f t="shared" si="635"/>
        <v/>
      </c>
      <c r="H275" s="301" t="str">
        <f t="shared" si="598"/>
        <v/>
      </c>
      <c r="I275" s="299" t="str">
        <f t="shared" ref="I275:J275" si="636">IF($A275="","",IFERROR(INDIRECT("'" &amp; $A275 &amp; "'!" &amp; I$8),0))</f>
        <v/>
      </c>
      <c r="J275" s="300" t="str">
        <f t="shared" si="636"/>
        <v/>
      </c>
      <c r="K275" s="301" t="str">
        <f t="shared" si="600"/>
        <v/>
      </c>
      <c r="L275" s="302" t="str">
        <f t="shared" ref="L275:M275" si="637">IF($A275="","",IFERROR(INDIRECT("'" &amp; $A275 &amp; "'!" &amp; L$8),0))</f>
        <v/>
      </c>
      <c r="M275" s="303" t="str">
        <f t="shared" si="637"/>
        <v/>
      </c>
      <c r="N275" s="279"/>
      <c r="O275" s="279"/>
      <c r="P275" s="279"/>
      <c r="Q275" s="279"/>
      <c r="R275" s="279"/>
      <c r="S275" s="279"/>
      <c r="T275" s="279"/>
      <c r="U275" s="279"/>
      <c r="V275" s="279"/>
      <c r="W275" s="279"/>
      <c r="X275" s="279"/>
      <c r="Y275" s="279"/>
      <c r="Z275" s="279"/>
    </row>
    <row r="276" ht="12.75" hidden="1" customHeight="1">
      <c r="A276" s="298"/>
      <c r="B276" s="298" t="str">
        <f t="shared" si="596"/>
        <v/>
      </c>
      <c r="C276" s="166" t="str">
        <f t="shared" ref="C276:G276" si="638">IF($A276="","",IFERROR(INDIRECT("'" &amp; $A276 &amp; "'!" &amp; C$8),0))</f>
        <v/>
      </c>
      <c r="D276" s="166" t="str">
        <f t="shared" si="638"/>
        <v/>
      </c>
      <c r="E276" s="166" t="str">
        <f t="shared" si="638"/>
        <v/>
      </c>
      <c r="F276" s="299" t="str">
        <f t="shared" si="638"/>
        <v/>
      </c>
      <c r="G276" s="300" t="str">
        <f t="shared" si="638"/>
        <v/>
      </c>
      <c r="H276" s="301" t="str">
        <f t="shared" si="598"/>
        <v/>
      </c>
      <c r="I276" s="299" t="str">
        <f t="shared" ref="I276:J276" si="639">IF($A276="","",IFERROR(INDIRECT("'" &amp; $A276 &amp; "'!" &amp; I$8),0))</f>
        <v/>
      </c>
      <c r="J276" s="300" t="str">
        <f t="shared" si="639"/>
        <v/>
      </c>
      <c r="K276" s="301" t="str">
        <f t="shared" si="600"/>
        <v/>
      </c>
      <c r="L276" s="302" t="str">
        <f t="shared" ref="L276:M276" si="640">IF($A276="","",IFERROR(INDIRECT("'" &amp; $A276 &amp; "'!" &amp; L$8),0))</f>
        <v/>
      </c>
      <c r="M276" s="303" t="str">
        <f t="shared" si="640"/>
        <v/>
      </c>
      <c r="N276" s="279"/>
      <c r="O276" s="279"/>
      <c r="P276" s="279"/>
      <c r="Q276" s="279"/>
      <c r="R276" s="279"/>
      <c r="S276" s="279"/>
      <c r="T276" s="279"/>
      <c r="U276" s="279"/>
      <c r="V276" s="279"/>
      <c r="W276" s="279"/>
      <c r="X276" s="279"/>
      <c r="Y276" s="279"/>
      <c r="Z276" s="279"/>
    </row>
    <row r="277" ht="12.75" hidden="1" customHeight="1">
      <c r="A277" s="298"/>
      <c r="B277" s="298" t="str">
        <f t="shared" si="596"/>
        <v/>
      </c>
      <c r="C277" s="166" t="str">
        <f t="shared" ref="C277:G277" si="641">IF($A277="","",IFERROR(INDIRECT("'" &amp; $A277 &amp; "'!" &amp; C$8),0))</f>
        <v/>
      </c>
      <c r="D277" s="166" t="str">
        <f t="shared" si="641"/>
        <v/>
      </c>
      <c r="E277" s="166" t="str">
        <f t="shared" si="641"/>
        <v/>
      </c>
      <c r="F277" s="299" t="str">
        <f t="shared" si="641"/>
        <v/>
      </c>
      <c r="G277" s="300" t="str">
        <f t="shared" si="641"/>
        <v/>
      </c>
      <c r="H277" s="301" t="str">
        <f t="shared" si="598"/>
        <v/>
      </c>
      <c r="I277" s="299" t="str">
        <f t="shared" ref="I277:J277" si="642">IF($A277="","",IFERROR(INDIRECT("'" &amp; $A277 &amp; "'!" &amp; I$8),0))</f>
        <v/>
      </c>
      <c r="J277" s="300" t="str">
        <f t="shared" si="642"/>
        <v/>
      </c>
      <c r="K277" s="301" t="str">
        <f t="shared" si="600"/>
        <v/>
      </c>
      <c r="L277" s="302" t="str">
        <f t="shared" ref="L277:M277" si="643">IF($A277="","",IFERROR(INDIRECT("'" &amp; $A277 &amp; "'!" &amp; L$8),0))</f>
        <v/>
      </c>
      <c r="M277" s="303" t="str">
        <f t="shared" si="643"/>
        <v/>
      </c>
      <c r="N277" s="279"/>
      <c r="O277" s="279"/>
      <c r="P277" s="279"/>
      <c r="Q277" s="279"/>
      <c r="R277" s="279"/>
      <c r="S277" s="279"/>
      <c r="T277" s="279"/>
      <c r="U277" s="279"/>
      <c r="V277" s="279"/>
      <c r="W277" s="279"/>
      <c r="X277" s="279"/>
      <c r="Y277" s="279"/>
      <c r="Z277" s="279"/>
    </row>
    <row r="278" ht="12.75" hidden="1" customHeight="1">
      <c r="A278" s="298"/>
      <c r="B278" s="298" t="str">
        <f t="shared" si="596"/>
        <v/>
      </c>
      <c r="C278" s="166" t="str">
        <f t="shared" ref="C278:G278" si="644">IF($A278="","",IFERROR(INDIRECT("'" &amp; $A278 &amp; "'!" &amp; C$8),0))</f>
        <v/>
      </c>
      <c r="D278" s="166" t="str">
        <f t="shared" si="644"/>
        <v/>
      </c>
      <c r="E278" s="166" t="str">
        <f t="shared" si="644"/>
        <v/>
      </c>
      <c r="F278" s="299" t="str">
        <f t="shared" si="644"/>
        <v/>
      </c>
      <c r="G278" s="300" t="str">
        <f t="shared" si="644"/>
        <v/>
      </c>
      <c r="H278" s="301" t="str">
        <f t="shared" si="598"/>
        <v/>
      </c>
      <c r="I278" s="299" t="str">
        <f t="shared" ref="I278:J278" si="645">IF($A278="","",IFERROR(INDIRECT("'" &amp; $A278 &amp; "'!" &amp; I$8),0))</f>
        <v/>
      </c>
      <c r="J278" s="300" t="str">
        <f t="shared" si="645"/>
        <v/>
      </c>
      <c r="K278" s="301" t="str">
        <f t="shared" si="600"/>
        <v/>
      </c>
      <c r="L278" s="302" t="str">
        <f t="shared" ref="L278:M278" si="646">IF($A278="","",IFERROR(INDIRECT("'" &amp; $A278 &amp; "'!" &amp; L$8),0))</f>
        <v/>
      </c>
      <c r="M278" s="303" t="str">
        <f t="shared" si="646"/>
        <v/>
      </c>
      <c r="N278" s="279"/>
      <c r="O278" s="279"/>
      <c r="P278" s="279"/>
      <c r="Q278" s="279"/>
      <c r="R278" s="279"/>
      <c r="S278" s="279"/>
      <c r="T278" s="279"/>
      <c r="U278" s="279"/>
      <c r="V278" s="279"/>
      <c r="W278" s="279"/>
      <c r="X278" s="279"/>
      <c r="Y278" s="279"/>
      <c r="Z278" s="279"/>
    </row>
    <row r="279" ht="12.75" hidden="1" customHeight="1">
      <c r="A279" s="298"/>
      <c r="B279" s="298" t="str">
        <f t="shared" si="596"/>
        <v/>
      </c>
      <c r="C279" s="166" t="str">
        <f t="shared" ref="C279:G279" si="647">IF($A279="","",IFERROR(INDIRECT("'" &amp; $A279 &amp; "'!" &amp; C$8),0))</f>
        <v/>
      </c>
      <c r="D279" s="166" t="str">
        <f t="shared" si="647"/>
        <v/>
      </c>
      <c r="E279" s="166" t="str">
        <f t="shared" si="647"/>
        <v/>
      </c>
      <c r="F279" s="299" t="str">
        <f t="shared" si="647"/>
        <v/>
      </c>
      <c r="G279" s="300" t="str">
        <f t="shared" si="647"/>
        <v/>
      </c>
      <c r="H279" s="301" t="str">
        <f t="shared" si="598"/>
        <v/>
      </c>
      <c r="I279" s="299" t="str">
        <f t="shared" ref="I279:J279" si="648">IF($A279="","",IFERROR(INDIRECT("'" &amp; $A279 &amp; "'!" &amp; I$8),0))</f>
        <v/>
      </c>
      <c r="J279" s="300" t="str">
        <f t="shared" si="648"/>
        <v/>
      </c>
      <c r="K279" s="301" t="str">
        <f t="shared" si="600"/>
        <v/>
      </c>
      <c r="L279" s="302" t="str">
        <f t="shared" ref="L279:M279" si="649">IF($A279="","",IFERROR(INDIRECT("'" &amp; $A279 &amp; "'!" &amp; L$8),0))</f>
        <v/>
      </c>
      <c r="M279" s="303" t="str">
        <f t="shared" si="649"/>
        <v/>
      </c>
      <c r="N279" s="279"/>
      <c r="O279" s="279"/>
      <c r="P279" s="279"/>
      <c r="Q279" s="279"/>
      <c r="R279" s="279"/>
      <c r="S279" s="279"/>
      <c r="T279" s="279"/>
      <c r="U279" s="279"/>
      <c r="V279" s="279"/>
      <c r="W279" s="279"/>
      <c r="X279" s="279"/>
      <c r="Y279" s="279"/>
      <c r="Z279" s="279"/>
    </row>
    <row r="280" ht="12.75" hidden="1" customHeight="1">
      <c r="A280" s="298"/>
      <c r="B280" s="298" t="str">
        <f t="shared" si="596"/>
        <v/>
      </c>
      <c r="C280" s="166" t="str">
        <f t="shared" ref="C280:G280" si="650">IF($A280="","",IFERROR(INDIRECT("'" &amp; $A280 &amp; "'!" &amp; C$8),0))</f>
        <v/>
      </c>
      <c r="D280" s="166" t="str">
        <f t="shared" si="650"/>
        <v/>
      </c>
      <c r="E280" s="166" t="str">
        <f t="shared" si="650"/>
        <v/>
      </c>
      <c r="F280" s="299" t="str">
        <f t="shared" si="650"/>
        <v/>
      </c>
      <c r="G280" s="300" t="str">
        <f t="shared" si="650"/>
        <v/>
      </c>
      <c r="H280" s="301" t="str">
        <f t="shared" si="598"/>
        <v/>
      </c>
      <c r="I280" s="299" t="str">
        <f t="shared" ref="I280:J280" si="651">IF($A280="","",IFERROR(INDIRECT("'" &amp; $A280 &amp; "'!" &amp; I$8),0))</f>
        <v/>
      </c>
      <c r="J280" s="300" t="str">
        <f t="shared" si="651"/>
        <v/>
      </c>
      <c r="K280" s="301" t="str">
        <f t="shared" si="600"/>
        <v/>
      </c>
      <c r="L280" s="302" t="str">
        <f t="shared" ref="L280:M280" si="652">IF($A280="","",IFERROR(INDIRECT("'" &amp; $A280 &amp; "'!" &amp; L$8),0))</f>
        <v/>
      </c>
      <c r="M280" s="303" t="str">
        <f t="shared" si="652"/>
        <v/>
      </c>
      <c r="N280" s="279"/>
      <c r="O280" s="279"/>
      <c r="P280" s="279"/>
      <c r="Q280" s="279"/>
      <c r="R280" s="279"/>
      <c r="S280" s="279"/>
      <c r="T280" s="279"/>
      <c r="U280" s="279"/>
      <c r="V280" s="279"/>
      <c r="W280" s="279"/>
      <c r="X280" s="279"/>
      <c r="Y280" s="279"/>
      <c r="Z280" s="279"/>
    </row>
    <row r="281" ht="12.75" hidden="1" customHeight="1">
      <c r="A281" s="298"/>
      <c r="B281" s="298" t="str">
        <f t="shared" si="596"/>
        <v/>
      </c>
      <c r="C281" s="166" t="str">
        <f t="shared" ref="C281:G281" si="653">IF($A281="","",IFERROR(INDIRECT("'" &amp; $A281 &amp; "'!" &amp; C$8),0))</f>
        <v/>
      </c>
      <c r="D281" s="166" t="str">
        <f t="shared" si="653"/>
        <v/>
      </c>
      <c r="E281" s="166" t="str">
        <f t="shared" si="653"/>
        <v/>
      </c>
      <c r="F281" s="299" t="str">
        <f t="shared" si="653"/>
        <v/>
      </c>
      <c r="G281" s="300" t="str">
        <f t="shared" si="653"/>
        <v/>
      </c>
      <c r="H281" s="301" t="str">
        <f t="shared" si="598"/>
        <v/>
      </c>
      <c r="I281" s="299" t="str">
        <f t="shared" ref="I281:J281" si="654">IF($A281="","",IFERROR(INDIRECT("'" &amp; $A281 &amp; "'!" &amp; I$8),0))</f>
        <v/>
      </c>
      <c r="J281" s="300" t="str">
        <f t="shared" si="654"/>
        <v/>
      </c>
      <c r="K281" s="301" t="str">
        <f t="shared" si="600"/>
        <v/>
      </c>
      <c r="L281" s="302" t="str">
        <f t="shared" ref="L281:M281" si="655">IF($A281="","",IFERROR(INDIRECT("'" &amp; $A281 &amp; "'!" &amp; L$8),0))</f>
        <v/>
      </c>
      <c r="M281" s="303" t="str">
        <f t="shared" si="655"/>
        <v/>
      </c>
      <c r="N281" s="279"/>
      <c r="O281" s="279"/>
      <c r="P281" s="279"/>
      <c r="Q281" s="279"/>
      <c r="R281" s="279"/>
      <c r="S281" s="279"/>
      <c r="T281" s="279"/>
      <c r="U281" s="279"/>
      <c r="V281" s="279"/>
      <c r="W281" s="279"/>
      <c r="X281" s="279"/>
      <c r="Y281" s="279"/>
      <c r="Z281" s="279"/>
    </row>
    <row r="282" ht="12.75" hidden="1" customHeight="1">
      <c r="A282" s="298"/>
      <c r="B282" s="298" t="str">
        <f t="shared" si="596"/>
        <v/>
      </c>
      <c r="C282" s="166" t="str">
        <f t="shared" ref="C282:G282" si="656">IF($A282="","",IFERROR(INDIRECT("'" &amp; $A282 &amp; "'!" &amp; C$8),0))</f>
        <v/>
      </c>
      <c r="D282" s="166" t="str">
        <f t="shared" si="656"/>
        <v/>
      </c>
      <c r="E282" s="166" t="str">
        <f t="shared" si="656"/>
        <v/>
      </c>
      <c r="F282" s="299" t="str">
        <f t="shared" si="656"/>
        <v/>
      </c>
      <c r="G282" s="300" t="str">
        <f t="shared" si="656"/>
        <v/>
      </c>
      <c r="H282" s="301" t="str">
        <f t="shared" si="598"/>
        <v/>
      </c>
      <c r="I282" s="299" t="str">
        <f t="shared" ref="I282:J282" si="657">IF($A282="","",IFERROR(INDIRECT("'" &amp; $A282 &amp; "'!" &amp; I$8),0))</f>
        <v/>
      </c>
      <c r="J282" s="300" t="str">
        <f t="shared" si="657"/>
        <v/>
      </c>
      <c r="K282" s="301" t="str">
        <f t="shared" si="600"/>
        <v/>
      </c>
      <c r="L282" s="302" t="str">
        <f t="shared" ref="L282:M282" si="658">IF($A282="","",IFERROR(INDIRECT("'" &amp; $A282 &amp; "'!" &amp; L$8),0))</f>
        <v/>
      </c>
      <c r="M282" s="303" t="str">
        <f t="shared" si="658"/>
        <v/>
      </c>
      <c r="N282" s="279"/>
      <c r="O282" s="279"/>
      <c r="P282" s="279"/>
      <c r="Q282" s="279"/>
      <c r="R282" s="279"/>
      <c r="S282" s="279"/>
      <c r="T282" s="279"/>
      <c r="U282" s="279"/>
      <c r="V282" s="279"/>
      <c r="W282" s="279"/>
      <c r="X282" s="279"/>
      <c r="Y282" s="279"/>
      <c r="Z282" s="279"/>
    </row>
    <row r="283" ht="12.75" hidden="1" customHeight="1">
      <c r="A283" s="298"/>
      <c r="B283" s="298" t="str">
        <f t="shared" si="596"/>
        <v/>
      </c>
      <c r="C283" s="166" t="str">
        <f t="shared" ref="C283:G283" si="659">IF($A283="","",IFERROR(INDIRECT("'" &amp; $A283 &amp; "'!" &amp; C$8),0))</f>
        <v/>
      </c>
      <c r="D283" s="166" t="str">
        <f t="shared" si="659"/>
        <v/>
      </c>
      <c r="E283" s="166" t="str">
        <f t="shared" si="659"/>
        <v/>
      </c>
      <c r="F283" s="299" t="str">
        <f t="shared" si="659"/>
        <v/>
      </c>
      <c r="G283" s="300" t="str">
        <f t="shared" si="659"/>
        <v/>
      </c>
      <c r="H283" s="301" t="str">
        <f t="shared" si="598"/>
        <v/>
      </c>
      <c r="I283" s="299" t="str">
        <f t="shared" ref="I283:J283" si="660">IF($A283="","",IFERROR(INDIRECT("'" &amp; $A283 &amp; "'!" &amp; I$8),0))</f>
        <v/>
      </c>
      <c r="J283" s="300" t="str">
        <f t="shared" si="660"/>
        <v/>
      </c>
      <c r="K283" s="301" t="str">
        <f t="shared" si="600"/>
        <v/>
      </c>
      <c r="L283" s="302" t="str">
        <f t="shared" ref="L283:M283" si="661">IF($A283="","",IFERROR(INDIRECT("'" &amp; $A283 &amp; "'!" &amp; L$8),0))</f>
        <v/>
      </c>
      <c r="M283" s="303" t="str">
        <f t="shared" si="661"/>
        <v/>
      </c>
      <c r="N283" s="279"/>
      <c r="O283" s="279"/>
      <c r="P283" s="279"/>
      <c r="Q283" s="279"/>
      <c r="R283" s="279"/>
      <c r="S283" s="279"/>
      <c r="T283" s="279"/>
      <c r="U283" s="279"/>
      <c r="V283" s="279"/>
      <c r="W283" s="279"/>
      <c r="X283" s="279"/>
      <c r="Y283" s="279"/>
      <c r="Z283" s="279"/>
    </row>
    <row r="284" ht="12.75" hidden="1" customHeight="1">
      <c r="A284" s="298"/>
      <c r="B284" s="298" t="str">
        <f t="shared" si="596"/>
        <v/>
      </c>
      <c r="C284" s="166" t="str">
        <f t="shared" ref="C284:G284" si="662">IF($A284="","",IFERROR(INDIRECT("'" &amp; $A284 &amp; "'!" &amp; C$8),0))</f>
        <v/>
      </c>
      <c r="D284" s="166" t="str">
        <f t="shared" si="662"/>
        <v/>
      </c>
      <c r="E284" s="166" t="str">
        <f t="shared" si="662"/>
        <v/>
      </c>
      <c r="F284" s="299" t="str">
        <f t="shared" si="662"/>
        <v/>
      </c>
      <c r="G284" s="300" t="str">
        <f t="shared" si="662"/>
        <v/>
      </c>
      <c r="H284" s="301" t="str">
        <f t="shared" si="598"/>
        <v/>
      </c>
      <c r="I284" s="299" t="str">
        <f t="shared" ref="I284:J284" si="663">IF($A284="","",IFERROR(INDIRECT("'" &amp; $A284 &amp; "'!" &amp; I$8),0))</f>
        <v/>
      </c>
      <c r="J284" s="300" t="str">
        <f t="shared" si="663"/>
        <v/>
      </c>
      <c r="K284" s="301" t="str">
        <f t="shared" si="600"/>
        <v/>
      </c>
      <c r="L284" s="302" t="str">
        <f t="shared" ref="L284:M284" si="664">IF($A284="","",IFERROR(INDIRECT("'" &amp; $A284 &amp; "'!" &amp; L$8),0))</f>
        <v/>
      </c>
      <c r="M284" s="303" t="str">
        <f t="shared" si="664"/>
        <v/>
      </c>
      <c r="N284" s="279"/>
      <c r="O284" s="279"/>
      <c r="P284" s="279"/>
      <c r="Q284" s="279"/>
      <c r="R284" s="279"/>
      <c r="S284" s="279"/>
      <c r="T284" s="279"/>
      <c r="U284" s="279"/>
      <c r="V284" s="279"/>
      <c r="W284" s="279"/>
      <c r="X284" s="279"/>
      <c r="Y284" s="279"/>
      <c r="Z284" s="279"/>
    </row>
    <row r="285" ht="12.75" hidden="1" customHeight="1">
      <c r="A285" s="298"/>
      <c r="B285" s="298" t="str">
        <f t="shared" si="596"/>
        <v/>
      </c>
      <c r="C285" s="166" t="str">
        <f t="shared" ref="C285:G285" si="665">IF($A285="","",IFERROR(INDIRECT("'" &amp; $A285 &amp; "'!" &amp; C$8),0))</f>
        <v/>
      </c>
      <c r="D285" s="166" t="str">
        <f t="shared" si="665"/>
        <v/>
      </c>
      <c r="E285" s="166" t="str">
        <f t="shared" si="665"/>
        <v/>
      </c>
      <c r="F285" s="299" t="str">
        <f t="shared" si="665"/>
        <v/>
      </c>
      <c r="G285" s="300" t="str">
        <f t="shared" si="665"/>
        <v/>
      </c>
      <c r="H285" s="301" t="str">
        <f t="shared" si="598"/>
        <v/>
      </c>
      <c r="I285" s="299" t="str">
        <f t="shared" ref="I285:J285" si="666">IF($A285="","",IFERROR(INDIRECT("'" &amp; $A285 &amp; "'!" &amp; I$8),0))</f>
        <v/>
      </c>
      <c r="J285" s="300" t="str">
        <f t="shared" si="666"/>
        <v/>
      </c>
      <c r="K285" s="301" t="str">
        <f t="shared" si="600"/>
        <v/>
      </c>
      <c r="L285" s="302" t="str">
        <f t="shared" ref="L285:M285" si="667">IF($A285="","",IFERROR(INDIRECT("'" &amp; $A285 &amp; "'!" &amp; L$8),0))</f>
        <v/>
      </c>
      <c r="M285" s="303" t="str">
        <f t="shared" si="667"/>
        <v/>
      </c>
      <c r="N285" s="279"/>
      <c r="O285" s="279"/>
      <c r="P285" s="279"/>
      <c r="Q285" s="279"/>
      <c r="R285" s="279"/>
      <c r="S285" s="279"/>
      <c r="T285" s="279"/>
      <c r="U285" s="279"/>
      <c r="V285" s="279"/>
      <c r="W285" s="279"/>
      <c r="X285" s="279"/>
      <c r="Y285" s="279"/>
      <c r="Z285" s="279"/>
    </row>
    <row r="286" ht="12.75" hidden="1" customHeight="1">
      <c r="A286" s="298"/>
      <c r="B286" s="298" t="str">
        <f t="shared" si="596"/>
        <v/>
      </c>
      <c r="C286" s="166" t="str">
        <f t="shared" ref="C286:G286" si="668">IF($A286="","",IFERROR(INDIRECT("'" &amp; $A286 &amp; "'!" &amp; C$8),0))</f>
        <v/>
      </c>
      <c r="D286" s="166" t="str">
        <f t="shared" si="668"/>
        <v/>
      </c>
      <c r="E286" s="166" t="str">
        <f t="shared" si="668"/>
        <v/>
      </c>
      <c r="F286" s="299" t="str">
        <f t="shared" si="668"/>
        <v/>
      </c>
      <c r="G286" s="300" t="str">
        <f t="shared" si="668"/>
        <v/>
      </c>
      <c r="H286" s="301" t="str">
        <f t="shared" si="598"/>
        <v/>
      </c>
      <c r="I286" s="299" t="str">
        <f t="shared" ref="I286:J286" si="669">IF($A286="","",IFERROR(INDIRECT("'" &amp; $A286 &amp; "'!" &amp; I$8),0))</f>
        <v/>
      </c>
      <c r="J286" s="300" t="str">
        <f t="shared" si="669"/>
        <v/>
      </c>
      <c r="K286" s="301" t="str">
        <f t="shared" si="600"/>
        <v/>
      </c>
      <c r="L286" s="302" t="str">
        <f t="shared" ref="L286:M286" si="670">IF($A286="","",IFERROR(INDIRECT("'" &amp; $A286 &amp; "'!" &amp; L$8),0))</f>
        <v/>
      </c>
      <c r="M286" s="303" t="str">
        <f t="shared" si="670"/>
        <v/>
      </c>
      <c r="N286" s="279"/>
      <c r="O286" s="279"/>
      <c r="P286" s="279"/>
      <c r="Q286" s="279"/>
      <c r="R286" s="279"/>
      <c r="S286" s="279"/>
      <c r="T286" s="279"/>
      <c r="U286" s="279"/>
      <c r="V286" s="279"/>
      <c r="W286" s="279"/>
      <c r="X286" s="279"/>
      <c r="Y286" s="279"/>
      <c r="Z286" s="279"/>
    </row>
    <row r="287" ht="12.75" hidden="1" customHeight="1">
      <c r="A287" s="298"/>
      <c r="B287" s="298" t="str">
        <f t="shared" si="596"/>
        <v/>
      </c>
      <c r="C287" s="166" t="str">
        <f t="shared" ref="C287:G287" si="671">IF($A287="","",IFERROR(INDIRECT("'" &amp; $A287 &amp; "'!" &amp; C$8),0))</f>
        <v/>
      </c>
      <c r="D287" s="166" t="str">
        <f t="shared" si="671"/>
        <v/>
      </c>
      <c r="E287" s="166" t="str">
        <f t="shared" si="671"/>
        <v/>
      </c>
      <c r="F287" s="299" t="str">
        <f t="shared" si="671"/>
        <v/>
      </c>
      <c r="G287" s="300" t="str">
        <f t="shared" si="671"/>
        <v/>
      </c>
      <c r="H287" s="301" t="str">
        <f t="shared" si="598"/>
        <v/>
      </c>
      <c r="I287" s="299" t="str">
        <f t="shared" ref="I287:J287" si="672">IF($A287="","",IFERROR(INDIRECT("'" &amp; $A287 &amp; "'!" &amp; I$8),0))</f>
        <v/>
      </c>
      <c r="J287" s="300" t="str">
        <f t="shared" si="672"/>
        <v/>
      </c>
      <c r="K287" s="301" t="str">
        <f t="shared" si="600"/>
        <v/>
      </c>
      <c r="L287" s="302" t="str">
        <f t="shared" ref="L287:M287" si="673">IF($A287="","",IFERROR(INDIRECT("'" &amp; $A287 &amp; "'!" &amp; L$8),0))</f>
        <v/>
      </c>
      <c r="M287" s="303" t="str">
        <f t="shared" si="673"/>
        <v/>
      </c>
      <c r="N287" s="279"/>
      <c r="O287" s="279"/>
      <c r="P287" s="279"/>
      <c r="Q287" s="279"/>
      <c r="R287" s="279"/>
      <c r="S287" s="279"/>
      <c r="T287" s="279"/>
      <c r="U287" s="279"/>
      <c r="V287" s="279"/>
      <c r="W287" s="279"/>
      <c r="X287" s="279"/>
      <c r="Y287" s="279"/>
      <c r="Z287" s="279"/>
    </row>
    <row r="288" ht="12.75" hidden="1" customHeight="1">
      <c r="A288" s="298"/>
      <c r="B288" s="298" t="str">
        <f t="shared" si="596"/>
        <v/>
      </c>
      <c r="C288" s="166" t="str">
        <f t="shared" ref="C288:G288" si="674">IF($A288="","",IFERROR(INDIRECT("'" &amp; $A288 &amp; "'!" &amp; C$8),0))</f>
        <v/>
      </c>
      <c r="D288" s="166" t="str">
        <f t="shared" si="674"/>
        <v/>
      </c>
      <c r="E288" s="166" t="str">
        <f t="shared" si="674"/>
        <v/>
      </c>
      <c r="F288" s="299" t="str">
        <f t="shared" si="674"/>
        <v/>
      </c>
      <c r="G288" s="300" t="str">
        <f t="shared" si="674"/>
        <v/>
      </c>
      <c r="H288" s="301" t="str">
        <f t="shared" si="598"/>
        <v/>
      </c>
      <c r="I288" s="299" t="str">
        <f t="shared" ref="I288:J288" si="675">IF($A288="","",IFERROR(INDIRECT("'" &amp; $A288 &amp; "'!" &amp; I$8),0))</f>
        <v/>
      </c>
      <c r="J288" s="300" t="str">
        <f t="shared" si="675"/>
        <v/>
      </c>
      <c r="K288" s="301" t="str">
        <f t="shared" si="600"/>
        <v/>
      </c>
      <c r="L288" s="302" t="str">
        <f t="shared" ref="L288:M288" si="676">IF($A288="","",IFERROR(INDIRECT("'" &amp; $A288 &amp; "'!" &amp; L$8),0))</f>
        <v/>
      </c>
      <c r="M288" s="303" t="str">
        <f t="shared" si="676"/>
        <v/>
      </c>
      <c r="N288" s="279"/>
      <c r="O288" s="279"/>
      <c r="P288" s="279"/>
      <c r="Q288" s="279"/>
      <c r="R288" s="279"/>
      <c r="S288" s="279"/>
      <c r="T288" s="279"/>
      <c r="U288" s="279"/>
      <c r="V288" s="279"/>
      <c r="W288" s="279"/>
      <c r="X288" s="279"/>
      <c r="Y288" s="279"/>
      <c r="Z288" s="279"/>
    </row>
    <row r="289" ht="12.75" hidden="1" customHeight="1">
      <c r="A289" s="298"/>
      <c r="B289" s="298" t="str">
        <f t="shared" si="596"/>
        <v/>
      </c>
      <c r="C289" s="166" t="str">
        <f t="shared" ref="C289:G289" si="677">IF($A289="","",IFERROR(INDIRECT("'" &amp; $A289 &amp; "'!" &amp; C$8),0))</f>
        <v/>
      </c>
      <c r="D289" s="166" t="str">
        <f t="shared" si="677"/>
        <v/>
      </c>
      <c r="E289" s="166" t="str">
        <f t="shared" si="677"/>
        <v/>
      </c>
      <c r="F289" s="299" t="str">
        <f t="shared" si="677"/>
        <v/>
      </c>
      <c r="G289" s="300" t="str">
        <f t="shared" si="677"/>
        <v/>
      </c>
      <c r="H289" s="301" t="str">
        <f t="shared" si="598"/>
        <v/>
      </c>
      <c r="I289" s="299" t="str">
        <f t="shared" ref="I289:J289" si="678">IF($A289="","",IFERROR(INDIRECT("'" &amp; $A289 &amp; "'!" &amp; I$8),0))</f>
        <v/>
      </c>
      <c r="J289" s="300" t="str">
        <f t="shared" si="678"/>
        <v/>
      </c>
      <c r="K289" s="301" t="str">
        <f t="shared" si="600"/>
        <v/>
      </c>
      <c r="L289" s="302" t="str">
        <f t="shared" ref="L289:M289" si="679">IF($A289="","",IFERROR(INDIRECT("'" &amp; $A289 &amp; "'!" &amp; L$8),0))</f>
        <v/>
      </c>
      <c r="M289" s="303" t="str">
        <f t="shared" si="679"/>
        <v/>
      </c>
      <c r="N289" s="279"/>
      <c r="O289" s="279"/>
      <c r="P289" s="279"/>
      <c r="Q289" s="279"/>
      <c r="R289" s="279"/>
      <c r="S289" s="279"/>
      <c r="T289" s="279"/>
      <c r="U289" s="279"/>
      <c r="V289" s="279"/>
      <c r="W289" s="279"/>
      <c r="X289" s="279"/>
      <c r="Y289" s="279"/>
      <c r="Z289" s="279"/>
    </row>
    <row r="290" ht="12.75" hidden="1" customHeight="1">
      <c r="A290" s="298"/>
      <c r="B290" s="298" t="str">
        <f t="shared" si="596"/>
        <v/>
      </c>
      <c r="C290" s="166" t="str">
        <f t="shared" ref="C290:G290" si="680">IF($A290="","",IFERROR(INDIRECT("'" &amp; $A290 &amp; "'!" &amp; C$8),0))</f>
        <v/>
      </c>
      <c r="D290" s="166" t="str">
        <f t="shared" si="680"/>
        <v/>
      </c>
      <c r="E290" s="166" t="str">
        <f t="shared" si="680"/>
        <v/>
      </c>
      <c r="F290" s="299" t="str">
        <f t="shared" si="680"/>
        <v/>
      </c>
      <c r="G290" s="300" t="str">
        <f t="shared" si="680"/>
        <v/>
      </c>
      <c r="H290" s="301" t="str">
        <f t="shared" si="598"/>
        <v/>
      </c>
      <c r="I290" s="299" t="str">
        <f t="shared" ref="I290:J290" si="681">IF($A290="","",IFERROR(INDIRECT("'" &amp; $A290 &amp; "'!" &amp; I$8),0))</f>
        <v/>
      </c>
      <c r="J290" s="300" t="str">
        <f t="shared" si="681"/>
        <v/>
      </c>
      <c r="K290" s="301" t="str">
        <f t="shared" si="600"/>
        <v/>
      </c>
      <c r="L290" s="302" t="str">
        <f t="shared" ref="L290:M290" si="682">IF($A290="","",IFERROR(INDIRECT("'" &amp; $A290 &amp; "'!" &amp; L$8),0))</f>
        <v/>
      </c>
      <c r="M290" s="303" t="str">
        <f t="shared" si="682"/>
        <v/>
      </c>
      <c r="N290" s="279"/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</row>
    <row r="291" ht="12.75" hidden="1" customHeight="1">
      <c r="A291" s="298"/>
      <c r="B291" s="298" t="str">
        <f t="shared" si="596"/>
        <v/>
      </c>
      <c r="C291" s="166" t="str">
        <f t="shared" ref="C291:G291" si="683">IF($A291="","",IFERROR(INDIRECT("'" &amp; $A291 &amp; "'!" &amp; C$8),0))</f>
        <v/>
      </c>
      <c r="D291" s="166" t="str">
        <f t="shared" si="683"/>
        <v/>
      </c>
      <c r="E291" s="166" t="str">
        <f t="shared" si="683"/>
        <v/>
      </c>
      <c r="F291" s="299" t="str">
        <f t="shared" si="683"/>
        <v/>
      </c>
      <c r="G291" s="300" t="str">
        <f t="shared" si="683"/>
        <v/>
      </c>
      <c r="H291" s="301" t="str">
        <f t="shared" si="598"/>
        <v/>
      </c>
      <c r="I291" s="299" t="str">
        <f t="shared" ref="I291:J291" si="684">IF($A291="","",IFERROR(INDIRECT("'" &amp; $A291 &amp; "'!" &amp; I$8),0))</f>
        <v/>
      </c>
      <c r="J291" s="300" t="str">
        <f t="shared" si="684"/>
        <v/>
      </c>
      <c r="K291" s="301" t="str">
        <f t="shared" si="600"/>
        <v/>
      </c>
      <c r="L291" s="302" t="str">
        <f t="shared" ref="L291:M291" si="685">IF($A291="","",IFERROR(INDIRECT("'" &amp; $A291 &amp; "'!" &amp; L$8),0))</f>
        <v/>
      </c>
      <c r="M291" s="303" t="str">
        <f t="shared" si="685"/>
        <v/>
      </c>
      <c r="N291" s="279"/>
      <c r="O291" s="279"/>
      <c r="P291" s="279"/>
      <c r="Q291" s="279"/>
      <c r="R291" s="279"/>
      <c r="S291" s="279"/>
      <c r="T291" s="279"/>
      <c r="U291" s="279"/>
      <c r="V291" s="279"/>
      <c r="W291" s="279"/>
      <c r="X291" s="279"/>
      <c r="Y291" s="279"/>
      <c r="Z291" s="279"/>
    </row>
    <row r="292" ht="12.75" hidden="1" customHeight="1">
      <c r="A292" s="298"/>
      <c r="B292" s="298" t="str">
        <f t="shared" si="596"/>
        <v/>
      </c>
      <c r="C292" s="166" t="str">
        <f t="shared" ref="C292:G292" si="686">IF($A292="","",IFERROR(INDIRECT("'" &amp; $A292 &amp; "'!" &amp; C$8),0))</f>
        <v/>
      </c>
      <c r="D292" s="166" t="str">
        <f t="shared" si="686"/>
        <v/>
      </c>
      <c r="E292" s="166" t="str">
        <f t="shared" si="686"/>
        <v/>
      </c>
      <c r="F292" s="299" t="str">
        <f t="shared" si="686"/>
        <v/>
      </c>
      <c r="G292" s="300" t="str">
        <f t="shared" si="686"/>
        <v/>
      </c>
      <c r="H292" s="301" t="str">
        <f t="shared" si="598"/>
        <v/>
      </c>
      <c r="I292" s="299" t="str">
        <f t="shared" ref="I292:J292" si="687">IF($A292="","",IFERROR(INDIRECT("'" &amp; $A292 &amp; "'!" &amp; I$8),0))</f>
        <v/>
      </c>
      <c r="J292" s="300" t="str">
        <f t="shared" si="687"/>
        <v/>
      </c>
      <c r="K292" s="301" t="str">
        <f t="shared" si="600"/>
        <v/>
      </c>
      <c r="L292" s="302" t="str">
        <f t="shared" ref="L292:M292" si="688">IF($A292="","",IFERROR(INDIRECT("'" &amp; $A292 &amp; "'!" &amp; L$8),0))</f>
        <v/>
      </c>
      <c r="M292" s="303" t="str">
        <f t="shared" si="688"/>
        <v/>
      </c>
      <c r="N292" s="279"/>
      <c r="O292" s="279"/>
      <c r="P292" s="279"/>
      <c r="Q292" s="279"/>
      <c r="R292" s="279"/>
      <c r="S292" s="279"/>
      <c r="T292" s="279"/>
      <c r="U292" s="279"/>
      <c r="V292" s="279"/>
      <c r="W292" s="279"/>
      <c r="X292" s="279"/>
      <c r="Y292" s="279"/>
      <c r="Z292" s="279"/>
    </row>
    <row r="293" ht="12.75" hidden="1" customHeight="1">
      <c r="A293" s="298"/>
      <c r="B293" s="298" t="str">
        <f t="shared" si="596"/>
        <v/>
      </c>
      <c r="C293" s="166" t="str">
        <f t="shared" ref="C293:G293" si="689">IF($A293="","",IFERROR(INDIRECT("'" &amp; $A293 &amp; "'!" &amp; C$8),0))</f>
        <v/>
      </c>
      <c r="D293" s="166" t="str">
        <f t="shared" si="689"/>
        <v/>
      </c>
      <c r="E293" s="166" t="str">
        <f t="shared" si="689"/>
        <v/>
      </c>
      <c r="F293" s="299" t="str">
        <f t="shared" si="689"/>
        <v/>
      </c>
      <c r="G293" s="300" t="str">
        <f t="shared" si="689"/>
        <v/>
      </c>
      <c r="H293" s="301" t="str">
        <f t="shared" si="598"/>
        <v/>
      </c>
      <c r="I293" s="299" t="str">
        <f t="shared" ref="I293:J293" si="690">IF($A293="","",IFERROR(INDIRECT("'" &amp; $A293 &amp; "'!" &amp; I$8),0))</f>
        <v/>
      </c>
      <c r="J293" s="300" t="str">
        <f t="shared" si="690"/>
        <v/>
      </c>
      <c r="K293" s="301" t="str">
        <f t="shared" si="600"/>
        <v/>
      </c>
      <c r="L293" s="302" t="str">
        <f t="shared" ref="L293:M293" si="691">IF($A293="","",IFERROR(INDIRECT("'" &amp; $A293 &amp; "'!" &amp; L$8),0))</f>
        <v/>
      </c>
      <c r="M293" s="303" t="str">
        <f t="shared" si="691"/>
        <v/>
      </c>
      <c r="N293" s="279"/>
      <c r="O293" s="279"/>
      <c r="P293" s="279"/>
      <c r="Q293" s="279"/>
      <c r="R293" s="279"/>
      <c r="S293" s="279"/>
      <c r="T293" s="279"/>
      <c r="U293" s="279"/>
      <c r="V293" s="279"/>
      <c r="W293" s="279"/>
      <c r="X293" s="279"/>
      <c r="Y293" s="279"/>
      <c r="Z293" s="279"/>
    </row>
    <row r="294" ht="12.75" hidden="1" customHeight="1">
      <c r="A294" s="298"/>
      <c r="B294" s="298" t="str">
        <f t="shared" si="596"/>
        <v/>
      </c>
      <c r="C294" s="166" t="str">
        <f t="shared" ref="C294:G294" si="692">IF($A294="","",IFERROR(INDIRECT("'" &amp; $A294 &amp; "'!" &amp; C$8),0))</f>
        <v/>
      </c>
      <c r="D294" s="166" t="str">
        <f t="shared" si="692"/>
        <v/>
      </c>
      <c r="E294" s="166" t="str">
        <f t="shared" si="692"/>
        <v/>
      </c>
      <c r="F294" s="299" t="str">
        <f t="shared" si="692"/>
        <v/>
      </c>
      <c r="G294" s="300" t="str">
        <f t="shared" si="692"/>
        <v/>
      </c>
      <c r="H294" s="301" t="str">
        <f t="shared" si="598"/>
        <v/>
      </c>
      <c r="I294" s="299" t="str">
        <f t="shared" ref="I294:J294" si="693">IF($A294="","",IFERROR(INDIRECT("'" &amp; $A294 &amp; "'!" &amp; I$8),0))</f>
        <v/>
      </c>
      <c r="J294" s="300" t="str">
        <f t="shared" si="693"/>
        <v/>
      </c>
      <c r="K294" s="301" t="str">
        <f t="shared" si="600"/>
        <v/>
      </c>
      <c r="L294" s="302" t="str">
        <f t="shared" ref="L294:M294" si="694">IF($A294="","",IFERROR(INDIRECT("'" &amp; $A294 &amp; "'!" &amp; L$8),0))</f>
        <v/>
      </c>
      <c r="M294" s="303" t="str">
        <f t="shared" si="694"/>
        <v/>
      </c>
      <c r="N294" s="279"/>
      <c r="O294" s="279"/>
      <c r="P294" s="279"/>
      <c r="Q294" s="279"/>
      <c r="R294" s="279"/>
      <c r="S294" s="279"/>
      <c r="T294" s="279"/>
      <c r="U294" s="279"/>
      <c r="V294" s="279"/>
      <c r="W294" s="279"/>
      <c r="X294" s="279"/>
      <c r="Y294" s="279"/>
      <c r="Z294" s="279"/>
    </row>
    <row r="295" ht="12.75" hidden="1" customHeight="1">
      <c r="A295" s="298"/>
      <c r="B295" s="298" t="str">
        <f t="shared" si="596"/>
        <v/>
      </c>
      <c r="C295" s="166" t="str">
        <f t="shared" ref="C295:G295" si="695">IF($A295="","",IFERROR(INDIRECT("'" &amp; $A295 &amp; "'!" &amp; C$8),0))</f>
        <v/>
      </c>
      <c r="D295" s="166" t="str">
        <f t="shared" si="695"/>
        <v/>
      </c>
      <c r="E295" s="166" t="str">
        <f t="shared" si="695"/>
        <v/>
      </c>
      <c r="F295" s="299" t="str">
        <f t="shared" si="695"/>
        <v/>
      </c>
      <c r="G295" s="300" t="str">
        <f t="shared" si="695"/>
        <v/>
      </c>
      <c r="H295" s="301" t="str">
        <f t="shared" si="598"/>
        <v/>
      </c>
      <c r="I295" s="299" t="str">
        <f t="shared" ref="I295:J295" si="696">IF($A295="","",IFERROR(INDIRECT("'" &amp; $A295 &amp; "'!" &amp; I$8),0))</f>
        <v/>
      </c>
      <c r="J295" s="300" t="str">
        <f t="shared" si="696"/>
        <v/>
      </c>
      <c r="K295" s="301" t="str">
        <f t="shared" si="600"/>
        <v/>
      </c>
      <c r="L295" s="302" t="str">
        <f t="shared" ref="L295:M295" si="697">IF($A295="","",IFERROR(INDIRECT("'" &amp; $A295 &amp; "'!" &amp; L$8),0))</f>
        <v/>
      </c>
      <c r="M295" s="303" t="str">
        <f t="shared" si="697"/>
        <v/>
      </c>
      <c r="N295" s="279"/>
      <c r="O295" s="279"/>
      <c r="P295" s="279"/>
      <c r="Q295" s="279"/>
      <c r="R295" s="279"/>
      <c r="S295" s="279"/>
      <c r="T295" s="279"/>
      <c r="U295" s="279"/>
      <c r="V295" s="279"/>
      <c r="W295" s="279"/>
      <c r="X295" s="279"/>
      <c r="Y295" s="279"/>
      <c r="Z295" s="279"/>
    </row>
    <row r="296" ht="12.75" hidden="1" customHeight="1">
      <c r="A296" s="298"/>
      <c r="B296" s="298" t="str">
        <f t="shared" si="596"/>
        <v/>
      </c>
      <c r="C296" s="166" t="str">
        <f t="shared" ref="C296:G296" si="698">IF($A296="","",IFERROR(INDIRECT("'" &amp; $A296 &amp; "'!" &amp; C$8),0))</f>
        <v/>
      </c>
      <c r="D296" s="166" t="str">
        <f t="shared" si="698"/>
        <v/>
      </c>
      <c r="E296" s="166" t="str">
        <f t="shared" si="698"/>
        <v/>
      </c>
      <c r="F296" s="299" t="str">
        <f t="shared" si="698"/>
        <v/>
      </c>
      <c r="G296" s="300" t="str">
        <f t="shared" si="698"/>
        <v/>
      </c>
      <c r="H296" s="301" t="str">
        <f t="shared" si="598"/>
        <v/>
      </c>
      <c r="I296" s="299" t="str">
        <f t="shared" ref="I296:J296" si="699">IF($A296="","",IFERROR(INDIRECT("'" &amp; $A296 &amp; "'!" &amp; I$8),0))</f>
        <v/>
      </c>
      <c r="J296" s="300" t="str">
        <f t="shared" si="699"/>
        <v/>
      </c>
      <c r="K296" s="301" t="str">
        <f t="shared" si="600"/>
        <v/>
      </c>
      <c r="L296" s="302" t="str">
        <f t="shared" ref="L296:M296" si="700">IF($A296="","",IFERROR(INDIRECT("'" &amp; $A296 &amp; "'!" &amp; L$8),0))</f>
        <v/>
      </c>
      <c r="M296" s="303" t="str">
        <f t="shared" si="700"/>
        <v/>
      </c>
      <c r="N296" s="279"/>
      <c r="O296" s="279"/>
      <c r="P296" s="279"/>
      <c r="Q296" s="279"/>
      <c r="R296" s="279"/>
      <c r="S296" s="279"/>
      <c r="T296" s="279"/>
      <c r="U296" s="279"/>
      <c r="V296" s="279"/>
      <c r="W296" s="279"/>
      <c r="X296" s="279"/>
      <c r="Y296" s="279"/>
      <c r="Z296" s="279"/>
    </row>
    <row r="297" ht="12.75" hidden="1" customHeight="1">
      <c r="A297" s="298"/>
      <c r="B297" s="298" t="str">
        <f t="shared" si="596"/>
        <v/>
      </c>
      <c r="C297" s="166" t="str">
        <f t="shared" ref="C297:G297" si="701">IF($A297="","",IFERROR(INDIRECT("'" &amp; $A297 &amp; "'!" &amp; C$8),0))</f>
        <v/>
      </c>
      <c r="D297" s="166" t="str">
        <f t="shared" si="701"/>
        <v/>
      </c>
      <c r="E297" s="166" t="str">
        <f t="shared" si="701"/>
        <v/>
      </c>
      <c r="F297" s="299" t="str">
        <f t="shared" si="701"/>
        <v/>
      </c>
      <c r="G297" s="300" t="str">
        <f t="shared" si="701"/>
        <v/>
      </c>
      <c r="H297" s="301" t="str">
        <f t="shared" si="598"/>
        <v/>
      </c>
      <c r="I297" s="299" t="str">
        <f t="shared" ref="I297:J297" si="702">IF($A297="","",IFERROR(INDIRECT("'" &amp; $A297 &amp; "'!" &amp; I$8),0))</f>
        <v/>
      </c>
      <c r="J297" s="300" t="str">
        <f t="shared" si="702"/>
        <v/>
      </c>
      <c r="K297" s="301" t="str">
        <f t="shared" si="600"/>
        <v/>
      </c>
      <c r="L297" s="302" t="str">
        <f t="shared" ref="L297:M297" si="703">IF($A297="","",IFERROR(INDIRECT("'" &amp; $A297 &amp; "'!" &amp; L$8),0))</f>
        <v/>
      </c>
      <c r="M297" s="303" t="str">
        <f t="shared" si="703"/>
        <v/>
      </c>
      <c r="N297" s="279"/>
      <c r="O297" s="279"/>
      <c r="P297" s="279"/>
      <c r="Q297" s="279"/>
      <c r="R297" s="279"/>
      <c r="S297" s="279"/>
      <c r="T297" s="279"/>
      <c r="U297" s="279"/>
      <c r="V297" s="279"/>
      <c r="W297" s="279"/>
      <c r="X297" s="279"/>
      <c r="Y297" s="279"/>
      <c r="Z297" s="279"/>
    </row>
    <row r="298" ht="12.75" hidden="1" customHeight="1">
      <c r="A298" s="298"/>
      <c r="B298" s="298" t="str">
        <f t="shared" si="596"/>
        <v/>
      </c>
      <c r="C298" s="166" t="str">
        <f t="shared" ref="C298:G298" si="704">IF($A298="","",IFERROR(INDIRECT("'" &amp; $A298 &amp; "'!" &amp; C$8),0))</f>
        <v/>
      </c>
      <c r="D298" s="166" t="str">
        <f t="shared" si="704"/>
        <v/>
      </c>
      <c r="E298" s="166" t="str">
        <f t="shared" si="704"/>
        <v/>
      </c>
      <c r="F298" s="299" t="str">
        <f t="shared" si="704"/>
        <v/>
      </c>
      <c r="G298" s="300" t="str">
        <f t="shared" si="704"/>
        <v/>
      </c>
      <c r="H298" s="301" t="str">
        <f t="shared" si="598"/>
        <v/>
      </c>
      <c r="I298" s="299" t="str">
        <f t="shared" ref="I298:J298" si="705">IF($A298="","",IFERROR(INDIRECT("'" &amp; $A298 &amp; "'!" &amp; I$8),0))</f>
        <v/>
      </c>
      <c r="J298" s="300" t="str">
        <f t="shared" si="705"/>
        <v/>
      </c>
      <c r="K298" s="301" t="str">
        <f t="shared" si="600"/>
        <v/>
      </c>
      <c r="L298" s="302" t="str">
        <f t="shared" ref="L298:M298" si="706">IF($A298="","",IFERROR(INDIRECT("'" &amp; $A298 &amp; "'!" &amp; L$8),0))</f>
        <v/>
      </c>
      <c r="M298" s="303" t="str">
        <f t="shared" si="706"/>
        <v/>
      </c>
      <c r="N298" s="279"/>
      <c r="O298" s="279"/>
      <c r="P298" s="279"/>
      <c r="Q298" s="279"/>
      <c r="R298" s="279"/>
      <c r="S298" s="279"/>
      <c r="T298" s="279"/>
      <c r="U298" s="279"/>
      <c r="V298" s="279"/>
      <c r="W298" s="279"/>
      <c r="X298" s="279"/>
      <c r="Y298" s="279"/>
      <c r="Z298" s="279"/>
    </row>
    <row r="299" ht="12.75" hidden="1" customHeight="1">
      <c r="A299" s="298"/>
      <c r="B299" s="298" t="str">
        <f t="shared" si="596"/>
        <v/>
      </c>
      <c r="C299" s="166" t="str">
        <f t="shared" ref="C299:G299" si="707">IF($A299="","",IFERROR(INDIRECT("'" &amp; $A299 &amp; "'!" &amp; C$8),0))</f>
        <v/>
      </c>
      <c r="D299" s="166" t="str">
        <f t="shared" si="707"/>
        <v/>
      </c>
      <c r="E299" s="166" t="str">
        <f t="shared" si="707"/>
        <v/>
      </c>
      <c r="F299" s="299" t="str">
        <f t="shared" si="707"/>
        <v/>
      </c>
      <c r="G299" s="300" t="str">
        <f t="shared" si="707"/>
        <v/>
      </c>
      <c r="H299" s="301" t="str">
        <f t="shared" si="598"/>
        <v/>
      </c>
      <c r="I299" s="299" t="str">
        <f t="shared" ref="I299:J299" si="708">IF($A299="","",IFERROR(INDIRECT("'" &amp; $A299 &amp; "'!" &amp; I$8),0))</f>
        <v/>
      </c>
      <c r="J299" s="300" t="str">
        <f t="shared" si="708"/>
        <v/>
      </c>
      <c r="K299" s="301" t="str">
        <f t="shared" si="600"/>
        <v/>
      </c>
      <c r="L299" s="302" t="str">
        <f t="shared" ref="L299:M299" si="709">IF($A299="","",IFERROR(INDIRECT("'" &amp; $A299 &amp; "'!" &amp; L$8),0))</f>
        <v/>
      </c>
      <c r="M299" s="303" t="str">
        <f t="shared" si="709"/>
        <v/>
      </c>
      <c r="N299" s="279"/>
      <c r="O299" s="279"/>
      <c r="P299" s="279"/>
      <c r="Q299" s="279"/>
      <c r="R299" s="279"/>
      <c r="S299" s="279"/>
      <c r="T299" s="279"/>
      <c r="U299" s="279"/>
      <c r="V299" s="279"/>
      <c r="W299" s="279"/>
      <c r="X299" s="279"/>
      <c r="Y299" s="279"/>
      <c r="Z299" s="279"/>
    </row>
    <row r="300" ht="12.75" hidden="1" customHeight="1">
      <c r="A300" s="298"/>
      <c r="B300" s="298" t="str">
        <f t="shared" si="596"/>
        <v/>
      </c>
      <c r="C300" s="166" t="str">
        <f t="shared" ref="C300:G300" si="710">IF($A300="","",IFERROR(INDIRECT("'" &amp; $A300 &amp; "'!" &amp; C$8),0))</f>
        <v/>
      </c>
      <c r="D300" s="166" t="str">
        <f t="shared" si="710"/>
        <v/>
      </c>
      <c r="E300" s="166" t="str">
        <f t="shared" si="710"/>
        <v/>
      </c>
      <c r="F300" s="299" t="str">
        <f t="shared" si="710"/>
        <v/>
      </c>
      <c r="G300" s="300" t="str">
        <f t="shared" si="710"/>
        <v/>
      </c>
      <c r="H300" s="301" t="str">
        <f t="shared" si="598"/>
        <v/>
      </c>
      <c r="I300" s="299" t="str">
        <f t="shared" ref="I300:J300" si="711">IF($A300="","",IFERROR(INDIRECT("'" &amp; $A300 &amp; "'!" &amp; I$8),0))</f>
        <v/>
      </c>
      <c r="J300" s="300" t="str">
        <f t="shared" si="711"/>
        <v/>
      </c>
      <c r="K300" s="301" t="str">
        <f t="shared" si="600"/>
        <v/>
      </c>
      <c r="L300" s="302" t="str">
        <f t="shared" ref="L300:M300" si="712">IF($A300="","",IFERROR(INDIRECT("'" &amp; $A300 &amp; "'!" &amp; L$8),0))</f>
        <v/>
      </c>
      <c r="M300" s="303" t="str">
        <f t="shared" si="712"/>
        <v/>
      </c>
      <c r="N300" s="279"/>
      <c r="O300" s="279"/>
      <c r="P300" s="279"/>
      <c r="Q300" s="279"/>
      <c r="R300" s="279"/>
      <c r="S300" s="279"/>
      <c r="T300" s="279"/>
      <c r="U300" s="279"/>
      <c r="V300" s="279"/>
      <c r="W300" s="279"/>
      <c r="X300" s="279"/>
      <c r="Y300" s="279"/>
      <c r="Z300" s="279"/>
    </row>
    <row r="301" ht="12.75" hidden="1" customHeight="1">
      <c r="A301" s="298"/>
      <c r="B301" s="298" t="str">
        <f t="shared" si="596"/>
        <v/>
      </c>
      <c r="C301" s="166" t="str">
        <f t="shared" ref="C301:G301" si="713">IF($A301="","",IFERROR(INDIRECT("'" &amp; $A301 &amp; "'!" &amp; C$8),0))</f>
        <v/>
      </c>
      <c r="D301" s="166" t="str">
        <f t="shared" si="713"/>
        <v/>
      </c>
      <c r="E301" s="166" t="str">
        <f t="shared" si="713"/>
        <v/>
      </c>
      <c r="F301" s="299" t="str">
        <f t="shared" si="713"/>
        <v/>
      </c>
      <c r="G301" s="300" t="str">
        <f t="shared" si="713"/>
        <v/>
      </c>
      <c r="H301" s="301" t="str">
        <f t="shared" si="598"/>
        <v/>
      </c>
      <c r="I301" s="299" t="str">
        <f t="shared" ref="I301:J301" si="714">IF($A301="","",IFERROR(INDIRECT("'" &amp; $A301 &amp; "'!" &amp; I$8),0))</f>
        <v/>
      </c>
      <c r="J301" s="300" t="str">
        <f t="shared" si="714"/>
        <v/>
      </c>
      <c r="K301" s="301" t="str">
        <f t="shared" si="600"/>
        <v/>
      </c>
      <c r="L301" s="302" t="str">
        <f t="shared" ref="L301:M301" si="715">IF($A301="","",IFERROR(INDIRECT("'" &amp; $A301 &amp; "'!" &amp; L$8),0))</f>
        <v/>
      </c>
      <c r="M301" s="303" t="str">
        <f t="shared" si="715"/>
        <v/>
      </c>
      <c r="N301" s="279"/>
      <c r="O301" s="279"/>
      <c r="P301" s="279"/>
      <c r="Q301" s="279"/>
      <c r="R301" s="279"/>
      <c r="S301" s="279"/>
      <c r="T301" s="279"/>
      <c r="U301" s="279"/>
      <c r="V301" s="279"/>
      <c r="W301" s="279"/>
      <c r="X301" s="279"/>
      <c r="Y301" s="279"/>
      <c r="Z301" s="279"/>
    </row>
    <row r="302" ht="12.75" hidden="1" customHeight="1">
      <c r="A302" s="298"/>
      <c r="B302" s="298" t="str">
        <f t="shared" si="596"/>
        <v/>
      </c>
      <c r="C302" s="166" t="str">
        <f t="shared" ref="C302:G302" si="716">IF($A302="","",IFERROR(INDIRECT("'" &amp; $A302 &amp; "'!" &amp; C$8),0))</f>
        <v/>
      </c>
      <c r="D302" s="166" t="str">
        <f t="shared" si="716"/>
        <v/>
      </c>
      <c r="E302" s="166" t="str">
        <f t="shared" si="716"/>
        <v/>
      </c>
      <c r="F302" s="299" t="str">
        <f t="shared" si="716"/>
        <v/>
      </c>
      <c r="G302" s="300" t="str">
        <f t="shared" si="716"/>
        <v/>
      </c>
      <c r="H302" s="301" t="str">
        <f t="shared" si="598"/>
        <v/>
      </c>
      <c r="I302" s="299" t="str">
        <f t="shared" ref="I302:J302" si="717">IF($A302="","",IFERROR(INDIRECT("'" &amp; $A302 &amp; "'!" &amp; I$8),0))</f>
        <v/>
      </c>
      <c r="J302" s="300" t="str">
        <f t="shared" si="717"/>
        <v/>
      </c>
      <c r="K302" s="301" t="str">
        <f t="shared" si="600"/>
        <v/>
      </c>
      <c r="L302" s="302" t="str">
        <f t="shared" ref="L302:M302" si="718">IF($A302="","",IFERROR(INDIRECT("'" &amp; $A302 &amp; "'!" &amp; L$8),0))</f>
        <v/>
      </c>
      <c r="M302" s="303" t="str">
        <f t="shared" si="718"/>
        <v/>
      </c>
      <c r="N302" s="279"/>
      <c r="O302" s="279"/>
      <c r="P302" s="279"/>
      <c r="Q302" s="279"/>
      <c r="R302" s="279"/>
      <c r="S302" s="279"/>
      <c r="T302" s="279"/>
      <c r="U302" s="279"/>
      <c r="V302" s="279"/>
      <c r="W302" s="279"/>
      <c r="X302" s="279"/>
      <c r="Y302" s="279"/>
      <c r="Z302" s="279"/>
    </row>
    <row r="303" ht="12.75" hidden="1" customHeight="1">
      <c r="A303" s="298"/>
      <c r="B303" s="298" t="str">
        <f t="shared" si="596"/>
        <v/>
      </c>
      <c r="C303" s="166" t="str">
        <f t="shared" ref="C303:G303" si="719">IF($A303="","",IFERROR(INDIRECT("'" &amp; $A303 &amp; "'!" &amp; C$8),0))</f>
        <v/>
      </c>
      <c r="D303" s="166" t="str">
        <f t="shared" si="719"/>
        <v/>
      </c>
      <c r="E303" s="166" t="str">
        <f t="shared" si="719"/>
        <v/>
      </c>
      <c r="F303" s="299" t="str">
        <f t="shared" si="719"/>
        <v/>
      </c>
      <c r="G303" s="300" t="str">
        <f t="shared" si="719"/>
        <v/>
      </c>
      <c r="H303" s="301" t="str">
        <f t="shared" si="598"/>
        <v/>
      </c>
      <c r="I303" s="299" t="str">
        <f t="shared" ref="I303:J303" si="720">IF($A303="","",IFERROR(INDIRECT("'" &amp; $A303 &amp; "'!" &amp; I$8),0))</f>
        <v/>
      </c>
      <c r="J303" s="300" t="str">
        <f t="shared" si="720"/>
        <v/>
      </c>
      <c r="K303" s="301" t="str">
        <f t="shared" si="600"/>
        <v/>
      </c>
      <c r="L303" s="302" t="str">
        <f t="shared" ref="L303:M303" si="721">IF($A303="","",IFERROR(INDIRECT("'" &amp; $A303 &amp; "'!" &amp; L$8),0))</f>
        <v/>
      </c>
      <c r="M303" s="303" t="str">
        <f t="shared" si="721"/>
        <v/>
      </c>
      <c r="N303" s="279"/>
      <c r="O303" s="279"/>
      <c r="P303" s="279"/>
      <c r="Q303" s="279"/>
      <c r="R303" s="279"/>
      <c r="S303" s="279"/>
      <c r="T303" s="279"/>
      <c r="U303" s="279"/>
      <c r="V303" s="279"/>
      <c r="W303" s="279"/>
      <c r="X303" s="279"/>
      <c r="Y303" s="279"/>
      <c r="Z303" s="279"/>
    </row>
    <row r="304" ht="12.75" hidden="1" customHeight="1">
      <c r="A304" s="298"/>
      <c r="B304" s="298" t="str">
        <f t="shared" si="596"/>
        <v/>
      </c>
      <c r="C304" s="166" t="str">
        <f t="shared" ref="C304:G304" si="722">IF($A304="","",IFERROR(INDIRECT("'" &amp; $A304 &amp; "'!" &amp; C$8),0))</f>
        <v/>
      </c>
      <c r="D304" s="166" t="str">
        <f t="shared" si="722"/>
        <v/>
      </c>
      <c r="E304" s="166" t="str">
        <f t="shared" si="722"/>
        <v/>
      </c>
      <c r="F304" s="299" t="str">
        <f t="shared" si="722"/>
        <v/>
      </c>
      <c r="G304" s="300" t="str">
        <f t="shared" si="722"/>
        <v/>
      </c>
      <c r="H304" s="301" t="str">
        <f t="shared" si="598"/>
        <v/>
      </c>
      <c r="I304" s="299" t="str">
        <f t="shared" ref="I304:J304" si="723">IF($A304="","",IFERROR(INDIRECT("'" &amp; $A304 &amp; "'!" &amp; I$8),0))</f>
        <v/>
      </c>
      <c r="J304" s="300" t="str">
        <f t="shared" si="723"/>
        <v/>
      </c>
      <c r="K304" s="301" t="str">
        <f t="shared" si="600"/>
        <v/>
      </c>
      <c r="L304" s="302" t="str">
        <f t="shared" ref="L304:M304" si="724">IF($A304="","",IFERROR(INDIRECT("'" &amp; $A304 &amp; "'!" &amp; L$8),0))</f>
        <v/>
      </c>
      <c r="M304" s="303" t="str">
        <f t="shared" si="724"/>
        <v/>
      </c>
      <c r="N304" s="279"/>
      <c r="O304" s="279"/>
      <c r="P304" s="279"/>
      <c r="Q304" s="279"/>
      <c r="R304" s="279"/>
      <c r="S304" s="279"/>
      <c r="T304" s="279"/>
      <c r="U304" s="279"/>
      <c r="V304" s="279"/>
      <c r="W304" s="279"/>
      <c r="X304" s="279"/>
      <c r="Y304" s="279"/>
      <c r="Z304" s="279"/>
    </row>
    <row r="305" ht="12.75" hidden="1" customHeight="1">
      <c r="A305" s="298"/>
      <c r="B305" s="298" t="str">
        <f t="shared" si="596"/>
        <v/>
      </c>
      <c r="C305" s="166" t="str">
        <f t="shared" ref="C305:G305" si="725">IF($A305="","",IFERROR(INDIRECT("'" &amp; $A305 &amp; "'!" &amp; C$8),0))</f>
        <v/>
      </c>
      <c r="D305" s="166" t="str">
        <f t="shared" si="725"/>
        <v/>
      </c>
      <c r="E305" s="166" t="str">
        <f t="shared" si="725"/>
        <v/>
      </c>
      <c r="F305" s="299" t="str">
        <f t="shared" si="725"/>
        <v/>
      </c>
      <c r="G305" s="300" t="str">
        <f t="shared" si="725"/>
        <v/>
      </c>
      <c r="H305" s="301" t="str">
        <f t="shared" si="598"/>
        <v/>
      </c>
      <c r="I305" s="299" t="str">
        <f t="shared" ref="I305:J305" si="726">IF($A305="","",IFERROR(INDIRECT("'" &amp; $A305 &amp; "'!" &amp; I$8),0))</f>
        <v/>
      </c>
      <c r="J305" s="300" t="str">
        <f t="shared" si="726"/>
        <v/>
      </c>
      <c r="K305" s="301" t="str">
        <f t="shared" si="600"/>
        <v/>
      </c>
      <c r="L305" s="302" t="str">
        <f t="shared" ref="L305:M305" si="727">IF($A305="","",IFERROR(INDIRECT("'" &amp; $A305 &amp; "'!" &amp; L$8),0))</f>
        <v/>
      </c>
      <c r="M305" s="303" t="str">
        <f t="shared" si="727"/>
        <v/>
      </c>
      <c r="N305" s="279"/>
      <c r="O305" s="279"/>
      <c r="P305" s="279"/>
      <c r="Q305" s="279"/>
      <c r="R305" s="279"/>
      <c r="S305" s="279"/>
      <c r="T305" s="279"/>
      <c r="U305" s="279"/>
      <c r="V305" s="279"/>
      <c r="W305" s="279"/>
      <c r="X305" s="279"/>
      <c r="Y305" s="279"/>
      <c r="Z305" s="279"/>
    </row>
    <row r="306" ht="12.75" hidden="1" customHeight="1">
      <c r="A306" s="298"/>
      <c r="B306" s="298" t="str">
        <f t="shared" si="596"/>
        <v/>
      </c>
      <c r="C306" s="166" t="str">
        <f t="shared" ref="C306:G306" si="728">IF($A306="","",IFERROR(INDIRECT("'" &amp; $A306 &amp; "'!" &amp; C$8),0))</f>
        <v/>
      </c>
      <c r="D306" s="166" t="str">
        <f t="shared" si="728"/>
        <v/>
      </c>
      <c r="E306" s="166" t="str">
        <f t="shared" si="728"/>
        <v/>
      </c>
      <c r="F306" s="299" t="str">
        <f t="shared" si="728"/>
        <v/>
      </c>
      <c r="G306" s="300" t="str">
        <f t="shared" si="728"/>
        <v/>
      </c>
      <c r="H306" s="301" t="str">
        <f t="shared" si="598"/>
        <v/>
      </c>
      <c r="I306" s="299" t="str">
        <f t="shared" ref="I306:J306" si="729">IF($A306="","",IFERROR(INDIRECT("'" &amp; $A306 &amp; "'!" &amp; I$8),0))</f>
        <v/>
      </c>
      <c r="J306" s="300" t="str">
        <f t="shared" si="729"/>
        <v/>
      </c>
      <c r="K306" s="301" t="str">
        <f t="shared" si="600"/>
        <v/>
      </c>
      <c r="L306" s="302" t="str">
        <f t="shared" ref="L306:M306" si="730">IF($A306="","",IFERROR(INDIRECT("'" &amp; $A306 &amp; "'!" &amp; L$8),0))</f>
        <v/>
      </c>
      <c r="M306" s="303" t="str">
        <f t="shared" si="730"/>
        <v/>
      </c>
      <c r="N306" s="279"/>
      <c r="O306" s="279"/>
      <c r="P306" s="279"/>
      <c r="Q306" s="279"/>
      <c r="R306" s="279"/>
      <c r="S306" s="279"/>
      <c r="T306" s="279"/>
      <c r="U306" s="279"/>
      <c r="V306" s="279"/>
      <c r="W306" s="279"/>
      <c r="X306" s="279"/>
      <c r="Y306" s="279"/>
      <c r="Z306" s="279"/>
    </row>
    <row r="307" ht="12.75" hidden="1" customHeight="1">
      <c r="A307" s="298"/>
      <c r="B307" s="298" t="str">
        <f t="shared" si="596"/>
        <v/>
      </c>
      <c r="C307" s="166" t="str">
        <f t="shared" ref="C307:G307" si="731">IF($A307="","",IFERROR(INDIRECT("'" &amp; $A307 &amp; "'!" &amp; C$8),0))</f>
        <v/>
      </c>
      <c r="D307" s="166" t="str">
        <f t="shared" si="731"/>
        <v/>
      </c>
      <c r="E307" s="166" t="str">
        <f t="shared" si="731"/>
        <v/>
      </c>
      <c r="F307" s="299" t="str">
        <f t="shared" si="731"/>
        <v/>
      </c>
      <c r="G307" s="300" t="str">
        <f t="shared" si="731"/>
        <v/>
      </c>
      <c r="H307" s="301" t="str">
        <f t="shared" si="598"/>
        <v/>
      </c>
      <c r="I307" s="299" t="str">
        <f t="shared" ref="I307:J307" si="732">IF($A307="","",IFERROR(INDIRECT("'" &amp; $A307 &amp; "'!" &amp; I$8),0))</f>
        <v/>
      </c>
      <c r="J307" s="300" t="str">
        <f t="shared" si="732"/>
        <v/>
      </c>
      <c r="K307" s="301" t="str">
        <f t="shared" si="600"/>
        <v/>
      </c>
      <c r="L307" s="302" t="str">
        <f t="shared" ref="L307:M307" si="733">IF($A307="","",IFERROR(INDIRECT("'" &amp; $A307 &amp; "'!" &amp; L$8),0))</f>
        <v/>
      </c>
      <c r="M307" s="303" t="str">
        <f t="shared" si="733"/>
        <v/>
      </c>
      <c r="N307" s="279"/>
      <c r="O307" s="279"/>
      <c r="P307" s="279"/>
      <c r="Q307" s="279"/>
      <c r="R307" s="279"/>
      <c r="S307" s="279"/>
      <c r="T307" s="279"/>
      <c r="U307" s="279"/>
      <c r="V307" s="279"/>
      <c r="W307" s="279"/>
      <c r="X307" s="279"/>
      <c r="Y307" s="279"/>
      <c r="Z307" s="279"/>
    </row>
    <row r="308" ht="12.75" hidden="1" customHeight="1">
      <c r="A308" s="298"/>
      <c r="B308" s="298" t="str">
        <f t="shared" si="596"/>
        <v/>
      </c>
      <c r="C308" s="166" t="str">
        <f t="shared" ref="C308:G308" si="734">IF($A308="","",IFERROR(INDIRECT("'" &amp; $A308 &amp; "'!" &amp; C$8),0))</f>
        <v/>
      </c>
      <c r="D308" s="166" t="str">
        <f t="shared" si="734"/>
        <v/>
      </c>
      <c r="E308" s="166" t="str">
        <f t="shared" si="734"/>
        <v/>
      </c>
      <c r="F308" s="299" t="str">
        <f t="shared" si="734"/>
        <v/>
      </c>
      <c r="G308" s="300" t="str">
        <f t="shared" si="734"/>
        <v/>
      </c>
      <c r="H308" s="301" t="str">
        <f t="shared" si="598"/>
        <v/>
      </c>
      <c r="I308" s="299" t="str">
        <f t="shared" ref="I308:J308" si="735">IF($A308="","",IFERROR(INDIRECT("'" &amp; $A308 &amp; "'!" &amp; I$8),0))</f>
        <v/>
      </c>
      <c r="J308" s="300" t="str">
        <f t="shared" si="735"/>
        <v/>
      </c>
      <c r="K308" s="301" t="str">
        <f t="shared" si="600"/>
        <v/>
      </c>
      <c r="L308" s="302" t="str">
        <f t="shared" ref="L308:M308" si="736">IF($A308="","",IFERROR(INDIRECT("'" &amp; $A308 &amp; "'!" &amp; L$8),0))</f>
        <v/>
      </c>
      <c r="M308" s="303" t="str">
        <f t="shared" si="736"/>
        <v/>
      </c>
      <c r="N308" s="279"/>
      <c r="O308" s="279"/>
      <c r="P308" s="279"/>
      <c r="Q308" s="279"/>
      <c r="R308" s="279"/>
      <c r="S308" s="279"/>
      <c r="T308" s="279"/>
      <c r="U308" s="279"/>
      <c r="V308" s="279"/>
      <c r="W308" s="279"/>
      <c r="X308" s="279"/>
      <c r="Y308" s="279"/>
      <c r="Z308" s="279"/>
    </row>
    <row r="309" ht="12.75" hidden="1" customHeight="1">
      <c r="A309" s="298"/>
      <c r="B309" s="298" t="str">
        <f t="shared" si="596"/>
        <v/>
      </c>
      <c r="C309" s="166" t="str">
        <f t="shared" ref="C309:G309" si="737">IF($A309="","",IFERROR(INDIRECT("'" &amp; $A309 &amp; "'!" &amp; C$8),0))</f>
        <v/>
      </c>
      <c r="D309" s="166" t="str">
        <f t="shared" si="737"/>
        <v/>
      </c>
      <c r="E309" s="166" t="str">
        <f t="shared" si="737"/>
        <v/>
      </c>
      <c r="F309" s="299" t="str">
        <f t="shared" si="737"/>
        <v/>
      </c>
      <c r="G309" s="300" t="str">
        <f t="shared" si="737"/>
        <v/>
      </c>
      <c r="H309" s="301" t="str">
        <f t="shared" si="598"/>
        <v/>
      </c>
      <c r="I309" s="299" t="str">
        <f t="shared" ref="I309:J309" si="738">IF($A309="","",IFERROR(INDIRECT("'" &amp; $A309 &amp; "'!" &amp; I$8),0))</f>
        <v/>
      </c>
      <c r="J309" s="300" t="str">
        <f t="shared" si="738"/>
        <v/>
      </c>
      <c r="K309" s="301" t="str">
        <f t="shared" si="600"/>
        <v/>
      </c>
      <c r="L309" s="302" t="str">
        <f t="shared" ref="L309:M309" si="739">IF($A309="","",IFERROR(INDIRECT("'" &amp; $A309 &amp; "'!" &amp; L$8),0))</f>
        <v/>
      </c>
      <c r="M309" s="303" t="str">
        <f t="shared" si="739"/>
        <v/>
      </c>
      <c r="N309" s="279"/>
      <c r="O309" s="279"/>
      <c r="P309" s="279"/>
      <c r="Q309" s="279"/>
      <c r="R309" s="279"/>
      <c r="S309" s="279"/>
      <c r="T309" s="279"/>
      <c r="U309" s="279"/>
      <c r="V309" s="279"/>
      <c r="W309" s="279"/>
      <c r="X309" s="279"/>
      <c r="Y309" s="279"/>
      <c r="Z309" s="279"/>
    </row>
    <row r="310" ht="12.75" customHeight="1">
      <c r="A310" s="306" t="s">
        <v>347</v>
      </c>
      <c r="B310" s="306"/>
      <c r="C310" s="348"/>
      <c r="D310" s="307">
        <f>SUM(D262:D309)</f>
        <v>0</v>
      </c>
      <c r="E310" s="307">
        <f>IFERROR(SUMPRODUCT(D262:D309,$E262:$E309)/$D310,0)</f>
        <v>0</v>
      </c>
      <c r="F310" s="308">
        <f>IFERROR(SUMPRODUCT(F262:F309,$D262:$D309)/$D310,0)</f>
        <v>0</v>
      </c>
      <c r="G310" s="309">
        <f>IFERROR(SUMPRODUCT(G262:G309,$E262:$E309)/SUM($E262:$E309),0)</f>
        <v>0</v>
      </c>
      <c r="H310" s="310">
        <f>IFERROR(SUMPRODUCT(H262:H309,$D262:$D309)/$D310,0)</f>
        <v>0</v>
      </c>
      <c r="I310" s="308">
        <f>IFERROR(SUMPRODUCT(I262:I309,$D262:$D309)/$D309,0)</f>
        <v>0</v>
      </c>
      <c r="J310" s="309">
        <f>IFERROR(SUMPRODUCT(J262:J309,$E262:$E309)/SUM($E262:$E309),0)</f>
        <v>0</v>
      </c>
      <c r="K310" s="310">
        <f t="shared" ref="K310:L310" si="740">IFERROR(SUMPRODUCT(K262:K309,$D262:$D309)/$D310,0)</f>
        <v>0</v>
      </c>
      <c r="L310" s="308">
        <f t="shared" si="740"/>
        <v>0</v>
      </c>
      <c r="M310" s="309">
        <f>IFERROR(SUMPRODUCT(M262:M309,$E262:$E309)/SUM($E262:$E309),0)</f>
        <v>0</v>
      </c>
      <c r="N310" s="279"/>
      <c r="O310" s="279"/>
      <c r="P310" s="279"/>
      <c r="Q310" s="279"/>
      <c r="R310" s="279"/>
      <c r="S310" s="279"/>
      <c r="T310" s="279"/>
      <c r="U310" s="279"/>
      <c r="V310" s="279"/>
      <c r="W310" s="279"/>
      <c r="X310" s="279"/>
      <c r="Y310" s="279"/>
      <c r="Z310" s="279"/>
    </row>
    <row r="311" ht="12.75" customHeight="1">
      <c r="A311" s="291" t="s">
        <v>120</v>
      </c>
      <c r="B311" s="291"/>
      <c r="C311" s="347"/>
      <c r="D311" s="292"/>
      <c r="E311" s="292"/>
      <c r="F311" s="293"/>
      <c r="G311" s="294"/>
      <c r="H311" s="295"/>
      <c r="I311" s="293"/>
      <c r="J311" s="294"/>
      <c r="K311" s="295"/>
      <c r="L311" s="296"/>
      <c r="M311" s="297"/>
      <c r="N311" s="279"/>
      <c r="O311" s="279"/>
      <c r="P311" s="279"/>
      <c r="Q311" s="279"/>
      <c r="R311" s="279"/>
      <c r="S311" s="279"/>
      <c r="T311" s="279"/>
      <c r="U311" s="279"/>
      <c r="V311" s="279"/>
      <c r="W311" s="279"/>
      <c r="X311" s="279"/>
      <c r="Y311" s="279"/>
      <c r="Z311" s="279"/>
    </row>
    <row r="312" ht="12.75" customHeight="1">
      <c r="A312" s="298" t="s">
        <v>23</v>
      </c>
      <c r="B312" s="298" t="str">
        <f t="shared" ref="B312:B359" si="744">IF(A312="","",$A$311)</f>
        <v>5 Bedroom</v>
      </c>
      <c r="C312" s="166">
        <f t="shared" ref="C312:G312" si="741">IF($A312="","",IFERROR(INDIRECT("'" &amp; $A312 &amp; "'!" &amp; C$9),0))</f>
        <v>2</v>
      </c>
      <c r="D312" s="166">
        <f t="shared" si="741"/>
        <v>0</v>
      </c>
      <c r="E312" s="166">
        <f t="shared" si="741"/>
        <v>0</v>
      </c>
      <c r="F312" s="299">
        <f t="shared" si="741"/>
        <v>0</v>
      </c>
      <c r="G312" s="300">
        <f t="shared" si="741"/>
        <v>0</v>
      </c>
      <c r="H312" s="301">
        <f t="shared" ref="H312:H359" si="746">IF($A312="","",I312-F312)</f>
        <v>0</v>
      </c>
      <c r="I312" s="299">
        <f t="shared" ref="I312:J312" si="742">IF($A312="","",IFERROR(INDIRECT("'" &amp; $A312 &amp; "'!" &amp; I$9),0))</f>
        <v>0</v>
      </c>
      <c r="J312" s="300">
        <f t="shared" si="742"/>
        <v>0</v>
      </c>
      <c r="K312" s="301">
        <f t="shared" ref="K312:K359" si="748">IF($A312="","",L312-I312)</f>
        <v>0</v>
      </c>
      <c r="L312" s="302">
        <f t="shared" ref="L312:M312" si="743">IF($A312="","",IFERROR(INDIRECT("'" &amp; $A312 &amp; "'!" &amp; L$9),0))</f>
        <v>0</v>
      </c>
      <c r="M312" s="303">
        <f t="shared" si="743"/>
        <v>0</v>
      </c>
      <c r="N312" s="279"/>
      <c r="O312" s="279"/>
      <c r="P312" s="279"/>
      <c r="Q312" s="279"/>
      <c r="R312" s="279"/>
      <c r="S312" s="279"/>
      <c r="T312" s="279"/>
      <c r="U312" s="279"/>
      <c r="V312" s="279"/>
      <c r="W312" s="279"/>
      <c r="X312" s="279"/>
      <c r="Y312" s="279"/>
      <c r="Z312" s="279"/>
    </row>
    <row r="313" ht="12.75" customHeight="1">
      <c r="A313" s="298" t="s">
        <v>24</v>
      </c>
      <c r="B313" s="298" t="str">
        <f t="shared" si="744"/>
        <v>5 Bedroom</v>
      </c>
      <c r="C313" s="166">
        <f t="shared" ref="C313:G313" si="745">IF($A313="","",IFERROR(INDIRECT("'" &amp; $A313 &amp; "'!" &amp; C$9),0))</f>
        <v>5</v>
      </c>
      <c r="D313" s="166">
        <f t="shared" si="745"/>
        <v>0</v>
      </c>
      <c r="E313" s="166">
        <f t="shared" si="745"/>
        <v>0</v>
      </c>
      <c r="F313" s="299">
        <f t="shared" si="745"/>
        <v>0</v>
      </c>
      <c r="G313" s="300">
        <f t="shared" si="745"/>
        <v>0</v>
      </c>
      <c r="H313" s="301">
        <f t="shared" si="746"/>
        <v>0</v>
      </c>
      <c r="I313" s="299">
        <f t="shared" ref="I313:J313" si="747">IF($A313="","",IFERROR(INDIRECT("'" &amp; $A313 &amp; "'!" &amp; I$9),0))</f>
        <v>0</v>
      </c>
      <c r="J313" s="300">
        <f t="shared" si="747"/>
        <v>0</v>
      </c>
      <c r="K313" s="301">
        <f t="shared" si="748"/>
        <v>0</v>
      </c>
      <c r="L313" s="302">
        <f t="shared" ref="L313:M313" si="749">IF($A313="","",IFERROR(INDIRECT("'" &amp; $A313 &amp; "'!" &amp; L$9),0))</f>
        <v>0</v>
      </c>
      <c r="M313" s="303">
        <f t="shared" si="749"/>
        <v>0</v>
      </c>
      <c r="N313" s="279"/>
      <c r="O313" s="279"/>
      <c r="P313" s="279"/>
      <c r="Q313" s="279"/>
      <c r="R313" s="279"/>
      <c r="S313" s="279"/>
      <c r="T313" s="279"/>
      <c r="U313" s="279"/>
      <c r="V313" s="279"/>
      <c r="W313" s="279"/>
      <c r="X313" s="279"/>
      <c r="Y313" s="279"/>
      <c r="Z313" s="279"/>
    </row>
    <row r="314" ht="12.75" customHeight="1">
      <c r="A314" s="298" t="s">
        <v>25</v>
      </c>
      <c r="B314" s="298" t="str">
        <f t="shared" si="744"/>
        <v>5 Bedroom</v>
      </c>
      <c r="C314" s="166">
        <f t="shared" ref="C314:G314" si="750">IF($A314="","",IFERROR(INDIRECT("'" &amp; $A314 &amp; "'!" &amp; C$9),0))</f>
        <v>4</v>
      </c>
      <c r="D314" s="166">
        <f t="shared" si="750"/>
        <v>0</v>
      </c>
      <c r="E314" s="166">
        <f t="shared" si="750"/>
        <v>0</v>
      </c>
      <c r="F314" s="299">
        <f t="shared" si="750"/>
        <v>0</v>
      </c>
      <c r="G314" s="300">
        <f t="shared" si="750"/>
        <v>0</v>
      </c>
      <c r="H314" s="301">
        <f t="shared" si="746"/>
        <v>0</v>
      </c>
      <c r="I314" s="299">
        <f t="shared" ref="I314:J314" si="751">IF($A314="","",IFERROR(INDIRECT("'" &amp; $A314 &amp; "'!" &amp; I$9),0))</f>
        <v>0</v>
      </c>
      <c r="J314" s="300">
        <f t="shared" si="751"/>
        <v>0</v>
      </c>
      <c r="K314" s="301">
        <f t="shared" si="748"/>
        <v>0</v>
      </c>
      <c r="L314" s="302">
        <f t="shared" ref="L314:M314" si="752">IF($A314="","",IFERROR(INDIRECT("'" &amp; $A314 &amp; "'!" &amp; L$9),0))</f>
        <v>0</v>
      </c>
      <c r="M314" s="303">
        <f t="shared" si="752"/>
        <v>0</v>
      </c>
      <c r="N314" s="279"/>
      <c r="O314" s="279"/>
      <c r="P314" s="279"/>
      <c r="Q314" s="279"/>
      <c r="R314" s="279"/>
      <c r="S314" s="279"/>
      <c r="T314" s="279"/>
      <c r="U314" s="279"/>
      <c r="V314" s="279"/>
      <c r="W314" s="279"/>
      <c r="X314" s="279"/>
      <c r="Y314" s="279"/>
      <c r="Z314" s="279"/>
    </row>
    <row r="315" ht="12.75" customHeight="1">
      <c r="A315" s="298" t="s">
        <v>26</v>
      </c>
      <c r="B315" s="298" t="str">
        <f t="shared" si="744"/>
        <v>5 Bedroom</v>
      </c>
      <c r="C315" s="166">
        <f t="shared" ref="C315:G315" si="753">IF($A315="","",IFERROR(INDIRECT("'" &amp; $A315 &amp; "'!" &amp; C$9),0))</f>
        <v>5</v>
      </c>
      <c r="D315" s="166">
        <f t="shared" si="753"/>
        <v>0</v>
      </c>
      <c r="E315" s="166">
        <f t="shared" si="753"/>
        <v>0</v>
      </c>
      <c r="F315" s="299">
        <f t="shared" si="753"/>
        <v>0</v>
      </c>
      <c r="G315" s="300">
        <f t="shared" si="753"/>
        <v>0</v>
      </c>
      <c r="H315" s="301">
        <f t="shared" si="746"/>
        <v>0</v>
      </c>
      <c r="I315" s="299">
        <f t="shared" ref="I315:J315" si="754">IF($A315="","",IFERROR(INDIRECT("'" &amp; $A315 &amp; "'!" &amp; I$9),0))</f>
        <v>0</v>
      </c>
      <c r="J315" s="300">
        <f t="shared" si="754"/>
        <v>0</v>
      </c>
      <c r="K315" s="301">
        <f t="shared" si="748"/>
        <v>0</v>
      </c>
      <c r="L315" s="302">
        <f t="shared" ref="L315:M315" si="755">IF($A315="","",IFERROR(INDIRECT("'" &amp; $A315 &amp; "'!" &amp; L$9),0))</f>
        <v>0</v>
      </c>
      <c r="M315" s="303">
        <f t="shared" si="755"/>
        <v>0</v>
      </c>
      <c r="N315" s="279"/>
      <c r="O315" s="279"/>
      <c r="P315" s="279"/>
      <c r="Q315" s="279"/>
      <c r="R315" s="279"/>
      <c r="S315" s="279"/>
      <c r="T315" s="279"/>
      <c r="U315" s="279"/>
      <c r="V315" s="279"/>
      <c r="W315" s="279"/>
      <c r="X315" s="279"/>
      <c r="Y315" s="279"/>
      <c r="Z315" s="279"/>
    </row>
    <row r="316" ht="12.75" hidden="1" customHeight="1">
      <c r="A316" s="298"/>
      <c r="B316" s="298" t="str">
        <f t="shared" si="744"/>
        <v/>
      </c>
      <c r="C316" s="166" t="str">
        <f t="shared" ref="C316:G316" si="756">IF($A316="","",IFERROR(INDIRECT("'" &amp; $A316 &amp; "'!" &amp; C$9),0))</f>
        <v/>
      </c>
      <c r="D316" s="166" t="str">
        <f t="shared" si="756"/>
        <v/>
      </c>
      <c r="E316" s="166" t="str">
        <f t="shared" si="756"/>
        <v/>
      </c>
      <c r="F316" s="299" t="str">
        <f t="shared" si="756"/>
        <v/>
      </c>
      <c r="G316" s="300" t="str">
        <f t="shared" si="756"/>
        <v/>
      </c>
      <c r="H316" s="301" t="str">
        <f t="shared" si="746"/>
        <v/>
      </c>
      <c r="I316" s="299" t="str">
        <f t="shared" ref="I316:J316" si="757">IF($A316="","",IFERROR(INDIRECT("'" &amp; $A316 &amp; "'!" &amp; I$9),0))</f>
        <v/>
      </c>
      <c r="J316" s="300" t="str">
        <f t="shared" si="757"/>
        <v/>
      </c>
      <c r="K316" s="301" t="str">
        <f t="shared" si="748"/>
        <v/>
      </c>
      <c r="L316" s="302" t="str">
        <f t="shared" ref="L316:M316" si="758">IF($A316="","",IFERROR(INDIRECT("'" &amp; $A316 &amp; "'!" &amp; L$9),0))</f>
        <v/>
      </c>
      <c r="M316" s="303" t="str">
        <f t="shared" si="758"/>
        <v/>
      </c>
      <c r="N316" s="279"/>
      <c r="O316" s="279"/>
      <c r="P316" s="279"/>
      <c r="Q316" s="279"/>
      <c r="R316" s="279"/>
      <c r="S316" s="279"/>
      <c r="T316" s="279"/>
      <c r="U316" s="279"/>
      <c r="V316" s="279"/>
      <c r="W316" s="279"/>
      <c r="X316" s="279"/>
      <c r="Y316" s="279"/>
      <c r="Z316" s="279"/>
    </row>
    <row r="317" ht="12.75" hidden="1" customHeight="1">
      <c r="A317" s="298"/>
      <c r="B317" s="298" t="str">
        <f t="shared" si="744"/>
        <v/>
      </c>
      <c r="C317" s="166" t="str">
        <f t="shared" ref="C317:G317" si="759">IF($A317="","",IFERROR(INDIRECT("'" &amp; $A317 &amp; "'!" &amp; C$9),0))</f>
        <v/>
      </c>
      <c r="D317" s="166" t="str">
        <f t="shared" si="759"/>
        <v/>
      </c>
      <c r="E317" s="166" t="str">
        <f t="shared" si="759"/>
        <v/>
      </c>
      <c r="F317" s="299" t="str">
        <f t="shared" si="759"/>
        <v/>
      </c>
      <c r="G317" s="300" t="str">
        <f t="shared" si="759"/>
        <v/>
      </c>
      <c r="H317" s="301" t="str">
        <f t="shared" si="746"/>
        <v/>
      </c>
      <c r="I317" s="299" t="str">
        <f t="shared" ref="I317:J317" si="760">IF($A317="","",IFERROR(INDIRECT("'" &amp; $A317 &amp; "'!" &amp; I$9),0))</f>
        <v/>
      </c>
      <c r="J317" s="300" t="str">
        <f t="shared" si="760"/>
        <v/>
      </c>
      <c r="K317" s="301" t="str">
        <f t="shared" si="748"/>
        <v/>
      </c>
      <c r="L317" s="302" t="str">
        <f t="shared" ref="L317:M317" si="761">IF($A317="","",IFERROR(INDIRECT("'" &amp; $A317 &amp; "'!" &amp; L$9),0))</f>
        <v/>
      </c>
      <c r="M317" s="303" t="str">
        <f t="shared" si="761"/>
        <v/>
      </c>
      <c r="N317" s="279"/>
      <c r="O317" s="279"/>
      <c r="P317" s="279"/>
      <c r="Q317" s="279"/>
      <c r="R317" s="279"/>
      <c r="S317" s="279"/>
      <c r="T317" s="279"/>
      <c r="U317" s="279"/>
      <c r="V317" s="279"/>
      <c r="W317" s="279"/>
      <c r="X317" s="279"/>
      <c r="Y317" s="279"/>
      <c r="Z317" s="279"/>
    </row>
    <row r="318" ht="12.75" hidden="1" customHeight="1">
      <c r="A318" s="298"/>
      <c r="B318" s="298" t="str">
        <f t="shared" si="744"/>
        <v/>
      </c>
      <c r="C318" s="166" t="str">
        <f t="shared" ref="C318:G318" si="762">IF($A318="","",IFERROR(INDIRECT("'" &amp; $A318 &amp; "'!" &amp; C$9),0))</f>
        <v/>
      </c>
      <c r="D318" s="166" t="str">
        <f t="shared" si="762"/>
        <v/>
      </c>
      <c r="E318" s="166" t="str">
        <f t="shared" si="762"/>
        <v/>
      </c>
      <c r="F318" s="299" t="str">
        <f t="shared" si="762"/>
        <v/>
      </c>
      <c r="G318" s="300" t="str">
        <f t="shared" si="762"/>
        <v/>
      </c>
      <c r="H318" s="301" t="str">
        <f t="shared" si="746"/>
        <v/>
      </c>
      <c r="I318" s="299" t="str">
        <f t="shared" ref="I318:J318" si="763">IF($A318="","",IFERROR(INDIRECT("'" &amp; $A318 &amp; "'!" &amp; I$9),0))</f>
        <v/>
      </c>
      <c r="J318" s="300" t="str">
        <f t="shared" si="763"/>
        <v/>
      </c>
      <c r="K318" s="301" t="str">
        <f t="shared" si="748"/>
        <v/>
      </c>
      <c r="L318" s="302" t="str">
        <f t="shared" ref="L318:M318" si="764">IF($A318="","",IFERROR(INDIRECT("'" &amp; $A318 &amp; "'!" &amp; L$9),0))</f>
        <v/>
      </c>
      <c r="M318" s="303" t="str">
        <f t="shared" si="764"/>
        <v/>
      </c>
      <c r="N318" s="279"/>
      <c r="O318" s="279"/>
      <c r="P318" s="279"/>
      <c r="Q318" s="279"/>
      <c r="R318" s="279"/>
      <c r="S318" s="279"/>
      <c r="T318" s="279"/>
      <c r="U318" s="279"/>
      <c r="V318" s="279"/>
      <c r="W318" s="279"/>
      <c r="X318" s="279"/>
      <c r="Y318" s="279"/>
      <c r="Z318" s="279"/>
    </row>
    <row r="319" ht="12.75" hidden="1" customHeight="1">
      <c r="A319" s="298"/>
      <c r="B319" s="298" t="str">
        <f t="shared" si="744"/>
        <v/>
      </c>
      <c r="C319" s="166" t="str">
        <f t="shared" ref="C319:G319" si="765">IF($A319="","",IFERROR(INDIRECT("'" &amp; $A319 &amp; "'!" &amp; C$9),0))</f>
        <v/>
      </c>
      <c r="D319" s="166" t="str">
        <f t="shared" si="765"/>
        <v/>
      </c>
      <c r="E319" s="166" t="str">
        <f t="shared" si="765"/>
        <v/>
      </c>
      <c r="F319" s="299" t="str">
        <f t="shared" si="765"/>
        <v/>
      </c>
      <c r="G319" s="300" t="str">
        <f t="shared" si="765"/>
        <v/>
      </c>
      <c r="H319" s="301" t="str">
        <f t="shared" si="746"/>
        <v/>
      </c>
      <c r="I319" s="299" t="str">
        <f t="shared" ref="I319:J319" si="766">IF($A319="","",IFERROR(INDIRECT("'" &amp; $A319 &amp; "'!" &amp; I$9),0))</f>
        <v/>
      </c>
      <c r="J319" s="300" t="str">
        <f t="shared" si="766"/>
        <v/>
      </c>
      <c r="K319" s="301" t="str">
        <f t="shared" si="748"/>
        <v/>
      </c>
      <c r="L319" s="302" t="str">
        <f t="shared" ref="L319:M319" si="767">IF($A319="","",IFERROR(INDIRECT("'" &amp; $A319 &amp; "'!" &amp; L$9),0))</f>
        <v/>
      </c>
      <c r="M319" s="303" t="str">
        <f t="shared" si="767"/>
        <v/>
      </c>
      <c r="N319" s="279"/>
      <c r="O319" s="279"/>
      <c r="P319" s="279"/>
      <c r="Q319" s="279"/>
      <c r="R319" s="279"/>
      <c r="S319" s="279"/>
      <c r="T319" s="279"/>
      <c r="U319" s="279"/>
      <c r="V319" s="279"/>
      <c r="W319" s="279"/>
      <c r="X319" s="279"/>
      <c r="Y319" s="279"/>
      <c r="Z319" s="279"/>
    </row>
    <row r="320" ht="12.75" hidden="1" customHeight="1">
      <c r="A320" s="298"/>
      <c r="B320" s="298" t="str">
        <f t="shared" si="744"/>
        <v/>
      </c>
      <c r="C320" s="166" t="str">
        <f t="shared" ref="C320:G320" si="768">IF($A320="","",IFERROR(INDIRECT("'" &amp; $A320 &amp; "'!" &amp; C$9),0))</f>
        <v/>
      </c>
      <c r="D320" s="166" t="str">
        <f t="shared" si="768"/>
        <v/>
      </c>
      <c r="E320" s="166" t="str">
        <f t="shared" si="768"/>
        <v/>
      </c>
      <c r="F320" s="299" t="str">
        <f t="shared" si="768"/>
        <v/>
      </c>
      <c r="G320" s="300" t="str">
        <f t="shared" si="768"/>
        <v/>
      </c>
      <c r="H320" s="301" t="str">
        <f t="shared" si="746"/>
        <v/>
      </c>
      <c r="I320" s="299" t="str">
        <f t="shared" ref="I320:J320" si="769">IF($A320="","",IFERROR(INDIRECT("'" &amp; $A320 &amp; "'!" &amp; I$9),0))</f>
        <v/>
      </c>
      <c r="J320" s="300" t="str">
        <f t="shared" si="769"/>
        <v/>
      </c>
      <c r="K320" s="301" t="str">
        <f t="shared" si="748"/>
        <v/>
      </c>
      <c r="L320" s="302" t="str">
        <f t="shared" ref="L320:M320" si="770">IF($A320="","",IFERROR(INDIRECT("'" &amp; $A320 &amp; "'!" &amp; L$9),0))</f>
        <v/>
      </c>
      <c r="M320" s="303" t="str">
        <f t="shared" si="770"/>
        <v/>
      </c>
      <c r="N320" s="279"/>
      <c r="O320" s="279"/>
      <c r="P320" s="279"/>
      <c r="Q320" s="279"/>
      <c r="R320" s="279"/>
      <c r="S320" s="279"/>
      <c r="T320" s="279"/>
      <c r="U320" s="279"/>
      <c r="V320" s="279"/>
      <c r="W320" s="279"/>
      <c r="X320" s="279"/>
      <c r="Y320" s="279"/>
      <c r="Z320" s="279"/>
    </row>
    <row r="321" ht="12.75" hidden="1" customHeight="1">
      <c r="A321" s="298"/>
      <c r="B321" s="298" t="str">
        <f t="shared" si="744"/>
        <v/>
      </c>
      <c r="C321" s="166" t="str">
        <f t="shared" ref="C321:G321" si="771">IF($A321="","",IFERROR(INDIRECT("'" &amp; $A321 &amp; "'!" &amp; C$9),0))</f>
        <v/>
      </c>
      <c r="D321" s="166" t="str">
        <f t="shared" si="771"/>
        <v/>
      </c>
      <c r="E321" s="166" t="str">
        <f t="shared" si="771"/>
        <v/>
      </c>
      <c r="F321" s="299" t="str">
        <f t="shared" si="771"/>
        <v/>
      </c>
      <c r="G321" s="300" t="str">
        <f t="shared" si="771"/>
        <v/>
      </c>
      <c r="H321" s="301" t="str">
        <f t="shared" si="746"/>
        <v/>
      </c>
      <c r="I321" s="299" t="str">
        <f t="shared" ref="I321:J321" si="772">IF($A321="","",IFERROR(INDIRECT("'" &amp; $A321 &amp; "'!" &amp; I$9),0))</f>
        <v/>
      </c>
      <c r="J321" s="300" t="str">
        <f t="shared" si="772"/>
        <v/>
      </c>
      <c r="K321" s="301" t="str">
        <f t="shared" si="748"/>
        <v/>
      </c>
      <c r="L321" s="302" t="str">
        <f t="shared" ref="L321:M321" si="773">IF($A321="","",IFERROR(INDIRECT("'" &amp; $A321 &amp; "'!" &amp; L$9),0))</f>
        <v/>
      </c>
      <c r="M321" s="303" t="str">
        <f t="shared" si="773"/>
        <v/>
      </c>
      <c r="N321" s="279"/>
      <c r="O321" s="279"/>
      <c r="P321" s="279"/>
      <c r="Q321" s="279"/>
      <c r="R321" s="279"/>
      <c r="S321" s="279"/>
      <c r="T321" s="279"/>
      <c r="U321" s="279"/>
      <c r="V321" s="279"/>
      <c r="W321" s="279"/>
      <c r="X321" s="279"/>
      <c r="Y321" s="279"/>
      <c r="Z321" s="279"/>
    </row>
    <row r="322" ht="12.75" hidden="1" customHeight="1">
      <c r="A322" s="298"/>
      <c r="B322" s="298" t="str">
        <f t="shared" si="744"/>
        <v/>
      </c>
      <c r="C322" s="166" t="str">
        <f t="shared" ref="C322:G322" si="774">IF($A322="","",IFERROR(INDIRECT("'" &amp; $A322 &amp; "'!" &amp; C$9),0))</f>
        <v/>
      </c>
      <c r="D322" s="166" t="str">
        <f t="shared" si="774"/>
        <v/>
      </c>
      <c r="E322" s="166" t="str">
        <f t="shared" si="774"/>
        <v/>
      </c>
      <c r="F322" s="299" t="str">
        <f t="shared" si="774"/>
        <v/>
      </c>
      <c r="G322" s="300" t="str">
        <f t="shared" si="774"/>
        <v/>
      </c>
      <c r="H322" s="301" t="str">
        <f t="shared" si="746"/>
        <v/>
      </c>
      <c r="I322" s="299" t="str">
        <f t="shared" ref="I322:J322" si="775">IF($A322="","",IFERROR(INDIRECT("'" &amp; $A322 &amp; "'!" &amp; I$9),0))</f>
        <v/>
      </c>
      <c r="J322" s="300" t="str">
        <f t="shared" si="775"/>
        <v/>
      </c>
      <c r="K322" s="301" t="str">
        <f t="shared" si="748"/>
        <v/>
      </c>
      <c r="L322" s="302" t="str">
        <f t="shared" ref="L322:M322" si="776">IF($A322="","",IFERROR(INDIRECT("'" &amp; $A322 &amp; "'!" &amp; L$9),0))</f>
        <v/>
      </c>
      <c r="M322" s="303" t="str">
        <f t="shared" si="776"/>
        <v/>
      </c>
      <c r="N322" s="279"/>
      <c r="O322" s="279"/>
      <c r="P322" s="279"/>
      <c r="Q322" s="279"/>
      <c r="R322" s="279"/>
      <c r="S322" s="279"/>
      <c r="T322" s="279"/>
      <c r="U322" s="279"/>
      <c r="V322" s="279"/>
      <c r="W322" s="279"/>
      <c r="X322" s="279"/>
      <c r="Y322" s="279"/>
      <c r="Z322" s="279"/>
    </row>
    <row r="323" ht="12.75" hidden="1" customHeight="1">
      <c r="A323" s="298"/>
      <c r="B323" s="298" t="str">
        <f t="shared" si="744"/>
        <v/>
      </c>
      <c r="C323" s="166" t="str">
        <f t="shared" ref="C323:G323" si="777">IF($A323="","",IFERROR(INDIRECT("'" &amp; $A323 &amp; "'!" &amp; C$9),0))</f>
        <v/>
      </c>
      <c r="D323" s="166" t="str">
        <f t="shared" si="777"/>
        <v/>
      </c>
      <c r="E323" s="166" t="str">
        <f t="shared" si="777"/>
        <v/>
      </c>
      <c r="F323" s="299" t="str">
        <f t="shared" si="777"/>
        <v/>
      </c>
      <c r="G323" s="300" t="str">
        <f t="shared" si="777"/>
        <v/>
      </c>
      <c r="H323" s="301" t="str">
        <f t="shared" si="746"/>
        <v/>
      </c>
      <c r="I323" s="299" t="str">
        <f t="shared" ref="I323:J323" si="778">IF($A323="","",IFERROR(INDIRECT("'" &amp; $A323 &amp; "'!" &amp; I$9),0))</f>
        <v/>
      </c>
      <c r="J323" s="300" t="str">
        <f t="shared" si="778"/>
        <v/>
      </c>
      <c r="K323" s="301" t="str">
        <f t="shared" si="748"/>
        <v/>
      </c>
      <c r="L323" s="302" t="str">
        <f t="shared" ref="L323:M323" si="779">IF($A323="","",IFERROR(INDIRECT("'" &amp; $A323 &amp; "'!" &amp; L$9),0))</f>
        <v/>
      </c>
      <c r="M323" s="303" t="str">
        <f t="shared" si="779"/>
        <v/>
      </c>
      <c r="N323" s="279"/>
      <c r="O323" s="279"/>
      <c r="P323" s="279"/>
      <c r="Q323" s="279"/>
      <c r="R323" s="279"/>
      <c r="S323" s="279"/>
      <c r="T323" s="279"/>
      <c r="U323" s="279"/>
      <c r="V323" s="279"/>
      <c r="W323" s="279"/>
      <c r="X323" s="279"/>
      <c r="Y323" s="279"/>
      <c r="Z323" s="279"/>
    </row>
    <row r="324" ht="12.75" hidden="1" customHeight="1">
      <c r="A324" s="298"/>
      <c r="B324" s="298" t="str">
        <f t="shared" si="744"/>
        <v/>
      </c>
      <c r="C324" s="166" t="str">
        <f t="shared" ref="C324:G324" si="780">IF($A324="","",IFERROR(INDIRECT("'" &amp; $A324 &amp; "'!" &amp; C$9),0))</f>
        <v/>
      </c>
      <c r="D324" s="166" t="str">
        <f t="shared" si="780"/>
        <v/>
      </c>
      <c r="E324" s="166" t="str">
        <f t="shared" si="780"/>
        <v/>
      </c>
      <c r="F324" s="299" t="str">
        <f t="shared" si="780"/>
        <v/>
      </c>
      <c r="G324" s="300" t="str">
        <f t="shared" si="780"/>
        <v/>
      </c>
      <c r="H324" s="301" t="str">
        <f t="shared" si="746"/>
        <v/>
      </c>
      <c r="I324" s="299" t="str">
        <f t="shared" ref="I324:J324" si="781">IF($A324="","",IFERROR(INDIRECT("'" &amp; $A324 &amp; "'!" &amp; I$9),0))</f>
        <v/>
      </c>
      <c r="J324" s="300" t="str">
        <f t="shared" si="781"/>
        <v/>
      </c>
      <c r="K324" s="301" t="str">
        <f t="shared" si="748"/>
        <v/>
      </c>
      <c r="L324" s="302" t="str">
        <f t="shared" ref="L324:M324" si="782">IF($A324="","",IFERROR(INDIRECT("'" &amp; $A324 &amp; "'!" &amp; L$9),0))</f>
        <v/>
      </c>
      <c r="M324" s="303" t="str">
        <f t="shared" si="782"/>
        <v/>
      </c>
      <c r="N324" s="279"/>
      <c r="O324" s="279"/>
      <c r="P324" s="279"/>
      <c r="Q324" s="279"/>
      <c r="R324" s="279"/>
      <c r="S324" s="279"/>
      <c r="T324" s="279"/>
      <c r="U324" s="279"/>
      <c r="V324" s="279"/>
      <c r="W324" s="279"/>
      <c r="X324" s="279"/>
      <c r="Y324" s="279"/>
      <c r="Z324" s="279"/>
    </row>
    <row r="325" ht="12.75" hidden="1" customHeight="1">
      <c r="A325" s="298"/>
      <c r="B325" s="298" t="str">
        <f t="shared" si="744"/>
        <v/>
      </c>
      <c r="C325" s="166" t="str">
        <f t="shared" ref="C325:G325" si="783">IF($A325="","",IFERROR(INDIRECT("'" &amp; $A325 &amp; "'!" &amp; C$9),0))</f>
        <v/>
      </c>
      <c r="D325" s="166" t="str">
        <f t="shared" si="783"/>
        <v/>
      </c>
      <c r="E325" s="166" t="str">
        <f t="shared" si="783"/>
        <v/>
      </c>
      <c r="F325" s="299" t="str">
        <f t="shared" si="783"/>
        <v/>
      </c>
      <c r="G325" s="300" t="str">
        <f t="shared" si="783"/>
        <v/>
      </c>
      <c r="H325" s="301" t="str">
        <f t="shared" si="746"/>
        <v/>
      </c>
      <c r="I325" s="299" t="str">
        <f t="shared" ref="I325:J325" si="784">IF($A325="","",IFERROR(INDIRECT("'" &amp; $A325 &amp; "'!" &amp; I$9),0))</f>
        <v/>
      </c>
      <c r="J325" s="300" t="str">
        <f t="shared" si="784"/>
        <v/>
      </c>
      <c r="K325" s="301" t="str">
        <f t="shared" si="748"/>
        <v/>
      </c>
      <c r="L325" s="302" t="str">
        <f t="shared" ref="L325:M325" si="785">IF($A325="","",IFERROR(INDIRECT("'" &amp; $A325 &amp; "'!" &amp; L$9),0))</f>
        <v/>
      </c>
      <c r="M325" s="303" t="str">
        <f t="shared" si="785"/>
        <v/>
      </c>
      <c r="N325" s="279"/>
      <c r="O325" s="279"/>
      <c r="P325" s="279"/>
      <c r="Q325" s="279"/>
      <c r="R325" s="279"/>
      <c r="S325" s="279"/>
      <c r="T325" s="279"/>
      <c r="U325" s="279"/>
      <c r="V325" s="279"/>
      <c r="W325" s="279"/>
      <c r="X325" s="279"/>
      <c r="Y325" s="279"/>
      <c r="Z325" s="279"/>
    </row>
    <row r="326" ht="12.75" hidden="1" customHeight="1">
      <c r="A326" s="298"/>
      <c r="B326" s="298" t="str">
        <f t="shared" si="744"/>
        <v/>
      </c>
      <c r="C326" s="166" t="str">
        <f t="shared" ref="C326:G326" si="786">IF($A326="","",IFERROR(INDIRECT("'" &amp; $A326 &amp; "'!" &amp; C$9),0))</f>
        <v/>
      </c>
      <c r="D326" s="166" t="str">
        <f t="shared" si="786"/>
        <v/>
      </c>
      <c r="E326" s="166" t="str">
        <f t="shared" si="786"/>
        <v/>
      </c>
      <c r="F326" s="299" t="str">
        <f t="shared" si="786"/>
        <v/>
      </c>
      <c r="G326" s="300" t="str">
        <f t="shared" si="786"/>
        <v/>
      </c>
      <c r="H326" s="301" t="str">
        <f t="shared" si="746"/>
        <v/>
      </c>
      <c r="I326" s="299" t="str">
        <f t="shared" ref="I326:J326" si="787">IF($A326="","",IFERROR(INDIRECT("'" &amp; $A326 &amp; "'!" &amp; I$9),0))</f>
        <v/>
      </c>
      <c r="J326" s="300" t="str">
        <f t="shared" si="787"/>
        <v/>
      </c>
      <c r="K326" s="301" t="str">
        <f t="shared" si="748"/>
        <v/>
      </c>
      <c r="L326" s="302" t="str">
        <f t="shared" ref="L326:M326" si="788">IF($A326="","",IFERROR(INDIRECT("'" &amp; $A326 &amp; "'!" &amp; L$9),0))</f>
        <v/>
      </c>
      <c r="M326" s="303" t="str">
        <f t="shared" si="788"/>
        <v/>
      </c>
      <c r="N326" s="279"/>
      <c r="O326" s="279"/>
      <c r="P326" s="279"/>
      <c r="Q326" s="279"/>
      <c r="R326" s="279"/>
      <c r="S326" s="279"/>
      <c r="T326" s="279"/>
      <c r="U326" s="279"/>
      <c r="V326" s="279"/>
      <c r="W326" s="279"/>
      <c r="X326" s="279"/>
      <c r="Y326" s="279"/>
      <c r="Z326" s="279"/>
    </row>
    <row r="327" ht="12.75" hidden="1" customHeight="1">
      <c r="A327" s="298"/>
      <c r="B327" s="298" t="str">
        <f t="shared" si="744"/>
        <v/>
      </c>
      <c r="C327" s="166" t="str">
        <f t="shared" ref="C327:G327" si="789">IF($A327="","",IFERROR(INDIRECT("'" &amp; $A327 &amp; "'!" &amp; C$9),0))</f>
        <v/>
      </c>
      <c r="D327" s="166" t="str">
        <f t="shared" si="789"/>
        <v/>
      </c>
      <c r="E327" s="166" t="str">
        <f t="shared" si="789"/>
        <v/>
      </c>
      <c r="F327" s="299" t="str">
        <f t="shared" si="789"/>
        <v/>
      </c>
      <c r="G327" s="300" t="str">
        <f t="shared" si="789"/>
        <v/>
      </c>
      <c r="H327" s="301" t="str">
        <f t="shared" si="746"/>
        <v/>
      </c>
      <c r="I327" s="299" t="str">
        <f t="shared" ref="I327:J327" si="790">IF($A327="","",IFERROR(INDIRECT("'" &amp; $A327 &amp; "'!" &amp; I$9),0))</f>
        <v/>
      </c>
      <c r="J327" s="300" t="str">
        <f t="shared" si="790"/>
        <v/>
      </c>
      <c r="K327" s="301" t="str">
        <f t="shared" si="748"/>
        <v/>
      </c>
      <c r="L327" s="302" t="str">
        <f t="shared" ref="L327:M327" si="791">IF($A327="","",IFERROR(INDIRECT("'" &amp; $A327 &amp; "'!" &amp; L$9),0))</f>
        <v/>
      </c>
      <c r="M327" s="303" t="str">
        <f t="shared" si="791"/>
        <v/>
      </c>
      <c r="N327" s="279"/>
      <c r="O327" s="279"/>
      <c r="P327" s="279"/>
      <c r="Q327" s="279"/>
      <c r="R327" s="279"/>
      <c r="S327" s="279"/>
      <c r="T327" s="279"/>
      <c r="U327" s="279"/>
      <c r="V327" s="279"/>
      <c r="W327" s="279"/>
      <c r="X327" s="279"/>
      <c r="Y327" s="279"/>
      <c r="Z327" s="279"/>
    </row>
    <row r="328" ht="12.75" hidden="1" customHeight="1">
      <c r="A328" s="298"/>
      <c r="B328" s="298" t="str">
        <f t="shared" si="744"/>
        <v/>
      </c>
      <c r="C328" s="166" t="str">
        <f t="shared" ref="C328:G328" si="792">IF($A328="","",IFERROR(INDIRECT("'" &amp; $A328 &amp; "'!" &amp; C$9),0))</f>
        <v/>
      </c>
      <c r="D328" s="166" t="str">
        <f t="shared" si="792"/>
        <v/>
      </c>
      <c r="E328" s="166" t="str">
        <f t="shared" si="792"/>
        <v/>
      </c>
      <c r="F328" s="299" t="str">
        <f t="shared" si="792"/>
        <v/>
      </c>
      <c r="G328" s="300" t="str">
        <f t="shared" si="792"/>
        <v/>
      </c>
      <c r="H328" s="301" t="str">
        <f t="shared" si="746"/>
        <v/>
      </c>
      <c r="I328" s="299" t="str">
        <f t="shared" ref="I328:J328" si="793">IF($A328="","",IFERROR(INDIRECT("'" &amp; $A328 &amp; "'!" &amp; I$9),0))</f>
        <v/>
      </c>
      <c r="J328" s="300" t="str">
        <f t="shared" si="793"/>
        <v/>
      </c>
      <c r="K328" s="301" t="str">
        <f t="shared" si="748"/>
        <v/>
      </c>
      <c r="L328" s="302" t="str">
        <f t="shared" ref="L328:M328" si="794">IF($A328="","",IFERROR(INDIRECT("'" &amp; $A328 &amp; "'!" &amp; L$9),0))</f>
        <v/>
      </c>
      <c r="M328" s="303" t="str">
        <f t="shared" si="794"/>
        <v/>
      </c>
      <c r="N328" s="279"/>
      <c r="O328" s="279"/>
      <c r="P328" s="279"/>
      <c r="Q328" s="279"/>
      <c r="R328" s="279"/>
      <c r="S328" s="279"/>
      <c r="T328" s="279"/>
      <c r="U328" s="279"/>
      <c r="V328" s="279"/>
      <c r="W328" s="279"/>
      <c r="X328" s="279"/>
      <c r="Y328" s="279"/>
      <c r="Z328" s="279"/>
    </row>
    <row r="329" ht="12.75" hidden="1" customHeight="1">
      <c r="A329" s="298"/>
      <c r="B329" s="298" t="str">
        <f t="shared" si="744"/>
        <v/>
      </c>
      <c r="C329" s="166" t="str">
        <f t="shared" ref="C329:G329" si="795">IF($A329="","",IFERROR(INDIRECT("'" &amp; $A329 &amp; "'!" &amp; C$9),0))</f>
        <v/>
      </c>
      <c r="D329" s="166" t="str">
        <f t="shared" si="795"/>
        <v/>
      </c>
      <c r="E329" s="166" t="str">
        <f t="shared" si="795"/>
        <v/>
      </c>
      <c r="F329" s="299" t="str">
        <f t="shared" si="795"/>
        <v/>
      </c>
      <c r="G329" s="300" t="str">
        <f t="shared" si="795"/>
        <v/>
      </c>
      <c r="H329" s="301" t="str">
        <f t="shared" si="746"/>
        <v/>
      </c>
      <c r="I329" s="299" t="str">
        <f t="shared" ref="I329:J329" si="796">IF($A329="","",IFERROR(INDIRECT("'" &amp; $A329 &amp; "'!" &amp; I$9),0))</f>
        <v/>
      </c>
      <c r="J329" s="300" t="str">
        <f t="shared" si="796"/>
        <v/>
      </c>
      <c r="K329" s="301" t="str">
        <f t="shared" si="748"/>
        <v/>
      </c>
      <c r="L329" s="302" t="str">
        <f t="shared" ref="L329:M329" si="797">IF($A329="","",IFERROR(INDIRECT("'" &amp; $A329 &amp; "'!" &amp; L$9),0))</f>
        <v/>
      </c>
      <c r="M329" s="303" t="str">
        <f t="shared" si="797"/>
        <v/>
      </c>
      <c r="N329" s="279"/>
      <c r="O329" s="279"/>
      <c r="P329" s="279"/>
      <c r="Q329" s="279"/>
      <c r="R329" s="279"/>
      <c r="S329" s="279"/>
      <c r="T329" s="279"/>
      <c r="U329" s="279"/>
      <c r="V329" s="279"/>
      <c r="W329" s="279"/>
      <c r="X329" s="279"/>
      <c r="Y329" s="279"/>
      <c r="Z329" s="279"/>
    </row>
    <row r="330" ht="12.75" hidden="1" customHeight="1">
      <c r="A330" s="298"/>
      <c r="B330" s="298" t="str">
        <f t="shared" si="744"/>
        <v/>
      </c>
      <c r="C330" s="166" t="str">
        <f t="shared" ref="C330:G330" si="798">IF($A330="","",IFERROR(INDIRECT("'" &amp; $A330 &amp; "'!" &amp; C$9),0))</f>
        <v/>
      </c>
      <c r="D330" s="166" t="str">
        <f t="shared" si="798"/>
        <v/>
      </c>
      <c r="E330" s="166" t="str">
        <f t="shared" si="798"/>
        <v/>
      </c>
      <c r="F330" s="299" t="str">
        <f t="shared" si="798"/>
        <v/>
      </c>
      <c r="G330" s="300" t="str">
        <f t="shared" si="798"/>
        <v/>
      </c>
      <c r="H330" s="301" t="str">
        <f t="shared" si="746"/>
        <v/>
      </c>
      <c r="I330" s="299" t="str">
        <f t="shared" ref="I330:J330" si="799">IF($A330="","",IFERROR(INDIRECT("'" &amp; $A330 &amp; "'!" &amp; I$9),0))</f>
        <v/>
      </c>
      <c r="J330" s="300" t="str">
        <f t="shared" si="799"/>
        <v/>
      </c>
      <c r="K330" s="301" t="str">
        <f t="shared" si="748"/>
        <v/>
      </c>
      <c r="L330" s="302" t="str">
        <f t="shared" ref="L330:M330" si="800">IF($A330="","",IFERROR(INDIRECT("'" &amp; $A330 &amp; "'!" &amp; L$9),0))</f>
        <v/>
      </c>
      <c r="M330" s="303" t="str">
        <f t="shared" si="800"/>
        <v/>
      </c>
      <c r="N330" s="279"/>
      <c r="O330" s="279"/>
      <c r="P330" s="279"/>
      <c r="Q330" s="279"/>
      <c r="R330" s="279"/>
      <c r="S330" s="279"/>
      <c r="T330" s="279"/>
      <c r="U330" s="279"/>
      <c r="V330" s="279"/>
      <c r="W330" s="279"/>
      <c r="X330" s="279"/>
      <c r="Y330" s="279"/>
      <c r="Z330" s="279"/>
    </row>
    <row r="331" ht="12.75" hidden="1" customHeight="1">
      <c r="A331" s="298"/>
      <c r="B331" s="298" t="str">
        <f t="shared" si="744"/>
        <v/>
      </c>
      <c r="C331" s="166" t="str">
        <f t="shared" ref="C331:G331" si="801">IF($A331="","",IFERROR(INDIRECT("'" &amp; $A331 &amp; "'!" &amp; C$9),0))</f>
        <v/>
      </c>
      <c r="D331" s="166" t="str">
        <f t="shared" si="801"/>
        <v/>
      </c>
      <c r="E331" s="166" t="str">
        <f t="shared" si="801"/>
        <v/>
      </c>
      <c r="F331" s="299" t="str">
        <f t="shared" si="801"/>
        <v/>
      </c>
      <c r="G331" s="300" t="str">
        <f t="shared" si="801"/>
        <v/>
      </c>
      <c r="H331" s="301" t="str">
        <f t="shared" si="746"/>
        <v/>
      </c>
      <c r="I331" s="299" t="str">
        <f t="shared" ref="I331:J331" si="802">IF($A331="","",IFERROR(INDIRECT("'" &amp; $A331 &amp; "'!" &amp; I$9),0))</f>
        <v/>
      </c>
      <c r="J331" s="300" t="str">
        <f t="shared" si="802"/>
        <v/>
      </c>
      <c r="K331" s="301" t="str">
        <f t="shared" si="748"/>
        <v/>
      </c>
      <c r="L331" s="302" t="str">
        <f t="shared" ref="L331:M331" si="803">IF($A331="","",IFERROR(INDIRECT("'" &amp; $A331 &amp; "'!" &amp; L$9),0))</f>
        <v/>
      </c>
      <c r="M331" s="303" t="str">
        <f t="shared" si="803"/>
        <v/>
      </c>
      <c r="N331" s="279"/>
      <c r="O331" s="279"/>
      <c r="P331" s="279"/>
      <c r="Q331" s="279"/>
      <c r="R331" s="279"/>
      <c r="S331" s="279"/>
      <c r="T331" s="279"/>
      <c r="U331" s="279"/>
      <c r="V331" s="279"/>
      <c r="W331" s="279"/>
      <c r="X331" s="279"/>
      <c r="Y331" s="279"/>
      <c r="Z331" s="279"/>
    </row>
    <row r="332" ht="12.75" hidden="1" customHeight="1">
      <c r="A332" s="279"/>
      <c r="B332" s="298" t="str">
        <f t="shared" si="744"/>
        <v/>
      </c>
      <c r="C332" s="166" t="str">
        <f t="shared" ref="C332:G332" si="804">IF($A332="","",IFERROR(INDIRECT("'" &amp; $A332 &amp; "'!" &amp; C$9),0))</f>
        <v/>
      </c>
      <c r="D332" s="166" t="str">
        <f t="shared" si="804"/>
        <v/>
      </c>
      <c r="E332" s="166" t="str">
        <f t="shared" si="804"/>
        <v/>
      </c>
      <c r="F332" s="299" t="str">
        <f t="shared" si="804"/>
        <v/>
      </c>
      <c r="G332" s="300" t="str">
        <f t="shared" si="804"/>
        <v/>
      </c>
      <c r="H332" s="301" t="str">
        <f t="shared" si="746"/>
        <v/>
      </c>
      <c r="I332" s="299" t="str">
        <f t="shared" ref="I332:J332" si="805">IF($A332="","",IFERROR(INDIRECT("'" &amp; $A332 &amp; "'!" &amp; I$9),0))</f>
        <v/>
      </c>
      <c r="J332" s="300" t="str">
        <f t="shared" si="805"/>
        <v/>
      </c>
      <c r="K332" s="301" t="str">
        <f t="shared" si="748"/>
        <v/>
      </c>
      <c r="L332" s="302" t="str">
        <f t="shared" ref="L332:M332" si="806">IF($A332="","",IFERROR(INDIRECT("'" &amp; $A332 &amp; "'!" &amp; L$9),0))</f>
        <v/>
      </c>
      <c r="M332" s="303" t="str">
        <f t="shared" si="806"/>
        <v/>
      </c>
      <c r="N332" s="279"/>
      <c r="O332" s="279"/>
      <c r="P332" s="279"/>
      <c r="Q332" s="279"/>
      <c r="R332" s="279"/>
      <c r="S332" s="279"/>
      <c r="T332" s="279"/>
      <c r="U332" s="279"/>
      <c r="V332" s="279"/>
      <c r="W332" s="279"/>
      <c r="X332" s="279"/>
      <c r="Y332" s="279"/>
      <c r="Z332" s="279"/>
    </row>
    <row r="333" ht="12.75" hidden="1" customHeight="1">
      <c r="A333" s="279"/>
      <c r="B333" s="298" t="str">
        <f t="shared" si="744"/>
        <v/>
      </c>
      <c r="C333" s="166" t="str">
        <f t="shared" ref="C333:G333" si="807">IF($A333="","",IFERROR(INDIRECT("'" &amp; $A333 &amp; "'!" &amp; C$9),0))</f>
        <v/>
      </c>
      <c r="D333" s="166" t="str">
        <f t="shared" si="807"/>
        <v/>
      </c>
      <c r="E333" s="166" t="str">
        <f t="shared" si="807"/>
        <v/>
      </c>
      <c r="F333" s="299" t="str">
        <f t="shared" si="807"/>
        <v/>
      </c>
      <c r="G333" s="300" t="str">
        <f t="shared" si="807"/>
        <v/>
      </c>
      <c r="H333" s="301" t="str">
        <f t="shared" si="746"/>
        <v/>
      </c>
      <c r="I333" s="299" t="str">
        <f t="shared" ref="I333:J333" si="808">IF($A333="","",IFERROR(INDIRECT("'" &amp; $A333 &amp; "'!" &amp; I$9),0))</f>
        <v/>
      </c>
      <c r="J333" s="300" t="str">
        <f t="shared" si="808"/>
        <v/>
      </c>
      <c r="K333" s="301" t="str">
        <f t="shared" si="748"/>
        <v/>
      </c>
      <c r="L333" s="302" t="str">
        <f t="shared" ref="L333:M333" si="809">IF($A333="","",IFERROR(INDIRECT("'" &amp; $A333 &amp; "'!" &amp; L$9),0))</f>
        <v/>
      </c>
      <c r="M333" s="303" t="str">
        <f t="shared" si="809"/>
        <v/>
      </c>
      <c r="N333" s="279"/>
      <c r="O333" s="279"/>
      <c r="P333" s="279"/>
      <c r="Q333" s="279"/>
      <c r="R333" s="279"/>
      <c r="S333" s="279"/>
      <c r="T333" s="279"/>
      <c r="U333" s="279"/>
      <c r="V333" s="279"/>
      <c r="W333" s="279"/>
      <c r="X333" s="279"/>
      <c r="Y333" s="279"/>
      <c r="Z333" s="279"/>
    </row>
    <row r="334" ht="12.75" hidden="1" customHeight="1">
      <c r="A334" s="279"/>
      <c r="B334" s="298" t="str">
        <f t="shared" si="744"/>
        <v/>
      </c>
      <c r="C334" s="166" t="str">
        <f t="shared" ref="C334:G334" si="810">IF($A334="","",IFERROR(INDIRECT("'" &amp; $A334 &amp; "'!" &amp; C$9),0))</f>
        <v/>
      </c>
      <c r="D334" s="166" t="str">
        <f t="shared" si="810"/>
        <v/>
      </c>
      <c r="E334" s="166" t="str">
        <f t="shared" si="810"/>
        <v/>
      </c>
      <c r="F334" s="299" t="str">
        <f t="shared" si="810"/>
        <v/>
      </c>
      <c r="G334" s="300" t="str">
        <f t="shared" si="810"/>
        <v/>
      </c>
      <c r="H334" s="301" t="str">
        <f t="shared" si="746"/>
        <v/>
      </c>
      <c r="I334" s="299" t="str">
        <f t="shared" ref="I334:J334" si="811">IF($A334="","",IFERROR(INDIRECT("'" &amp; $A334 &amp; "'!" &amp; I$9),0))</f>
        <v/>
      </c>
      <c r="J334" s="300" t="str">
        <f t="shared" si="811"/>
        <v/>
      </c>
      <c r="K334" s="301" t="str">
        <f t="shared" si="748"/>
        <v/>
      </c>
      <c r="L334" s="302" t="str">
        <f t="shared" ref="L334:M334" si="812">IF($A334="","",IFERROR(INDIRECT("'" &amp; $A334 &amp; "'!" &amp; L$9),0))</f>
        <v/>
      </c>
      <c r="M334" s="303" t="str">
        <f t="shared" si="812"/>
        <v/>
      </c>
      <c r="N334" s="279"/>
      <c r="O334" s="279"/>
      <c r="P334" s="279"/>
      <c r="Q334" s="279"/>
      <c r="R334" s="279"/>
      <c r="S334" s="279"/>
      <c r="T334" s="279"/>
      <c r="U334" s="279"/>
      <c r="V334" s="279"/>
      <c r="W334" s="279"/>
      <c r="X334" s="279"/>
      <c r="Y334" s="279"/>
      <c r="Z334" s="279"/>
    </row>
    <row r="335" ht="12.75" hidden="1" customHeight="1">
      <c r="A335" s="9"/>
      <c r="B335" s="298" t="str">
        <f t="shared" si="744"/>
        <v/>
      </c>
      <c r="C335" s="166" t="str">
        <f t="shared" ref="C335:G335" si="813">IF($A335="","",IFERROR(INDIRECT("'" &amp; $A335 &amp; "'!" &amp; C$9),0))</f>
        <v/>
      </c>
      <c r="D335" s="166" t="str">
        <f t="shared" si="813"/>
        <v/>
      </c>
      <c r="E335" s="166" t="str">
        <f t="shared" si="813"/>
        <v/>
      </c>
      <c r="F335" s="299" t="str">
        <f t="shared" si="813"/>
        <v/>
      </c>
      <c r="G335" s="300" t="str">
        <f t="shared" si="813"/>
        <v/>
      </c>
      <c r="H335" s="301" t="str">
        <f t="shared" si="746"/>
        <v/>
      </c>
      <c r="I335" s="299" t="str">
        <f t="shared" ref="I335:J335" si="814">IF($A335="","",IFERROR(INDIRECT("'" &amp; $A335 &amp; "'!" &amp; I$9),0))</f>
        <v/>
      </c>
      <c r="J335" s="300" t="str">
        <f t="shared" si="814"/>
        <v/>
      </c>
      <c r="K335" s="301" t="str">
        <f t="shared" si="748"/>
        <v/>
      </c>
      <c r="L335" s="302" t="str">
        <f t="shared" ref="L335:M335" si="815">IF($A335="","",IFERROR(INDIRECT("'" &amp; $A335 &amp; "'!" &amp; L$9),0))</f>
        <v/>
      </c>
      <c r="M335" s="303" t="str">
        <f t="shared" si="815"/>
        <v/>
      </c>
      <c r="N335" s="279"/>
      <c r="O335" s="279"/>
      <c r="P335" s="279"/>
      <c r="Q335" s="279"/>
      <c r="R335" s="279"/>
      <c r="S335" s="279"/>
      <c r="T335" s="279"/>
      <c r="U335" s="279"/>
      <c r="V335" s="279"/>
      <c r="W335" s="279"/>
      <c r="X335" s="279"/>
      <c r="Y335" s="279"/>
      <c r="Z335" s="279"/>
    </row>
    <row r="336" ht="12.75" hidden="1" customHeight="1">
      <c r="A336" s="9"/>
      <c r="B336" s="298" t="str">
        <f t="shared" si="744"/>
        <v/>
      </c>
      <c r="C336" s="166" t="str">
        <f t="shared" ref="C336:G336" si="816">IF($A336="","",IFERROR(INDIRECT("'" &amp; $A336 &amp; "'!" &amp; C$9),0))</f>
        <v/>
      </c>
      <c r="D336" s="166" t="str">
        <f t="shared" si="816"/>
        <v/>
      </c>
      <c r="E336" s="166" t="str">
        <f t="shared" si="816"/>
        <v/>
      </c>
      <c r="F336" s="299" t="str">
        <f t="shared" si="816"/>
        <v/>
      </c>
      <c r="G336" s="300" t="str">
        <f t="shared" si="816"/>
        <v/>
      </c>
      <c r="H336" s="301" t="str">
        <f t="shared" si="746"/>
        <v/>
      </c>
      <c r="I336" s="299" t="str">
        <f t="shared" ref="I336:J336" si="817">IF($A336="","",IFERROR(INDIRECT("'" &amp; $A336 &amp; "'!" &amp; I$9),0))</f>
        <v/>
      </c>
      <c r="J336" s="300" t="str">
        <f t="shared" si="817"/>
        <v/>
      </c>
      <c r="K336" s="301" t="str">
        <f t="shared" si="748"/>
        <v/>
      </c>
      <c r="L336" s="302" t="str">
        <f t="shared" ref="L336:M336" si="818">IF($A336="","",IFERROR(INDIRECT("'" &amp; $A336 &amp; "'!" &amp; L$9),0))</f>
        <v/>
      </c>
      <c r="M336" s="303" t="str">
        <f t="shared" si="818"/>
        <v/>
      </c>
      <c r="N336" s="279"/>
      <c r="O336" s="279"/>
      <c r="P336" s="279"/>
      <c r="Q336" s="279"/>
      <c r="R336" s="279"/>
      <c r="S336" s="279"/>
      <c r="T336" s="279"/>
      <c r="U336" s="279"/>
      <c r="V336" s="279"/>
      <c r="W336" s="279"/>
      <c r="X336" s="279"/>
      <c r="Y336" s="279"/>
      <c r="Z336" s="279"/>
    </row>
    <row r="337" ht="12.75" hidden="1" customHeight="1">
      <c r="A337" s="279"/>
      <c r="B337" s="298" t="str">
        <f t="shared" si="744"/>
        <v/>
      </c>
      <c r="C337" s="166" t="str">
        <f t="shared" ref="C337:G337" si="819">IF($A337="","",IFERROR(INDIRECT("'" &amp; $A337 &amp; "'!" &amp; C$9),0))</f>
        <v/>
      </c>
      <c r="D337" s="166" t="str">
        <f t="shared" si="819"/>
        <v/>
      </c>
      <c r="E337" s="166" t="str">
        <f t="shared" si="819"/>
        <v/>
      </c>
      <c r="F337" s="299" t="str">
        <f t="shared" si="819"/>
        <v/>
      </c>
      <c r="G337" s="300" t="str">
        <f t="shared" si="819"/>
        <v/>
      </c>
      <c r="H337" s="301" t="str">
        <f t="shared" si="746"/>
        <v/>
      </c>
      <c r="I337" s="299" t="str">
        <f t="shared" ref="I337:J337" si="820">IF($A337="","",IFERROR(INDIRECT("'" &amp; $A337 &amp; "'!" &amp; I$9),0))</f>
        <v/>
      </c>
      <c r="J337" s="300" t="str">
        <f t="shared" si="820"/>
        <v/>
      </c>
      <c r="K337" s="301" t="str">
        <f t="shared" si="748"/>
        <v/>
      </c>
      <c r="L337" s="302" t="str">
        <f t="shared" ref="L337:M337" si="821">IF($A337="","",IFERROR(INDIRECT("'" &amp; $A337 &amp; "'!" &amp; L$9),0))</f>
        <v/>
      </c>
      <c r="M337" s="303" t="str">
        <f t="shared" si="821"/>
        <v/>
      </c>
      <c r="N337" s="279"/>
      <c r="O337" s="279"/>
      <c r="P337" s="279"/>
      <c r="Q337" s="279"/>
      <c r="R337" s="279"/>
      <c r="S337" s="279"/>
      <c r="T337" s="279"/>
      <c r="U337" s="279"/>
      <c r="V337" s="279"/>
      <c r="W337" s="279"/>
      <c r="X337" s="279"/>
      <c r="Y337" s="279"/>
      <c r="Z337" s="279"/>
    </row>
    <row r="338" ht="12.75" hidden="1" customHeight="1">
      <c r="A338" s="279"/>
      <c r="B338" s="298" t="str">
        <f t="shared" si="744"/>
        <v/>
      </c>
      <c r="C338" s="166" t="str">
        <f t="shared" ref="C338:G338" si="822">IF($A338="","",IFERROR(INDIRECT("'" &amp; $A338 &amp; "'!" &amp; C$9),0))</f>
        <v/>
      </c>
      <c r="D338" s="166" t="str">
        <f t="shared" si="822"/>
        <v/>
      </c>
      <c r="E338" s="166" t="str">
        <f t="shared" si="822"/>
        <v/>
      </c>
      <c r="F338" s="299" t="str">
        <f t="shared" si="822"/>
        <v/>
      </c>
      <c r="G338" s="300" t="str">
        <f t="shared" si="822"/>
        <v/>
      </c>
      <c r="H338" s="301" t="str">
        <f t="shared" si="746"/>
        <v/>
      </c>
      <c r="I338" s="299" t="str">
        <f t="shared" ref="I338:J338" si="823">IF($A338="","",IFERROR(INDIRECT("'" &amp; $A338 &amp; "'!" &amp; I$9),0))</f>
        <v/>
      </c>
      <c r="J338" s="300" t="str">
        <f t="shared" si="823"/>
        <v/>
      </c>
      <c r="K338" s="301" t="str">
        <f t="shared" si="748"/>
        <v/>
      </c>
      <c r="L338" s="302" t="str">
        <f t="shared" ref="L338:M338" si="824">IF($A338="","",IFERROR(INDIRECT("'" &amp; $A338 &amp; "'!" &amp; L$9),0))</f>
        <v/>
      </c>
      <c r="M338" s="303" t="str">
        <f t="shared" si="824"/>
        <v/>
      </c>
      <c r="N338" s="279"/>
      <c r="O338" s="279"/>
      <c r="P338" s="279"/>
      <c r="Q338" s="279"/>
      <c r="R338" s="279"/>
      <c r="S338" s="279"/>
      <c r="T338" s="279"/>
      <c r="U338" s="279"/>
      <c r="V338" s="279"/>
      <c r="W338" s="279"/>
      <c r="X338" s="279"/>
      <c r="Y338" s="279"/>
      <c r="Z338" s="279"/>
    </row>
    <row r="339" ht="12.75" hidden="1" customHeight="1">
      <c r="A339" s="9"/>
      <c r="B339" s="298" t="str">
        <f t="shared" si="744"/>
        <v/>
      </c>
      <c r="C339" s="166" t="str">
        <f t="shared" ref="C339:G339" si="825">IF($A339="","",IFERROR(INDIRECT("'" &amp; $A339 &amp; "'!" &amp; C$9),0))</f>
        <v/>
      </c>
      <c r="D339" s="166" t="str">
        <f t="shared" si="825"/>
        <v/>
      </c>
      <c r="E339" s="166" t="str">
        <f t="shared" si="825"/>
        <v/>
      </c>
      <c r="F339" s="299" t="str">
        <f t="shared" si="825"/>
        <v/>
      </c>
      <c r="G339" s="300" t="str">
        <f t="shared" si="825"/>
        <v/>
      </c>
      <c r="H339" s="301" t="str">
        <f t="shared" si="746"/>
        <v/>
      </c>
      <c r="I339" s="299" t="str">
        <f t="shared" ref="I339:J339" si="826">IF($A339="","",IFERROR(INDIRECT("'" &amp; $A339 &amp; "'!" &amp; I$9),0))</f>
        <v/>
      </c>
      <c r="J339" s="300" t="str">
        <f t="shared" si="826"/>
        <v/>
      </c>
      <c r="K339" s="301" t="str">
        <f t="shared" si="748"/>
        <v/>
      </c>
      <c r="L339" s="302" t="str">
        <f t="shared" ref="L339:M339" si="827">IF($A339="","",IFERROR(INDIRECT("'" &amp; $A339 &amp; "'!" &amp; L$9),0))</f>
        <v/>
      </c>
      <c r="M339" s="303" t="str">
        <f t="shared" si="827"/>
        <v/>
      </c>
      <c r="N339" s="279"/>
      <c r="O339" s="279"/>
      <c r="P339" s="279"/>
      <c r="Q339" s="279"/>
      <c r="R339" s="279"/>
      <c r="S339" s="279"/>
      <c r="T339" s="279"/>
      <c r="U339" s="279"/>
      <c r="V339" s="279"/>
      <c r="W339" s="279"/>
      <c r="X339" s="279"/>
      <c r="Y339" s="279"/>
      <c r="Z339" s="279"/>
    </row>
    <row r="340" ht="12.75" hidden="1" customHeight="1">
      <c r="A340" s="279"/>
      <c r="B340" s="298" t="str">
        <f t="shared" si="744"/>
        <v/>
      </c>
      <c r="C340" s="166" t="str">
        <f t="shared" ref="C340:G340" si="828">IF($A340="","",IFERROR(INDIRECT("'" &amp; $A340 &amp; "'!" &amp; C$9),0))</f>
        <v/>
      </c>
      <c r="D340" s="166" t="str">
        <f t="shared" si="828"/>
        <v/>
      </c>
      <c r="E340" s="166" t="str">
        <f t="shared" si="828"/>
        <v/>
      </c>
      <c r="F340" s="299" t="str">
        <f t="shared" si="828"/>
        <v/>
      </c>
      <c r="G340" s="300" t="str">
        <f t="shared" si="828"/>
        <v/>
      </c>
      <c r="H340" s="301" t="str">
        <f t="shared" si="746"/>
        <v/>
      </c>
      <c r="I340" s="299" t="str">
        <f t="shared" ref="I340:J340" si="829">IF($A340="","",IFERROR(INDIRECT("'" &amp; $A340 &amp; "'!" &amp; I$9),0))</f>
        <v/>
      </c>
      <c r="J340" s="300" t="str">
        <f t="shared" si="829"/>
        <v/>
      </c>
      <c r="K340" s="301" t="str">
        <f t="shared" si="748"/>
        <v/>
      </c>
      <c r="L340" s="302" t="str">
        <f t="shared" ref="L340:M340" si="830">IF($A340="","",IFERROR(INDIRECT("'" &amp; $A340 &amp; "'!" &amp; L$9),0))</f>
        <v/>
      </c>
      <c r="M340" s="303" t="str">
        <f t="shared" si="830"/>
        <v/>
      </c>
      <c r="N340" s="279"/>
      <c r="O340" s="279"/>
      <c r="P340" s="279"/>
      <c r="Q340" s="279"/>
      <c r="R340" s="279"/>
      <c r="S340" s="279"/>
      <c r="T340" s="279"/>
      <c r="U340" s="279"/>
      <c r="V340" s="279"/>
      <c r="W340" s="279"/>
      <c r="X340" s="279"/>
      <c r="Y340" s="279"/>
      <c r="Z340" s="279"/>
    </row>
    <row r="341" ht="12.75" hidden="1" customHeight="1">
      <c r="A341" s="279"/>
      <c r="B341" s="298" t="str">
        <f t="shared" si="744"/>
        <v/>
      </c>
      <c r="C341" s="166" t="str">
        <f t="shared" ref="C341:G341" si="831">IF($A341="","",IFERROR(INDIRECT("'" &amp; $A341 &amp; "'!" &amp; C$9),0))</f>
        <v/>
      </c>
      <c r="D341" s="166" t="str">
        <f t="shared" si="831"/>
        <v/>
      </c>
      <c r="E341" s="166" t="str">
        <f t="shared" si="831"/>
        <v/>
      </c>
      <c r="F341" s="299" t="str">
        <f t="shared" si="831"/>
        <v/>
      </c>
      <c r="G341" s="300" t="str">
        <f t="shared" si="831"/>
        <v/>
      </c>
      <c r="H341" s="301" t="str">
        <f t="shared" si="746"/>
        <v/>
      </c>
      <c r="I341" s="299" t="str">
        <f t="shared" ref="I341:J341" si="832">IF($A341="","",IFERROR(INDIRECT("'" &amp; $A341 &amp; "'!" &amp; I$9),0))</f>
        <v/>
      </c>
      <c r="J341" s="300" t="str">
        <f t="shared" si="832"/>
        <v/>
      </c>
      <c r="K341" s="301" t="str">
        <f t="shared" si="748"/>
        <v/>
      </c>
      <c r="L341" s="302" t="str">
        <f t="shared" ref="L341:M341" si="833">IF($A341="","",IFERROR(INDIRECT("'" &amp; $A341 &amp; "'!" &amp; L$9),0))</f>
        <v/>
      </c>
      <c r="M341" s="303" t="str">
        <f t="shared" si="833"/>
        <v/>
      </c>
      <c r="N341" s="279"/>
      <c r="O341" s="279"/>
      <c r="P341" s="279"/>
      <c r="Q341" s="279"/>
      <c r="R341" s="279"/>
      <c r="S341" s="279"/>
      <c r="T341" s="279"/>
      <c r="U341" s="279"/>
      <c r="V341" s="279"/>
      <c r="W341" s="279"/>
      <c r="X341" s="279"/>
      <c r="Y341" s="279"/>
      <c r="Z341" s="279"/>
    </row>
    <row r="342" ht="12.75" hidden="1" customHeight="1">
      <c r="A342" s="279"/>
      <c r="B342" s="298" t="str">
        <f t="shared" si="744"/>
        <v/>
      </c>
      <c r="C342" s="166" t="str">
        <f t="shared" ref="C342:G342" si="834">IF($A342="","",IFERROR(INDIRECT("'" &amp; $A342 &amp; "'!" &amp; C$9),0))</f>
        <v/>
      </c>
      <c r="D342" s="166" t="str">
        <f t="shared" si="834"/>
        <v/>
      </c>
      <c r="E342" s="166" t="str">
        <f t="shared" si="834"/>
        <v/>
      </c>
      <c r="F342" s="299" t="str">
        <f t="shared" si="834"/>
        <v/>
      </c>
      <c r="G342" s="300" t="str">
        <f t="shared" si="834"/>
        <v/>
      </c>
      <c r="H342" s="301" t="str">
        <f t="shared" si="746"/>
        <v/>
      </c>
      <c r="I342" s="299" t="str">
        <f t="shared" ref="I342:J342" si="835">IF($A342="","",IFERROR(INDIRECT("'" &amp; $A342 &amp; "'!" &amp; I$9),0))</f>
        <v/>
      </c>
      <c r="J342" s="300" t="str">
        <f t="shared" si="835"/>
        <v/>
      </c>
      <c r="K342" s="301" t="str">
        <f t="shared" si="748"/>
        <v/>
      </c>
      <c r="L342" s="302" t="str">
        <f t="shared" ref="L342:M342" si="836">IF($A342="","",IFERROR(INDIRECT("'" &amp; $A342 &amp; "'!" &amp; L$9),0))</f>
        <v/>
      </c>
      <c r="M342" s="303" t="str">
        <f t="shared" si="836"/>
        <v/>
      </c>
      <c r="N342" s="279"/>
      <c r="O342" s="279"/>
      <c r="P342" s="279"/>
      <c r="Q342" s="279"/>
      <c r="R342" s="279"/>
      <c r="S342" s="279"/>
      <c r="T342" s="279"/>
      <c r="U342" s="279"/>
      <c r="V342" s="279"/>
      <c r="W342" s="279"/>
      <c r="X342" s="279"/>
      <c r="Y342" s="279"/>
      <c r="Z342" s="279"/>
    </row>
    <row r="343" ht="12.75" hidden="1" customHeight="1">
      <c r="A343" s="279"/>
      <c r="B343" s="298" t="str">
        <f t="shared" si="744"/>
        <v/>
      </c>
      <c r="C343" s="166" t="str">
        <f t="shared" ref="C343:G343" si="837">IF($A343="","",IFERROR(INDIRECT("'" &amp; $A343 &amp; "'!" &amp; C$9),0))</f>
        <v/>
      </c>
      <c r="D343" s="166" t="str">
        <f t="shared" si="837"/>
        <v/>
      </c>
      <c r="E343" s="166" t="str">
        <f t="shared" si="837"/>
        <v/>
      </c>
      <c r="F343" s="299" t="str">
        <f t="shared" si="837"/>
        <v/>
      </c>
      <c r="G343" s="300" t="str">
        <f t="shared" si="837"/>
        <v/>
      </c>
      <c r="H343" s="301" t="str">
        <f t="shared" si="746"/>
        <v/>
      </c>
      <c r="I343" s="299" t="str">
        <f t="shared" ref="I343:J343" si="838">IF($A343="","",IFERROR(INDIRECT("'" &amp; $A343 &amp; "'!" &amp; I$9),0))</f>
        <v/>
      </c>
      <c r="J343" s="300" t="str">
        <f t="shared" si="838"/>
        <v/>
      </c>
      <c r="K343" s="301" t="str">
        <f t="shared" si="748"/>
        <v/>
      </c>
      <c r="L343" s="302" t="str">
        <f t="shared" ref="L343:M343" si="839">IF($A343="","",IFERROR(INDIRECT("'" &amp; $A343 &amp; "'!" &amp; L$9),0))</f>
        <v/>
      </c>
      <c r="M343" s="303" t="str">
        <f t="shared" si="839"/>
        <v/>
      </c>
      <c r="N343" s="279"/>
      <c r="O343" s="279"/>
      <c r="P343" s="279"/>
      <c r="Q343" s="279"/>
      <c r="R343" s="279"/>
      <c r="S343" s="279"/>
      <c r="T343" s="279"/>
      <c r="U343" s="279"/>
      <c r="V343" s="279"/>
      <c r="W343" s="279"/>
      <c r="X343" s="279"/>
      <c r="Y343" s="279"/>
      <c r="Z343" s="279"/>
    </row>
    <row r="344" ht="12.75" hidden="1" customHeight="1">
      <c r="A344" s="279"/>
      <c r="B344" s="298" t="str">
        <f t="shared" si="744"/>
        <v/>
      </c>
      <c r="C344" s="166" t="str">
        <f t="shared" ref="C344:G344" si="840">IF($A344="","",IFERROR(INDIRECT("'" &amp; $A344 &amp; "'!" &amp; C$9),0))</f>
        <v/>
      </c>
      <c r="D344" s="166" t="str">
        <f t="shared" si="840"/>
        <v/>
      </c>
      <c r="E344" s="166" t="str">
        <f t="shared" si="840"/>
        <v/>
      </c>
      <c r="F344" s="299" t="str">
        <f t="shared" si="840"/>
        <v/>
      </c>
      <c r="G344" s="300" t="str">
        <f t="shared" si="840"/>
        <v/>
      </c>
      <c r="H344" s="301" t="str">
        <f t="shared" si="746"/>
        <v/>
      </c>
      <c r="I344" s="299" t="str">
        <f t="shared" ref="I344:J344" si="841">IF($A344="","",IFERROR(INDIRECT("'" &amp; $A344 &amp; "'!" &amp; I$9),0))</f>
        <v/>
      </c>
      <c r="J344" s="300" t="str">
        <f t="shared" si="841"/>
        <v/>
      </c>
      <c r="K344" s="301" t="str">
        <f t="shared" si="748"/>
        <v/>
      </c>
      <c r="L344" s="302" t="str">
        <f t="shared" ref="L344:M344" si="842">IF($A344="","",IFERROR(INDIRECT("'" &amp; $A344 &amp; "'!" &amp; L$9),0))</f>
        <v/>
      </c>
      <c r="M344" s="303" t="str">
        <f t="shared" si="842"/>
        <v/>
      </c>
      <c r="N344" s="279"/>
      <c r="O344" s="279"/>
      <c r="P344" s="279"/>
      <c r="Q344" s="279"/>
      <c r="R344" s="279"/>
      <c r="S344" s="279"/>
      <c r="T344" s="279"/>
      <c r="U344" s="279"/>
      <c r="V344" s="279"/>
      <c r="W344" s="279"/>
      <c r="X344" s="279"/>
      <c r="Y344" s="279"/>
      <c r="Z344" s="279"/>
    </row>
    <row r="345" ht="12.75" hidden="1" customHeight="1">
      <c r="A345" s="279"/>
      <c r="B345" s="298" t="str">
        <f t="shared" si="744"/>
        <v/>
      </c>
      <c r="C345" s="166" t="str">
        <f t="shared" ref="C345:G345" si="843">IF($A345="","",IFERROR(INDIRECT("'" &amp; $A345 &amp; "'!" &amp; C$9),0))</f>
        <v/>
      </c>
      <c r="D345" s="166" t="str">
        <f t="shared" si="843"/>
        <v/>
      </c>
      <c r="E345" s="166" t="str">
        <f t="shared" si="843"/>
        <v/>
      </c>
      <c r="F345" s="299" t="str">
        <f t="shared" si="843"/>
        <v/>
      </c>
      <c r="G345" s="300" t="str">
        <f t="shared" si="843"/>
        <v/>
      </c>
      <c r="H345" s="301" t="str">
        <f t="shared" si="746"/>
        <v/>
      </c>
      <c r="I345" s="299" t="str">
        <f t="shared" ref="I345:J345" si="844">IF($A345="","",IFERROR(INDIRECT("'" &amp; $A345 &amp; "'!" &amp; I$9),0))</f>
        <v/>
      </c>
      <c r="J345" s="300" t="str">
        <f t="shared" si="844"/>
        <v/>
      </c>
      <c r="K345" s="301" t="str">
        <f t="shared" si="748"/>
        <v/>
      </c>
      <c r="L345" s="302" t="str">
        <f t="shared" ref="L345:M345" si="845">IF($A345="","",IFERROR(INDIRECT("'" &amp; $A345 &amp; "'!" &amp; L$9),0))</f>
        <v/>
      </c>
      <c r="M345" s="303" t="str">
        <f t="shared" si="845"/>
        <v/>
      </c>
      <c r="N345" s="279"/>
      <c r="O345" s="279"/>
      <c r="P345" s="279"/>
      <c r="Q345" s="279"/>
      <c r="R345" s="279"/>
      <c r="S345" s="279"/>
      <c r="T345" s="279"/>
      <c r="U345" s="279"/>
      <c r="V345" s="279"/>
      <c r="W345" s="279"/>
      <c r="X345" s="279"/>
      <c r="Y345" s="279"/>
      <c r="Z345" s="279"/>
    </row>
    <row r="346" ht="12.75" hidden="1" customHeight="1">
      <c r="A346" s="279"/>
      <c r="B346" s="298" t="str">
        <f t="shared" si="744"/>
        <v/>
      </c>
      <c r="C346" s="166" t="str">
        <f t="shared" ref="C346:G346" si="846">IF($A346="","",IFERROR(INDIRECT("'" &amp; $A346 &amp; "'!" &amp; C$9),0))</f>
        <v/>
      </c>
      <c r="D346" s="166" t="str">
        <f t="shared" si="846"/>
        <v/>
      </c>
      <c r="E346" s="166" t="str">
        <f t="shared" si="846"/>
        <v/>
      </c>
      <c r="F346" s="299" t="str">
        <f t="shared" si="846"/>
        <v/>
      </c>
      <c r="G346" s="300" t="str">
        <f t="shared" si="846"/>
        <v/>
      </c>
      <c r="H346" s="301" t="str">
        <f t="shared" si="746"/>
        <v/>
      </c>
      <c r="I346" s="299" t="str">
        <f t="shared" ref="I346:J346" si="847">IF($A346="","",IFERROR(INDIRECT("'" &amp; $A346 &amp; "'!" &amp; I$9),0))</f>
        <v/>
      </c>
      <c r="J346" s="300" t="str">
        <f t="shared" si="847"/>
        <v/>
      </c>
      <c r="K346" s="301" t="str">
        <f t="shared" si="748"/>
        <v/>
      </c>
      <c r="L346" s="302" t="str">
        <f t="shared" ref="L346:M346" si="848">IF($A346="","",IFERROR(INDIRECT("'" &amp; $A346 &amp; "'!" &amp; L$9),0))</f>
        <v/>
      </c>
      <c r="M346" s="303" t="str">
        <f t="shared" si="848"/>
        <v/>
      </c>
      <c r="N346" s="279"/>
      <c r="O346" s="279"/>
      <c r="P346" s="279"/>
      <c r="Q346" s="279"/>
      <c r="R346" s="279"/>
      <c r="S346" s="279"/>
      <c r="T346" s="279"/>
      <c r="U346" s="279"/>
      <c r="V346" s="279"/>
      <c r="W346" s="279"/>
      <c r="X346" s="279"/>
      <c r="Y346" s="279"/>
      <c r="Z346" s="279"/>
    </row>
    <row r="347" ht="12.75" hidden="1" customHeight="1">
      <c r="A347" s="279"/>
      <c r="B347" s="298" t="str">
        <f t="shared" si="744"/>
        <v/>
      </c>
      <c r="C347" s="166" t="str">
        <f t="shared" ref="C347:G347" si="849">IF($A347="","",IFERROR(INDIRECT("'" &amp; $A347 &amp; "'!" &amp; C$9),0))</f>
        <v/>
      </c>
      <c r="D347" s="166" t="str">
        <f t="shared" si="849"/>
        <v/>
      </c>
      <c r="E347" s="166" t="str">
        <f t="shared" si="849"/>
        <v/>
      </c>
      <c r="F347" s="299" t="str">
        <f t="shared" si="849"/>
        <v/>
      </c>
      <c r="G347" s="300" t="str">
        <f t="shared" si="849"/>
        <v/>
      </c>
      <c r="H347" s="301" t="str">
        <f t="shared" si="746"/>
        <v/>
      </c>
      <c r="I347" s="299" t="str">
        <f t="shared" ref="I347:J347" si="850">IF($A347="","",IFERROR(INDIRECT("'" &amp; $A347 &amp; "'!" &amp; I$9),0))</f>
        <v/>
      </c>
      <c r="J347" s="300" t="str">
        <f t="shared" si="850"/>
        <v/>
      </c>
      <c r="K347" s="301" t="str">
        <f t="shared" si="748"/>
        <v/>
      </c>
      <c r="L347" s="302" t="str">
        <f t="shared" ref="L347:M347" si="851">IF($A347="","",IFERROR(INDIRECT("'" &amp; $A347 &amp; "'!" &amp; L$9),0))</f>
        <v/>
      </c>
      <c r="M347" s="303" t="str">
        <f t="shared" si="851"/>
        <v/>
      </c>
      <c r="N347" s="279"/>
      <c r="O347" s="279"/>
      <c r="P347" s="279"/>
      <c r="Q347" s="279"/>
      <c r="R347" s="279"/>
      <c r="S347" s="279"/>
      <c r="T347" s="279"/>
      <c r="U347" s="279"/>
      <c r="V347" s="279"/>
      <c r="W347" s="279"/>
      <c r="X347" s="279"/>
      <c r="Y347" s="279"/>
      <c r="Z347" s="279"/>
    </row>
    <row r="348" ht="12.75" hidden="1" customHeight="1">
      <c r="A348" s="298"/>
      <c r="B348" s="298" t="str">
        <f t="shared" si="744"/>
        <v/>
      </c>
      <c r="C348" s="166" t="str">
        <f t="shared" ref="C348:G348" si="852">IF($A348="","",IFERROR(INDIRECT("'" &amp; $A348 &amp; "'!" &amp; C$9),0))</f>
        <v/>
      </c>
      <c r="D348" s="166" t="str">
        <f t="shared" si="852"/>
        <v/>
      </c>
      <c r="E348" s="166" t="str">
        <f t="shared" si="852"/>
        <v/>
      </c>
      <c r="F348" s="299" t="str">
        <f t="shared" si="852"/>
        <v/>
      </c>
      <c r="G348" s="300" t="str">
        <f t="shared" si="852"/>
        <v/>
      </c>
      <c r="H348" s="301" t="str">
        <f t="shared" si="746"/>
        <v/>
      </c>
      <c r="I348" s="299" t="str">
        <f t="shared" ref="I348:J348" si="853">IF($A348="","",IFERROR(INDIRECT("'" &amp; $A348 &amp; "'!" &amp; I$9),0))</f>
        <v/>
      </c>
      <c r="J348" s="300" t="str">
        <f t="shared" si="853"/>
        <v/>
      </c>
      <c r="K348" s="301" t="str">
        <f t="shared" si="748"/>
        <v/>
      </c>
      <c r="L348" s="302" t="str">
        <f t="shared" ref="L348:M348" si="854">IF($A348="","",IFERROR(INDIRECT("'" &amp; $A348 &amp; "'!" &amp; L$9),0))</f>
        <v/>
      </c>
      <c r="M348" s="303" t="str">
        <f t="shared" si="854"/>
        <v/>
      </c>
      <c r="N348" s="279"/>
      <c r="O348" s="279"/>
      <c r="P348" s="279"/>
      <c r="Q348" s="279"/>
      <c r="R348" s="279"/>
      <c r="S348" s="279"/>
      <c r="T348" s="279"/>
      <c r="U348" s="279"/>
      <c r="V348" s="279"/>
      <c r="W348" s="279"/>
      <c r="X348" s="279"/>
      <c r="Y348" s="279"/>
      <c r="Z348" s="279"/>
    </row>
    <row r="349" ht="12.75" hidden="1" customHeight="1">
      <c r="A349" s="298"/>
      <c r="B349" s="298" t="str">
        <f t="shared" si="744"/>
        <v/>
      </c>
      <c r="C349" s="166" t="str">
        <f t="shared" ref="C349:G349" si="855">IF($A349="","",IFERROR(INDIRECT("'" &amp; $A349 &amp; "'!" &amp; C$9),0))</f>
        <v/>
      </c>
      <c r="D349" s="166" t="str">
        <f t="shared" si="855"/>
        <v/>
      </c>
      <c r="E349" s="166" t="str">
        <f t="shared" si="855"/>
        <v/>
      </c>
      <c r="F349" s="299" t="str">
        <f t="shared" si="855"/>
        <v/>
      </c>
      <c r="G349" s="300" t="str">
        <f t="shared" si="855"/>
        <v/>
      </c>
      <c r="H349" s="301" t="str">
        <f t="shared" si="746"/>
        <v/>
      </c>
      <c r="I349" s="299" t="str">
        <f t="shared" ref="I349:J349" si="856">IF($A349="","",IFERROR(INDIRECT("'" &amp; $A349 &amp; "'!" &amp; I$9),0))</f>
        <v/>
      </c>
      <c r="J349" s="300" t="str">
        <f t="shared" si="856"/>
        <v/>
      </c>
      <c r="K349" s="301" t="str">
        <f t="shared" si="748"/>
        <v/>
      </c>
      <c r="L349" s="302" t="str">
        <f t="shared" ref="L349:M349" si="857">IF($A349="","",IFERROR(INDIRECT("'" &amp; $A349 &amp; "'!" &amp; L$9),0))</f>
        <v/>
      </c>
      <c r="M349" s="303" t="str">
        <f t="shared" si="857"/>
        <v/>
      </c>
      <c r="N349" s="279"/>
      <c r="O349" s="279"/>
      <c r="P349" s="279"/>
      <c r="Q349" s="279"/>
      <c r="R349" s="279"/>
      <c r="S349" s="279"/>
      <c r="T349" s="279"/>
      <c r="U349" s="279"/>
      <c r="V349" s="279"/>
      <c r="W349" s="279"/>
      <c r="X349" s="279"/>
      <c r="Y349" s="279"/>
      <c r="Z349" s="279"/>
    </row>
    <row r="350" ht="12.75" hidden="1" customHeight="1">
      <c r="A350" s="298"/>
      <c r="B350" s="298" t="str">
        <f t="shared" si="744"/>
        <v/>
      </c>
      <c r="C350" s="166" t="str">
        <f t="shared" ref="C350:G350" si="858">IF($A350="","",IFERROR(INDIRECT("'" &amp; $A350 &amp; "'!" &amp; C$9),0))</f>
        <v/>
      </c>
      <c r="D350" s="166" t="str">
        <f t="shared" si="858"/>
        <v/>
      </c>
      <c r="E350" s="166" t="str">
        <f t="shared" si="858"/>
        <v/>
      </c>
      <c r="F350" s="299" t="str">
        <f t="shared" si="858"/>
        <v/>
      </c>
      <c r="G350" s="300" t="str">
        <f t="shared" si="858"/>
        <v/>
      </c>
      <c r="H350" s="301" t="str">
        <f t="shared" si="746"/>
        <v/>
      </c>
      <c r="I350" s="299" t="str">
        <f t="shared" ref="I350:J350" si="859">IF($A350="","",IFERROR(INDIRECT("'" &amp; $A350 &amp; "'!" &amp; I$9),0))</f>
        <v/>
      </c>
      <c r="J350" s="300" t="str">
        <f t="shared" si="859"/>
        <v/>
      </c>
      <c r="K350" s="301" t="str">
        <f t="shared" si="748"/>
        <v/>
      </c>
      <c r="L350" s="302" t="str">
        <f t="shared" ref="L350:M350" si="860">IF($A350="","",IFERROR(INDIRECT("'" &amp; $A350 &amp; "'!" &amp; L$9),0))</f>
        <v/>
      </c>
      <c r="M350" s="303" t="str">
        <f t="shared" si="860"/>
        <v/>
      </c>
      <c r="N350" s="279"/>
      <c r="O350" s="279"/>
      <c r="P350" s="279"/>
      <c r="Q350" s="279"/>
      <c r="R350" s="279"/>
      <c r="S350" s="279"/>
      <c r="T350" s="279"/>
      <c r="U350" s="279"/>
      <c r="V350" s="279"/>
      <c r="W350" s="279"/>
      <c r="X350" s="279"/>
      <c r="Y350" s="279"/>
      <c r="Z350" s="279"/>
    </row>
    <row r="351" ht="12.75" hidden="1" customHeight="1">
      <c r="A351" s="298"/>
      <c r="B351" s="298" t="str">
        <f t="shared" si="744"/>
        <v/>
      </c>
      <c r="C351" s="166" t="str">
        <f t="shared" ref="C351:G351" si="861">IF($A351="","",IFERROR(INDIRECT("'" &amp; $A351 &amp; "'!" &amp; C$9),0))</f>
        <v/>
      </c>
      <c r="D351" s="166" t="str">
        <f t="shared" si="861"/>
        <v/>
      </c>
      <c r="E351" s="166" t="str">
        <f t="shared" si="861"/>
        <v/>
      </c>
      <c r="F351" s="299" t="str">
        <f t="shared" si="861"/>
        <v/>
      </c>
      <c r="G351" s="300" t="str">
        <f t="shared" si="861"/>
        <v/>
      </c>
      <c r="H351" s="301" t="str">
        <f t="shared" si="746"/>
        <v/>
      </c>
      <c r="I351" s="299" t="str">
        <f t="shared" ref="I351:J351" si="862">IF($A351="","",IFERROR(INDIRECT("'" &amp; $A351 &amp; "'!" &amp; I$9),0))</f>
        <v/>
      </c>
      <c r="J351" s="300" t="str">
        <f t="shared" si="862"/>
        <v/>
      </c>
      <c r="K351" s="301" t="str">
        <f t="shared" si="748"/>
        <v/>
      </c>
      <c r="L351" s="302" t="str">
        <f t="shared" ref="L351:M351" si="863">IF($A351="","",IFERROR(INDIRECT("'" &amp; $A351 &amp; "'!" &amp; L$9),0))</f>
        <v/>
      </c>
      <c r="M351" s="303" t="str">
        <f t="shared" si="863"/>
        <v/>
      </c>
      <c r="N351" s="279"/>
      <c r="O351" s="279"/>
      <c r="P351" s="279"/>
      <c r="Q351" s="279"/>
      <c r="R351" s="279"/>
      <c r="S351" s="279"/>
      <c r="T351" s="279"/>
      <c r="U351" s="279"/>
      <c r="V351" s="279"/>
      <c r="W351" s="279"/>
      <c r="X351" s="279"/>
      <c r="Y351" s="279"/>
      <c r="Z351" s="279"/>
    </row>
    <row r="352" ht="12.75" hidden="1" customHeight="1">
      <c r="A352" s="279"/>
      <c r="B352" s="298" t="str">
        <f t="shared" si="744"/>
        <v/>
      </c>
      <c r="C352" s="166" t="str">
        <f t="shared" ref="C352:G352" si="864">IF($A352="","",IFERROR(INDIRECT("'" &amp; $A352 &amp; "'!" &amp; C$9),0))</f>
        <v/>
      </c>
      <c r="D352" s="166" t="str">
        <f t="shared" si="864"/>
        <v/>
      </c>
      <c r="E352" s="166" t="str">
        <f t="shared" si="864"/>
        <v/>
      </c>
      <c r="F352" s="299" t="str">
        <f t="shared" si="864"/>
        <v/>
      </c>
      <c r="G352" s="300" t="str">
        <f t="shared" si="864"/>
        <v/>
      </c>
      <c r="H352" s="301" t="str">
        <f t="shared" si="746"/>
        <v/>
      </c>
      <c r="I352" s="299" t="str">
        <f t="shared" ref="I352:J352" si="865">IF($A352="","",IFERROR(INDIRECT("'" &amp; $A352 &amp; "'!" &amp; I$9),0))</f>
        <v/>
      </c>
      <c r="J352" s="300" t="str">
        <f t="shared" si="865"/>
        <v/>
      </c>
      <c r="K352" s="301" t="str">
        <f t="shared" si="748"/>
        <v/>
      </c>
      <c r="L352" s="302" t="str">
        <f t="shared" ref="L352:M352" si="866">IF($A352="","",IFERROR(INDIRECT("'" &amp; $A352 &amp; "'!" &amp; L$9),0))</f>
        <v/>
      </c>
      <c r="M352" s="303" t="str">
        <f t="shared" si="866"/>
        <v/>
      </c>
      <c r="N352" s="279"/>
      <c r="O352" s="279"/>
      <c r="P352" s="279"/>
      <c r="Q352" s="279"/>
      <c r="R352" s="279"/>
      <c r="S352" s="279"/>
      <c r="T352" s="279"/>
      <c r="U352" s="279"/>
      <c r="V352" s="279"/>
      <c r="W352" s="279"/>
      <c r="X352" s="279"/>
      <c r="Y352" s="279"/>
      <c r="Z352" s="279"/>
    </row>
    <row r="353" ht="12.75" hidden="1" customHeight="1">
      <c r="A353" s="279"/>
      <c r="B353" s="298" t="str">
        <f t="shared" si="744"/>
        <v/>
      </c>
      <c r="C353" s="166" t="str">
        <f t="shared" ref="C353:G353" si="867">IF($A353="","",IFERROR(INDIRECT("'" &amp; $A353 &amp; "'!" &amp; C$9),0))</f>
        <v/>
      </c>
      <c r="D353" s="166" t="str">
        <f t="shared" si="867"/>
        <v/>
      </c>
      <c r="E353" s="166" t="str">
        <f t="shared" si="867"/>
        <v/>
      </c>
      <c r="F353" s="299" t="str">
        <f t="shared" si="867"/>
        <v/>
      </c>
      <c r="G353" s="300" t="str">
        <f t="shared" si="867"/>
        <v/>
      </c>
      <c r="H353" s="301" t="str">
        <f t="shared" si="746"/>
        <v/>
      </c>
      <c r="I353" s="299" t="str">
        <f t="shared" ref="I353:J353" si="868">IF($A353="","",IFERROR(INDIRECT("'" &amp; $A353 &amp; "'!" &amp; I$9),0))</f>
        <v/>
      </c>
      <c r="J353" s="300" t="str">
        <f t="shared" si="868"/>
        <v/>
      </c>
      <c r="K353" s="301" t="str">
        <f t="shared" si="748"/>
        <v/>
      </c>
      <c r="L353" s="302" t="str">
        <f t="shared" ref="L353:M353" si="869">IF($A353="","",IFERROR(INDIRECT("'" &amp; $A353 &amp; "'!" &amp; L$9),0))</f>
        <v/>
      </c>
      <c r="M353" s="303" t="str">
        <f t="shared" si="869"/>
        <v/>
      </c>
      <c r="N353" s="279"/>
      <c r="O353" s="279"/>
      <c r="P353" s="279"/>
      <c r="Q353" s="279"/>
      <c r="R353" s="279"/>
      <c r="S353" s="279"/>
      <c r="T353" s="279"/>
      <c r="U353" s="279"/>
      <c r="V353" s="279"/>
      <c r="W353" s="279"/>
      <c r="X353" s="279"/>
      <c r="Y353" s="279"/>
      <c r="Z353" s="279"/>
    </row>
    <row r="354" ht="12.75" hidden="1" customHeight="1">
      <c r="A354" s="279"/>
      <c r="B354" s="298" t="str">
        <f t="shared" si="744"/>
        <v/>
      </c>
      <c r="C354" s="166" t="str">
        <f t="shared" ref="C354:G354" si="870">IF($A354="","",IFERROR(INDIRECT("'" &amp; $A354 &amp; "'!" &amp; C$9),0))</f>
        <v/>
      </c>
      <c r="D354" s="166" t="str">
        <f t="shared" si="870"/>
        <v/>
      </c>
      <c r="E354" s="166" t="str">
        <f t="shared" si="870"/>
        <v/>
      </c>
      <c r="F354" s="299" t="str">
        <f t="shared" si="870"/>
        <v/>
      </c>
      <c r="G354" s="300" t="str">
        <f t="shared" si="870"/>
        <v/>
      </c>
      <c r="H354" s="301" t="str">
        <f t="shared" si="746"/>
        <v/>
      </c>
      <c r="I354" s="299" t="str">
        <f t="shared" ref="I354:J354" si="871">IF($A354="","",IFERROR(INDIRECT("'" &amp; $A354 &amp; "'!" &amp; I$9),0))</f>
        <v/>
      </c>
      <c r="J354" s="300" t="str">
        <f t="shared" si="871"/>
        <v/>
      </c>
      <c r="K354" s="301" t="str">
        <f t="shared" si="748"/>
        <v/>
      </c>
      <c r="L354" s="302" t="str">
        <f t="shared" ref="L354:M354" si="872">IF($A354="","",IFERROR(INDIRECT("'" &amp; $A354 &amp; "'!" &amp; L$9),0))</f>
        <v/>
      </c>
      <c r="M354" s="303" t="str">
        <f t="shared" si="872"/>
        <v/>
      </c>
      <c r="N354" s="279"/>
      <c r="O354" s="279"/>
      <c r="P354" s="279"/>
      <c r="Q354" s="279"/>
      <c r="R354" s="279"/>
      <c r="S354" s="279"/>
      <c r="T354" s="279"/>
      <c r="U354" s="279"/>
      <c r="V354" s="279"/>
      <c r="W354" s="279"/>
      <c r="X354" s="279"/>
      <c r="Y354" s="279"/>
      <c r="Z354" s="279"/>
    </row>
    <row r="355" ht="12.75" hidden="1" customHeight="1">
      <c r="A355" s="279"/>
      <c r="B355" s="298" t="str">
        <f t="shared" si="744"/>
        <v/>
      </c>
      <c r="C355" s="166" t="str">
        <f t="shared" ref="C355:G355" si="873">IF($A355="","",IFERROR(INDIRECT("'" &amp; $A355 &amp; "'!" &amp; C$9),0))</f>
        <v/>
      </c>
      <c r="D355" s="166" t="str">
        <f t="shared" si="873"/>
        <v/>
      </c>
      <c r="E355" s="166" t="str">
        <f t="shared" si="873"/>
        <v/>
      </c>
      <c r="F355" s="299" t="str">
        <f t="shared" si="873"/>
        <v/>
      </c>
      <c r="G355" s="300" t="str">
        <f t="shared" si="873"/>
        <v/>
      </c>
      <c r="H355" s="301" t="str">
        <f t="shared" si="746"/>
        <v/>
      </c>
      <c r="I355" s="299" t="str">
        <f t="shared" ref="I355:J355" si="874">IF($A355="","",IFERROR(INDIRECT("'" &amp; $A355 &amp; "'!" &amp; I$9),0))</f>
        <v/>
      </c>
      <c r="J355" s="300" t="str">
        <f t="shared" si="874"/>
        <v/>
      </c>
      <c r="K355" s="301" t="str">
        <f t="shared" si="748"/>
        <v/>
      </c>
      <c r="L355" s="302" t="str">
        <f t="shared" ref="L355:M355" si="875">IF($A355="","",IFERROR(INDIRECT("'" &amp; $A355 &amp; "'!" &amp; L$9),0))</f>
        <v/>
      </c>
      <c r="M355" s="303" t="str">
        <f t="shared" si="875"/>
        <v/>
      </c>
      <c r="N355" s="279"/>
      <c r="O355" s="279"/>
      <c r="P355" s="279"/>
      <c r="Q355" s="279"/>
      <c r="R355" s="279"/>
      <c r="S355" s="279"/>
      <c r="T355" s="279"/>
      <c r="U355" s="279"/>
      <c r="V355" s="279"/>
      <c r="W355" s="279"/>
      <c r="X355" s="279"/>
      <c r="Y355" s="279"/>
      <c r="Z355" s="279"/>
    </row>
    <row r="356" ht="12.75" hidden="1" customHeight="1">
      <c r="A356" s="279"/>
      <c r="B356" s="298" t="str">
        <f t="shared" si="744"/>
        <v/>
      </c>
      <c r="C356" s="166" t="str">
        <f t="shared" ref="C356:G356" si="876">IF($A356="","",IFERROR(INDIRECT("'" &amp; $A356 &amp; "'!" &amp; C$9),0))</f>
        <v/>
      </c>
      <c r="D356" s="166" t="str">
        <f t="shared" si="876"/>
        <v/>
      </c>
      <c r="E356" s="166" t="str">
        <f t="shared" si="876"/>
        <v/>
      </c>
      <c r="F356" s="299" t="str">
        <f t="shared" si="876"/>
        <v/>
      </c>
      <c r="G356" s="300" t="str">
        <f t="shared" si="876"/>
        <v/>
      </c>
      <c r="H356" s="301" t="str">
        <f t="shared" si="746"/>
        <v/>
      </c>
      <c r="I356" s="299" t="str">
        <f t="shared" ref="I356:J356" si="877">IF($A356="","",IFERROR(INDIRECT("'" &amp; $A356 &amp; "'!" &amp; I$9),0))</f>
        <v/>
      </c>
      <c r="J356" s="300" t="str">
        <f t="shared" si="877"/>
        <v/>
      </c>
      <c r="K356" s="301" t="str">
        <f t="shared" si="748"/>
        <v/>
      </c>
      <c r="L356" s="302" t="str">
        <f t="shared" ref="L356:M356" si="878">IF($A356="","",IFERROR(INDIRECT("'" &amp; $A356 &amp; "'!" &amp; L$9),0))</f>
        <v/>
      </c>
      <c r="M356" s="303" t="str">
        <f t="shared" si="878"/>
        <v/>
      </c>
      <c r="N356" s="279"/>
      <c r="O356" s="279"/>
      <c r="P356" s="279"/>
      <c r="Q356" s="279"/>
      <c r="R356" s="279"/>
      <c r="S356" s="279"/>
      <c r="T356" s="279"/>
      <c r="U356" s="279"/>
      <c r="V356" s="279"/>
      <c r="W356" s="279"/>
      <c r="X356" s="279"/>
      <c r="Y356" s="279"/>
      <c r="Z356" s="279"/>
    </row>
    <row r="357" ht="12.75" hidden="1" customHeight="1">
      <c r="A357" s="298"/>
      <c r="B357" s="298" t="str">
        <f t="shared" si="744"/>
        <v/>
      </c>
      <c r="C357" s="166" t="str">
        <f t="shared" ref="C357:G357" si="879">IF($A357="","",IFERROR(INDIRECT("'" &amp; $A357 &amp; "'!" &amp; C$9),0))</f>
        <v/>
      </c>
      <c r="D357" s="166" t="str">
        <f t="shared" si="879"/>
        <v/>
      </c>
      <c r="E357" s="166" t="str">
        <f t="shared" si="879"/>
        <v/>
      </c>
      <c r="F357" s="299" t="str">
        <f t="shared" si="879"/>
        <v/>
      </c>
      <c r="G357" s="300" t="str">
        <f t="shared" si="879"/>
        <v/>
      </c>
      <c r="H357" s="301" t="str">
        <f t="shared" si="746"/>
        <v/>
      </c>
      <c r="I357" s="299" t="str">
        <f t="shared" ref="I357:J357" si="880">IF($A357="","",IFERROR(INDIRECT("'" &amp; $A357 &amp; "'!" &amp; I$9),0))</f>
        <v/>
      </c>
      <c r="J357" s="300" t="str">
        <f t="shared" si="880"/>
        <v/>
      </c>
      <c r="K357" s="301" t="str">
        <f t="shared" si="748"/>
        <v/>
      </c>
      <c r="L357" s="302" t="str">
        <f t="shared" ref="L357:M357" si="881">IF($A357="","",IFERROR(INDIRECT("'" &amp; $A357 &amp; "'!" &amp; L$9),0))</f>
        <v/>
      </c>
      <c r="M357" s="303" t="str">
        <f t="shared" si="881"/>
        <v/>
      </c>
      <c r="N357" s="279"/>
      <c r="O357" s="279"/>
      <c r="P357" s="279"/>
      <c r="Q357" s="279"/>
      <c r="R357" s="279"/>
      <c r="S357" s="279"/>
      <c r="T357" s="279"/>
      <c r="U357" s="279"/>
      <c r="V357" s="279"/>
      <c r="W357" s="279"/>
      <c r="X357" s="279"/>
      <c r="Y357" s="279"/>
      <c r="Z357" s="279"/>
    </row>
    <row r="358" ht="12.75" hidden="1" customHeight="1">
      <c r="A358" s="298"/>
      <c r="B358" s="298" t="str">
        <f t="shared" si="744"/>
        <v/>
      </c>
      <c r="C358" s="166" t="str">
        <f t="shared" ref="C358:G358" si="882">IF($A358="","",IFERROR(INDIRECT("'" &amp; $A358 &amp; "'!" &amp; C$9),0))</f>
        <v/>
      </c>
      <c r="D358" s="166" t="str">
        <f t="shared" si="882"/>
        <v/>
      </c>
      <c r="E358" s="166" t="str">
        <f t="shared" si="882"/>
        <v/>
      </c>
      <c r="F358" s="299" t="str">
        <f t="shared" si="882"/>
        <v/>
      </c>
      <c r="G358" s="300" t="str">
        <f t="shared" si="882"/>
        <v/>
      </c>
      <c r="H358" s="301" t="str">
        <f t="shared" si="746"/>
        <v/>
      </c>
      <c r="I358" s="299" t="str">
        <f t="shared" ref="I358:J358" si="883">IF($A358="","",IFERROR(INDIRECT("'" &amp; $A358 &amp; "'!" &amp; I$9),0))</f>
        <v/>
      </c>
      <c r="J358" s="300" t="str">
        <f t="shared" si="883"/>
        <v/>
      </c>
      <c r="K358" s="301" t="str">
        <f t="shared" si="748"/>
        <v/>
      </c>
      <c r="L358" s="302" t="str">
        <f t="shared" ref="L358:M358" si="884">IF($A358="","",IFERROR(INDIRECT("'" &amp; $A358 &amp; "'!" &amp; L$9),0))</f>
        <v/>
      </c>
      <c r="M358" s="303" t="str">
        <f t="shared" si="884"/>
        <v/>
      </c>
      <c r="N358" s="279"/>
      <c r="O358" s="279"/>
      <c r="P358" s="279"/>
      <c r="Q358" s="279"/>
      <c r="R358" s="279"/>
      <c r="S358" s="279"/>
      <c r="T358" s="279"/>
      <c r="U358" s="279"/>
      <c r="V358" s="279"/>
      <c r="W358" s="279"/>
      <c r="X358" s="279"/>
      <c r="Y358" s="279"/>
      <c r="Z358" s="279"/>
    </row>
    <row r="359" ht="12.75" hidden="1" customHeight="1">
      <c r="A359" s="298"/>
      <c r="B359" s="298" t="str">
        <f t="shared" si="744"/>
        <v/>
      </c>
      <c r="C359" s="166" t="str">
        <f t="shared" ref="C359:G359" si="885">IF($A359="","",IFERROR(INDIRECT("'" &amp; $A359 &amp; "'!" &amp; C$9),0))</f>
        <v/>
      </c>
      <c r="D359" s="166" t="str">
        <f t="shared" si="885"/>
        <v/>
      </c>
      <c r="E359" s="166" t="str">
        <f t="shared" si="885"/>
        <v/>
      </c>
      <c r="F359" s="299" t="str">
        <f t="shared" si="885"/>
        <v/>
      </c>
      <c r="G359" s="300" t="str">
        <f t="shared" si="885"/>
        <v/>
      </c>
      <c r="H359" s="301" t="str">
        <f t="shared" si="746"/>
        <v/>
      </c>
      <c r="I359" s="299" t="str">
        <f t="shared" ref="I359:J359" si="886">IF($A359="","",IFERROR(INDIRECT("'" &amp; $A359 &amp; "'!" &amp; I$9),0))</f>
        <v/>
      </c>
      <c r="J359" s="300" t="str">
        <f t="shared" si="886"/>
        <v/>
      </c>
      <c r="K359" s="301" t="str">
        <f t="shared" si="748"/>
        <v/>
      </c>
      <c r="L359" s="302" t="str">
        <f t="shared" ref="L359:M359" si="887">IF($A359="","",IFERROR(INDIRECT("'" &amp; $A359 &amp; "'!" &amp; L$9),0))</f>
        <v/>
      </c>
      <c r="M359" s="303" t="str">
        <f t="shared" si="887"/>
        <v/>
      </c>
      <c r="N359" s="279"/>
      <c r="O359" s="279"/>
      <c r="P359" s="279"/>
      <c r="Q359" s="279"/>
      <c r="R359" s="279"/>
      <c r="S359" s="279"/>
      <c r="T359" s="279"/>
      <c r="U359" s="279"/>
      <c r="V359" s="279"/>
      <c r="W359" s="279"/>
      <c r="X359" s="279"/>
      <c r="Y359" s="279"/>
      <c r="Z359" s="279"/>
    </row>
    <row r="360" ht="12.75" customHeight="1">
      <c r="A360" s="306" t="s">
        <v>347</v>
      </c>
      <c r="B360" s="306"/>
      <c r="C360" s="348"/>
      <c r="D360" s="307">
        <f>SUM(D312:D359)</f>
        <v>0</v>
      </c>
      <c r="E360" s="307">
        <f>IFERROR(SUMPRODUCT(D312:D359,$E312:$E359)/$D360,0)</f>
        <v>0</v>
      </c>
      <c r="F360" s="308">
        <f>IFERROR(SUMPRODUCT(F312:F359,$D312:$D359)/$D360,0)</f>
        <v>0</v>
      </c>
      <c r="G360" s="309">
        <f>IFERROR(SUMPRODUCT(G312:G359,$E312:$E359)/SUM($E312:$E359),0)</f>
        <v>0</v>
      </c>
      <c r="H360" s="310">
        <f>IFERROR(SUMPRODUCT(H312:H359,$D312:$D359)/$D360,0)</f>
        <v>0</v>
      </c>
      <c r="I360" s="308">
        <f>IFERROR(SUMPRODUCT(I312:I359,$D312:$D359)/$D359,0)</f>
        <v>0</v>
      </c>
      <c r="J360" s="309">
        <f>IFERROR(SUMPRODUCT(J312:J359,$E312:$E359)/SUM($E312:$E359),0)</f>
        <v>0</v>
      </c>
      <c r="K360" s="310">
        <f t="shared" ref="K360:L360" si="888">IFERROR(SUMPRODUCT(K312:K359,$D312:$D359)/$D360,0)</f>
        <v>0</v>
      </c>
      <c r="L360" s="308">
        <f t="shared" si="888"/>
        <v>0</v>
      </c>
      <c r="M360" s="309">
        <f>IFERROR(SUMPRODUCT(M312:M359,$E312:$E359)/SUM($E312:$E359),0)</f>
        <v>0</v>
      </c>
      <c r="N360" s="279"/>
      <c r="O360" s="279"/>
      <c r="P360" s="279"/>
      <c r="Q360" s="279"/>
      <c r="R360" s="279"/>
      <c r="S360" s="279"/>
      <c r="T360" s="279"/>
      <c r="U360" s="279"/>
      <c r="V360" s="279"/>
      <c r="W360" s="279"/>
      <c r="X360" s="279"/>
      <c r="Y360" s="279"/>
      <c r="Z360" s="279"/>
    </row>
    <row r="361" ht="12.75" customHeight="1">
      <c r="A361" s="291" t="s">
        <v>121</v>
      </c>
      <c r="B361" s="291"/>
      <c r="C361" s="347"/>
      <c r="D361" s="292"/>
      <c r="E361" s="292"/>
      <c r="F361" s="293"/>
      <c r="G361" s="294"/>
      <c r="H361" s="295"/>
      <c r="I361" s="293"/>
      <c r="J361" s="294"/>
      <c r="K361" s="295"/>
      <c r="L361" s="296"/>
      <c r="M361" s="297"/>
      <c r="N361" s="279"/>
      <c r="O361" s="279"/>
      <c r="P361" s="279"/>
      <c r="Q361" s="279"/>
      <c r="R361" s="279"/>
      <c r="S361" s="279"/>
      <c r="T361" s="279"/>
      <c r="U361" s="279"/>
      <c r="V361" s="279"/>
      <c r="W361" s="279"/>
      <c r="X361" s="279"/>
      <c r="Y361" s="279"/>
      <c r="Z361" s="279"/>
    </row>
    <row r="362" ht="12.75" customHeight="1">
      <c r="A362" s="298" t="s">
        <v>23</v>
      </c>
      <c r="B362" s="298" t="str">
        <f t="shared" ref="B362:B409" si="892">IF(A362="","",$A$361)</f>
        <v>6 Bedroom</v>
      </c>
      <c r="C362" s="166">
        <f t="shared" ref="C362:G362" si="889">IF($A362="","",IFERROR(INDIRECT("'" &amp; $A362 &amp; "'!" &amp; C$10),0))</f>
        <v>2</v>
      </c>
      <c r="D362" s="166">
        <f t="shared" si="889"/>
        <v>0</v>
      </c>
      <c r="E362" s="166">
        <f t="shared" si="889"/>
        <v>0</v>
      </c>
      <c r="F362" s="299">
        <f t="shared" si="889"/>
        <v>0</v>
      </c>
      <c r="G362" s="300">
        <f t="shared" si="889"/>
        <v>0</v>
      </c>
      <c r="H362" s="301">
        <f t="shared" ref="H362:H409" si="894">IF($A362="","",I362-F362)</f>
        <v>0</v>
      </c>
      <c r="I362" s="299">
        <f t="shared" ref="I362:J362" si="890">IF($A362="","",IFERROR(INDIRECT("'" &amp; $A362 &amp; "'!" &amp; I$10),0))</f>
        <v>0</v>
      </c>
      <c r="J362" s="300">
        <f t="shared" si="890"/>
        <v>0</v>
      </c>
      <c r="K362" s="301">
        <f t="shared" ref="K362:K409" si="896">IF($A362="","",L362-I362)</f>
        <v>0</v>
      </c>
      <c r="L362" s="302">
        <f t="shared" ref="L362:M362" si="891">IF($A362="","",IFERROR(INDIRECT("'" &amp; $A362 &amp; "'!" &amp; L$10),0))</f>
        <v>0</v>
      </c>
      <c r="M362" s="303">
        <f t="shared" si="891"/>
        <v>0</v>
      </c>
      <c r="N362" s="279"/>
      <c r="O362" s="279"/>
      <c r="P362" s="279"/>
      <c r="Q362" s="279"/>
      <c r="R362" s="279"/>
      <c r="S362" s="279"/>
      <c r="T362" s="279"/>
      <c r="U362" s="279"/>
      <c r="V362" s="279"/>
      <c r="W362" s="279"/>
      <c r="X362" s="279"/>
      <c r="Y362" s="279"/>
      <c r="Z362" s="279"/>
    </row>
    <row r="363" ht="12.75" customHeight="1">
      <c r="A363" s="298" t="s">
        <v>24</v>
      </c>
      <c r="B363" s="298" t="str">
        <f t="shared" si="892"/>
        <v>6 Bedroom</v>
      </c>
      <c r="C363" s="166">
        <f t="shared" ref="C363:G363" si="893">IF($A363="","",IFERROR(INDIRECT("'" &amp; $A363 &amp; "'!" &amp; C$10),0))</f>
        <v>5</v>
      </c>
      <c r="D363" s="166">
        <f t="shared" si="893"/>
        <v>0</v>
      </c>
      <c r="E363" s="166">
        <f t="shared" si="893"/>
        <v>0</v>
      </c>
      <c r="F363" s="299">
        <f t="shared" si="893"/>
        <v>0</v>
      </c>
      <c r="G363" s="300">
        <f t="shared" si="893"/>
        <v>0</v>
      </c>
      <c r="H363" s="301">
        <f t="shared" si="894"/>
        <v>0</v>
      </c>
      <c r="I363" s="299">
        <f t="shared" ref="I363:J363" si="895">IF($A363="","",IFERROR(INDIRECT("'" &amp; $A363 &amp; "'!" &amp; I$10),0))</f>
        <v>0</v>
      </c>
      <c r="J363" s="300">
        <f t="shared" si="895"/>
        <v>0</v>
      </c>
      <c r="K363" s="301">
        <f t="shared" si="896"/>
        <v>0</v>
      </c>
      <c r="L363" s="302">
        <f t="shared" ref="L363:M363" si="897">IF($A363="","",IFERROR(INDIRECT("'" &amp; $A363 &amp; "'!" &amp; L$10),0))</f>
        <v>0</v>
      </c>
      <c r="M363" s="303">
        <f t="shared" si="897"/>
        <v>0</v>
      </c>
      <c r="N363" s="279"/>
      <c r="O363" s="279"/>
      <c r="P363" s="279"/>
      <c r="Q363" s="279"/>
      <c r="R363" s="279"/>
      <c r="S363" s="279"/>
      <c r="T363" s="279"/>
      <c r="U363" s="279"/>
      <c r="V363" s="279"/>
      <c r="W363" s="279"/>
      <c r="X363" s="279"/>
      <c r="Y363" s="279"/>
      <c r="Z363" s="279"/>
    </row>
    <row r="364" ht="12.75" customHeight="1">
      <c r="A364" s="298" t="s">
        <v>25</v>
      </c>
      <c r="B364" s="298" t="str">
        <f t="shared" si="892"/>
        <v>6 Bedroom</v>
      </c>
      <c r="C364" s="166">
        <f t="shared" ref="C364:G364" si="898">IF($A364="","",IFERROR(INDIRECT("'" &amp; $A364 &amp; "'!" &amp; C$10),0))</f>
        <v>4</v>
      </c>
      <c r="D364" s="166">
        <f t="shared" si="898"/>
        <v>0</v>
      </c>
      <c r="E364" s="166">
        <f t="shared" si="898"/>
        <v>0</v>
      </c>
      <c r="F364" s="299">
        <f t="shared" si="898"/>
        <v>0</v>
      </c>
      <c r="G364" s="300">
        <f t="shared" si="898"/>
        <v>0</v>
      </c>
      <c r="H364" s="301">
        <f t="shared" si="894"/>
        <v>0</v>
      </c>
      <c r="I364" s="299">
        <f t="shared" ref="I364:J364" si="899">IF($A364="","",IFERROR(INDIRECT("'" &amp; $A364 &amp; "'!" &amp; I$10),0))</f>
        <v>0</v>
      </c>
      <c r="J364" s="300">
        <f t="shared" si="899"/>
        <v>0</v>
      </c>
      <c r="K364" s="301">
        <f t="shared" si="896"/>
        <v>0</v>
      </c>
      <c r="L364" s="302">
        <f t="shared" ref="L364:M364" si="900">IF($A364="","",IFERROR(INDIRECT("'" &amp; $A364 &amp; "'!" &amp; L$10),0))</f>
        <v>0</v>
      </c>
      <c r="M364" s="303">
        <f t="shared" si="900"/>
        <v>0</v>
      </c>
      <c r="N364" s="279"/>
      <c r="O364" s="279"/>
      <c r="P364" s="279"/>
      <c r="Q364" s="279"/>
      <c r="R364" s="279"/>
      <c r="S364" s="279"/>
      <c r="T364" s="279"/>
      <c r="U364" s="279"/>
      <c r="V364" s="279"/>
      <c r="W364" s="279"/>
      <c r="X364" s="279"/>
      <c r="Y364" s="279"/>
      <c r="Z364" s="279"/>
    </row>
    <row r="365" ht="12.75" customHeight="1">
      <c r="A365" s="298" t="s">
        <v>26</v>
      </c>
      <c r="B365" s="298" t="str">
        <f t="shared" si="892"/>
        <v>6 Bedroom</v>
      </c>
      <c r="C365" s="166">
        <f t="shared" ref="C365:G365" si="901">IF($A365="","",IFERROR(INDIRECT("'" &amp; $A365 &amp; "'!" &amp; C$10),0))</f>
        <v>5</v>
      </c>
      <c r="D365" s="166">
        <f t="shared" si="901"/>
        <v>0</v>
      </c>
      <c r="E365" s="166">
        <f t="shared" si="901"/>
        <v>0</v>
      </c>
      <c r="F365" s="299">
        <f t="shared" si="901"/>
        <v>0</v>
      </c>
      <c r="G365" s="300">
        <f t="shared" si="901"/>
        <v>0</v>
      </c>
      <c r="H365" s="301">
        <f t="shared" si="894"/>
        <v>0</v>
      </c>
      <c r="I365" s="299">
        <f t="shared" ref="I365:J365" si="902">IF($A365="","",IFERROR(INDIRECT("'" &amp; $A365 &amp; "'!" &amp; I$10),0))</f>
        <v>0</v>
      </c>
      <c r="J365" s="300">
        <f t="shared" si="902"/>
        <v>0</v>
      </c>
      <c r="K365" s="301">
        <f t="shared" si="896"/>
        <v>0</v>
      </c>
      <c r="L365" s="302">
        <f t="shared" ref="L365:M365" si="903">IF($A365="","",IFERROR(INDIRECT("'" &amp; $A365 &amp; "'!" &amp; L$10),0))</f>
        <v>0</v>
      </c>
      <c r="M365" s="303">
        <f t="shared" si="903"/>
        <v>0</v>
      </c>
      <c r="N365" s="279"/>
      <c r="O365" s="279"/>
      <c r="P365" s="279"/>
      <c r="Q365" s="279"/>
      <c r="R365" s="279"/>
      <c r="S365" s="279"/>
      <c r="T365" s="279"/>
      <c r="U365" s="279"/>
      <c r="V365" s="279"/>
      <c r="W365" s="279"/>
      <c r="X365" s="279"/>
      <c r="Y365" s="279"/>
      <c r="Z365" s="279"/>
    </row>
    <row r="366" ht="12.75" hidden="1" customHeight="1">
      <c r="A366" s="298"/>
      <c r="B366" s="298" t="str">
        <f t="shared" si="892"/>
        <v/>
      </c>
      <c r="C366" s="166" t="str">
        <f t="shared" ref="C366:G366" si="904">IF($A366="","",IFERROR(INDIRECT("'" &amp; $A366 &amp; "'!" &amp; C$10),0))</f>
        <v/>
      </c>
      <c r="D366" s="166" t="str">
        <f t="shared" si="904"/>
        <v/>
      </c>
      <c r="E366" s="166" t="str">
        <f t="shared" si="904"/>
        <v/>
      </c>
      <c r="F366" s="299" t="str">
        <f t="shared" si="904"/>
        <v/>
      </c>
      <c r="G366" s="300" t="str">
        <f t="shared" si="904"/>
        <v/>
      </c>
      <c r="H366" s="301" t="str">
        <f t="shared" si="894"/>
        <v/>
      </c>
      <c r="I366" s="299" t="str">
        <f t="shared" ref="I366:J366" si="905">IF($A366="","",IFERROR(INDIRECT("'" &amp; $A366 &amp; "'!" &amp; I$10),0))</f>
        <v/>
      </c>
      <c r="J366" s="300" t="str">
        <f t="shared" si="905"/>
        <v/>
      </c>
      <c r="K366" s="301" t="str">
        <f t="shared" si="896"/>
        <v/>
      </c>
      <c r="L366" s="302" t="str">
        <f t="shared" ref="L366:M366" si="906">IF($A366="","",IFERROR(INDIRECT("'" &amp; $A366 &amp; "'!" &amp; L$10),0))</f>
        <v/>
      </c>
      <c r="M366" s="303" t="str">
        <f t="shared" si="906"/>
        <v/>
      </c>
      <c r="N366" s="279"/>
      <c r="O366" s="279"/>
      <c r="P366" s="279"/>
      <c r="Q366" s="279"/>
      <c r="R366" s="279"/>
      <c r="S366" s="279"/>
      <c r="T366" s="279"/>
      <c r="U366" s="279"/>
      <c r="V366" s="279"/>
      <c r="W366" s="279"/>
      <c r="X366" s="279"/>
      <c r="Y366" s="279"/>
      <c r="Z366" s="279"/>
    </row>
    <row r="367" ht="12.75" hidden="1" customHeight="1">
      <c r="A367" s="298"/>
      <c r="B367" s="298" t="str">
        <f t="shared" si="892"/>
        <v/>
      </c>
      <c r="C367" s="166" t="str">
        <f t="shared" ref="C367:G367" si="907">IF($A367="","",IFERROR(INDIRECT("'" &amp; $A367 &amp; "'!" &amp; C$10),0))</f>
        <v/>
      </c>
      <c r="D367" s="166" t="str">
        <f t="shared" si="907"/>
        <v/>
      </c>
      <c r="E367" s="166" t="str">
        <f t="shared" si="907"/>
        <v/>
      </c>
      <c r="F367" s="299" t="str">
        <f t="shared" si="907"/>
        <v/>
      </c>
      <c r="G367" s="300" t="str">
        <f t="shared" si="907"/>
        <v/>
      </c>
      <c r="H367" s="301" t="str">
        <f t="shared" si="894"/>
        <v/>
      </c>
      <c r="I367" s="299" t="str">
        <f t="shared" ref="I367:J367" si="908">IF($A367="","",IFERROR(INDIRECT("'" &amp; $A367 &amp; "'!" &amp; I$10),0))</f>
        <v/>
      </c>
      <c r="J367" s="300" t="str">
        <f t="shared" si="908"/>
        <v/>
      </c>
      <c r="K367" s="301" t="str">
        <f t="shared" si="896"/>
        <v/>
      </c>
      <c r="L367" s="302" t="str">
        <f t="shared" ref="L367:M367" si="909">IF($A367="","",IFERROR(INDIRECT("'" &amp; $A367 &amp; "'!" &amp; L$10),0))</f>
        <v/>
      </c>
      <c r="M367" s="303" t="str">
        <f t="shared" si="909"/>
        <v/>
      </c>
      <c r="N367" s="279"/>
      <c r="O367" s="279"/>
      <c r="P367" s="279"/>
      <c r="Q367" s="279"/>
      <c r="R367" s="279"/>
      <c r="S367" s="279"/>
      <c r="T367" s="279"/>
      <c r="U367" s="279"/>
      <c r="V367" s="279"/>
      <c r="W367" s="279"/>
      <c r="X367" s="279"/>
      <c r="Y367" s="279"/>
      <c r="Z367" s="279"/>
    </row>
    <row r="368" ht="12.75" hidden="1" customHeight="1">
      <c r="A368" s="298"/>
      <c r="B368" s="298" t="str">
        <f t="shared" si="892"/>
        <v/>
      </c>
      <c r="C368" s="166" t="str">
        <f t="shared" ref="C368:G368" si="910">IF($A368="","",IFERROR(INDIRECT("'" &amp; $A368 &amp; "'!" &amp; C$10),0))</f>
        <v/>
      </c>
      <c r="D368" s="166" t="str">
        <f t="shared" si="910"/>
        <v/>
      </c>
      <c r="E368" s="166" t="str">
        <f t="shared" si="910"/>
        <v/>
      </c>
      <c r="F368" s="299" t="str">
        <f t="shared" si="910"/>
        <v/>
      </c>
      <c r="G368" s="300" t="str">
        <f t="shared" si="910"/>
        <v/>
      </c>
      <c r="H368" s="301" t="str">
        <f t="shared" si="894"/>
        <v/>
      </c>
      <c r="I368" s="299" t="str">
        <f t="shared" ref="I368:J368" si="911">IF($A368="","",IFERROR(INDIRECT("'" &amp; $A368 &amp; "'!" &amp; I$10),0))</f>
        <v/>
      </c>
      <c r="J368" s="300" t="str">
        <f t="shared" si="911"/>
        <v/>
      </c>
      <c r="K368" s="301" t="str">
        <f t="shared" si="896"/>
        <v/>
      </c>
      <c r="L368" s="302" t="str">
        <f t="shared" ref="L368:M368" si="912">IF($A368="","",IFERROR(INDIRECT("'" &amp; $A368 &amp; "'!" &amp; L$10),0))</f>
        <v/>
      </c>
      <c r="M368" s="303" t="str">
        <f t="shared" si="912"/>
        <v/>
      </c>
      <c r="N368" s="279"/>
      <c r="O368" s="279"/>
      <c r="P368" s="279"/>
      <c r="Q368" s="279"/>
      <c r="R368" s="279"/>
      <c r="S368" s="279"/>
      <c r="T368" s="279"/>
      <c r="U368" s="279"/>
      <c r="V368" s="279"/>
      <c r="W368" s="279"/>
      <c r="X368" s="279"/>
      <c r="Y368" s="279"/>
      <c r="Z368" s="279"/>
    </row>
    <row r="369" ht="12.75" hidden="1" customHeight="1">
      <c r="A369" s="298"/>
      <c r="B369" s="298" t="str">
        <f t="shared" si="892"/>
        <v/>
      </c>
      <c r="C369" s="166" t="str">
        <f t="shared" ref="C369:G369" si="913">IF($A369="","",IFERROR(INDIRECT("'" &amp; $A369 &amp; "'!" &amp; C$10),0))</f>
        <v/>
      </c>
      <c r="D369" s="166" t="str">
        <f t="shared" si="913"/>
        <v/>
      </c>
      <c r="E369" s="166" t="str">
        <f t="shared" si="913"/>
        <v/>
      </c>
      <c r="F369" s="299" t="str">
        <f t="shared" si="913"/>
        <v/>
      </c>
      <c r="G369" s="300" t="str">
        <f t="shared" si="913"/>
        <v/>
      </c>
      <c r="H369" s="301" t="str">
        <f t="shared" si="894"/>
        <v/>
      </c>
      <c r="I369" s="299" t="str">
        <f t="shared" ref="I369:J369" si="914">IF($A369="","",IFERROR(INDIRECT("'" &amp; $A369 &amp; "'!" &amp; I$10),0))</f>
        <v/>
      </c>
      <c r="J369" s="300" t="str">
        <f t="shared" si="914"/>
        <v/>
      </c>
      <c r="K369" s="301" t="str">
        <f t="shared" si="896"/>
        <v/>
      </c>
      <c r="L369" s="302" t="str">
        <f t="shared" ref="L369:M369" si="915">IF($A369="","",IFERROR(INDIRECT("'" &amp; $A369 &amp; "'!" &amp; L$10),0))</f>
        <v/>
      </c>
      <c r="M369" s="303" t="str">
        <f t="shared" si="915"/>
        <v/>
      </c>
      <c r="N369" s="279"/>
      <c r="O369" s="279"/>
      <c r="P369" s="279"/>
      <c r="Q369" s="279"/>
      <c r="R369" s="279"/>
      <c r="S369" s="279"/>
      <c r="T369" s="279"/>
      <c r="U369" s="279"/>
      <c r="V369" s="279"/>
      <c r="W369" s="279"/>
      <c r="X369" s="279"/>
      <c r="Y369" s="279"/>
      <c r="Z369" s="279"/>
    </row>
    <row r="370" ht="12.75" hidden="1" customHeight="1">
      <c r="A370" s="298"/>
      <c r="B370" s="298" t="str">
        <f t="shared" si="892"/>
        <v/>
      </c>
      <c r="C370" s="166" t="str">
        <f t="shared" ref="C370:G370" si="916">IF($A370="","",IFERROR(INDIRECT("'" &amp; $A370 &amp; "'!" &amp; C$10),0))</f>
        <v/>
      </c>
      <c r="D370" s="166" t="str">
        <f t="shared" si="916"/>
        <v/>
      </c>
      <c r="E370" s="166" t="str">
        <f t="shared" si="916"/>
        <v/>
      </c>
      <c r="F370" s="299" t="str">
        <f t="shared" si="916"/>
        <v/>
      </c>
      <c r="G370" s="300" t="str">
        <f t="shared" si="916"/>
        <v/>
      </c>
      <c r="H370" s="301" t="str">
        <f t="shared" si="894"/>
        <v/>
      </c>
      <c r="I370" s="299" t="str">
        <f t="shared" ref="I370:J370" si="917">IF($A370="","",IFERROR(INDIRECT("'" &amp; $A370 &amp; "'!" &amp; I$10),0))</f>
        <v/>
      </c>
      <c r="J370" s="300" t="str">
        <f t="shared" si="917"/>
        <v/>
      </c>
      <c r="K370" s="301" t="str">
        <f t="shared" si="896"/>
        <v/>
      </c>
      <c r="L370" s="302" t="str">
        <f t="shared" ref="L370:M370" si="918">IF($A370="","",IFERROR(INDIRECT("'" &amp; $A370 &amp; "'!" &amp; L$10),0))</f>
        <v/>
      </c>
      <c r="M370" s="303" t="str">
        <f t="shared" si="918"/>
        <v/>
      </c>
      <c r="N370" s="279"/>
      <c r="O370" s="279"/>
      <c r="P370" s="279"/>
      <c r="Q370" s="279"/>
      <c r="R370" s="279"/>
      <c r="S370" s="279"/>
      <c r="T370" s="279"/>
      <c r="U370" s="279"/>
      <c r="V370" s="279"/>
      <c r="W370" s="279"/>
      <c r="X370" s="279"/>
      <c r="Y370" s="279"/>
      <c r="Z370" s="279"/>
    </row>
    <row r="371" ht="12.75" hidden="1" customHeight="1">
      <c r="A371" s="298"/>
      <c r="B371" s="298" t="str">
        <f t="shared" si="892"/>
        <v/>
      </c>
      <c r="C371" s="166" t="str">
        <f t="shared" ref="C371:G371" si="919">IF($A371="","",IFERROR(INDIRECT("'" &amp; $A371 &amp; "'!" &amp; C$10),0))</f>
        <v/>
      </c>
      <c r="D371" s="166" t="str">
        <f t="shared" si="919"/>
        <v/>
      </c>
      <c r="E371" s="166" t="str">
        <f t="shared" si="919"/>
        <v/>
      </c>
      <c r="F371" s="299" t="str">
        <f t="shared" si="919"/>
        <v/>
      </c>
      <c r="G371" s="300" t="str">
        <f t="shared" si="919"/>
        <v/>
      </c>
      <c r="H371" s="301" t="str">
        <f t="shared" si="894"/>
        <v/>
      </c>
      <c r="I371" s="299" t="str">
        <f t="shared" ref="I371:J371" si="920">IF($A371="","",IFERROR(INDIRECT("'" &amp; $A371 &amp; "'!" &amp; I$10),0))</f>
        <v/>
      </c>
      <c r="J371" s="300" t="str">
        <f t="shared" si="920"/>
        <v/>
      </c>
      <c r="K371" s="301" t="str">
        <f t="shared" si="896"/>
        <v/>
      </c>
      <c r="L371" s="302" t="str">
        <f t="shared" ref="L371:M371" si="921">IF($A371="","",IFERROR(INDIRECT("'" &amp; $A371 &amp; "'!" &amp; L$10),0))</f>
        <v/>
      </c>
      <c r="M371" s="303" t="str">
        <f t="shared" si="921"/>
        <v/>
      </c>
      <c r="N371" s="279"/>
      <c r="O371" s="279"/>
      <c r="P371" s="279"/>
      <c r="Q371" s="279"/>
      <c r="R371" s="279"/>
      <c r="S371" s="279"/>
      <c r="T371" s="279"/>
      <c r="U371" s="279"/>
      <c r="V371" s="279"/>
      <c r="W371" s="279"/>
      <c r="X371" s="279"/>
      <c r="Y371" s="279"/>
      <c r="Z371" s="279"/>
    </row>
    <row r="372" ht="12.75" hidden="1" customHeight="1">
      <c r="A372" s="298"/>
      <c r="B372" s="298" t="str">
        <f t="shared" si="892"/>
        <v/>
      </c>
      <c r="C372" s="166" t="str">
        <f t="shared" ref="C372:G372" si="922">IF($A372="","",IFERROR(INDIRECT("'" &amp; $A372 &amp; "'!" &amp; C$10),0))</f>
        <v/>
      </c>
      <c r="D372" s="166" t="str">
        <f t="shared" si="922"/>
        <v/>
      </c>
      <c r="E372" s="166" t="str">
        <f t="shared" si="922"/>
        <v/>
      </c>
      <c r="F372" s="299" t="str">
        <f t="shared" si="922"/>
        <v/>
      </c>
      <c r="G372" s="300" t="str">
        <f t="shared" si="922"/>
        <v/>
      </c>
      <c r="H372" s="301" t="str">
        <f t="shared" si="894"/>
        <v/>
      </c>
      <c r="I372" s="299" t="str">
        <f t="shared" ref="I372:J372" si="923">IF($A372="","",IFERROR(INDIRECT("'" &amp; $A372 &amp; "'!" &amp; I$10),0))</f>
        <v/>
      </c>
      <c r="J372" s="300" t="str">
        <f t="shared" si="923"/>
        <v/>
      </c>
      <c r="K372" s="301" t="str">
        <f t="shared" si="896"/>
        <v/>
      </c>
      <c r="L372" s="302" t="str">
        <f t="shared" ref="L372:M372" si="924">IF($A372="","",IFERROR(INDIRECT("'" &amp; $A372 &amp; "'!" &amp; L$10),0))</f>
        <v/>
      </c>
      <c r="M372" s="303" t="str">
        <f t="shared" si="924"/>
        <v/>
      </c>
      <c r="N372" s="279"/>
      <c r="O372" s="279"/>
      <c r="P372" s="279"/>
      <c r="Q372" s="279"/>
      <c r="R372" s="279"/>
      <c r="S372" s="279"/>
      <c r="T372" s="279"/>
      <c r="U372" s="279"/>
      <c r="V372" s="279"/>
      <c r="W372" s="279"/>
      <c r="X372" s="279"/>
      <c r="Y372" s="279"/>
      <c r="Z372" s="279"/>
    </row>
    <row r="373" ht="12.75" hidden="1" customHeight="1">
      <c r="A373" s="298"/>
      <c r="B373" s="298" t="str">
        <f t="shared" si="892"/>
        <v/>
      </c>
      <c r="C373" s="166" t="str">
        <f t="shared" ref="C373:G373" si="925">IF($A373="","",IFERROR(INDIRECT("'" &amp; $A373 &amp; "'!" &amp; C$10),0))</f>
        <v/>
      </c>
      <c r="D373" s="166" t="str">
        <f t="shared" si="925"/>
        <v/>
      </c>
      <c r="E373" s="166" t="str">
        <f t="shared" si="925"/>
        <v/>
      </c>
      <c r="F373" s="299" t="str">
        <f t="shared" si="925"/>
        <v/>
      </c>
      <c r="G373" s="300" t="str">
        <f t="shared" si="925"/>
        <v/>
      </c>
      <c r="H373" s="301" t="str">
        <f t="shared" si="894"/>
        <v/>
      </c>
      <c r="I373" s="299" t="str">
        <f t="shared" ref="I373:J373" si="926">IF($A373="","",IFERROR(INDIRECT("'" &amp; $A373 &amp; "'!" &amp; I$10),0))</f>
        <v/>
      </c>
      <c r="J373" s="300" t="str">
        <f t="shared" si="926"/>
        <v/>
      </c>
      <c r="K373" s="301" t="str">
        <f t="shared" si="896"/>
        <v/>
      </c>
      <c r="L373" s="302" t="str">
        <f t="shared" ref="L373:M373" si="927">IF($A373="","",IFERROR(INDIRECT("'" &amp; $A373 &amp; "'!" &amp; L$10),0))</f>
        <v/>
      </c>
      <c r="M373" s="303" t="str">
        <f t="shared" si="927"/>
        <v/>
      </c>
      <c r="N373" s="279"/>
      <c r="O373" s="279"/>
      <c r="P373" s="279"/>
      <c r="Q373" s="279"/>
      <c r="R373" s="279"/>
      <c r="S373" s="279"/>
      <c r="T373" s="279"/>
      <c r="U373" s="279"/>
      <c r="V373" s="279"/>
      <c r="W373" s="279"/>
      <c r="X373" s="279"/>
      <c r="Y373" s="279"/>
      <c r="Z373" s="279"/>
    </row>
    <row r="374" ht="12.75" hidden="1" customHeight="1">
      <c r="A374" s="298"/>
      <c r="B374" s="298" t="str">
        <f t="shared" si="892"/>
        <v/>
      </c>
      <c r="C374" s="166" t="str">
        <f t="shared" ref="C374:G374" si="928">IF($A374="","",IFERROR(INDIRECT("'" &amp; $A374 &amp; "'!" &amp; C$10),0))</f>
        <v/>
      </c>
      <c r="D374" s="166" t="str">
        <f t="shared" si="928"/>
        <v/>
      </c>
      <c r="E374" s="166" t="str">
        <f t="shared" si="928"/>
        <v/>
      </c>
      <c r="F374" s="299" t="str">
        <f t="shared" si="928"/>
        <v/>
      </c>
      <c r="G374" s="300" t="str">
        <f t="shared" si="928"/>
        <v/>
      </c>
      <c r="H374" s="301" t="str">
        <f t="shared" si="894"/>
        <v/>
      </c>
      <c r="I374" s="299" t="str">
        <f t="shared" ref="I374:J374" si="929">IF($A374="","",IFERROR(INDIRECT("'" &amp; $A374 &amp; "'!" &amp; I$10),0))</f>
        <v/>
      </c>
      <c r="J374" s="300" t="str">
        <f t="shared" si="929"/>
        <v/>
      </c>
      <c r="K374" s="301" t="str">
        <f t="shared" si="896"/>
        <v/>
      </c>
      <c r="L374" s="302" t="str">
        <f t="shared" ref="L374:M374" si="930">IF($A374="","",IFERROR(INDIRECT("'" &amp; $A374 &amp; "'!" &amp; L$10),0))</f>
        <v/>
      </c>
      <c r="M374" s="303" t="str">
        <f t="shared" si="930"/>
        <v/>
      </c>
      <c r="N374" s="279"/>
      <c r="O374" s="279"/>
      <c r="P374" s="279"/>
      <c r="Q374" s="279"/>
      <c r="R374" s="279"/>
      <c r="S374" s="279"/>
      <c r="T374" s="279"/>
      <c r="U374" s="279"/>
      <c r="V374" s="279"/>
      <c r="W374" s="279"/>
      <c r="X374" s="279"/>
      <c r="Y374" s="279"/>
      <c r="Z374" s="279"/>
    </row>
    <row r="375" ht="12.75" hidden="1" customHeight="1">
      <c r="A375" s="298"/>
      <c r="B375" s="298" t="str">
        <f t="shared" si="892"/>
        <v/>
      </c>
      <c r="C375" s="166" t="str">
        <f t="shared" ref="C375:G375" si="931">IF($A375="","",IFERROR(INDIRECT("'" &amp; $A375 &amp; "'!" &amp; C$10),0))</f>
        <v/>
      </c>
      <c r="D375" s="166" t="str">
        <f t="shared" si="931"/>
        <v/>
      </c>
      <c r="E375" s="166" t="str">
        <f t="shared" si="931"/>
        <v/>
      </c>
      <c r="F375" s="299" t="str">
        <f t="shared" si="931"/>
        <v/>
      </c>
      <c r="G375" s="300" t="str">
        <f t="shared" si="931"/>
        <v/>
      </c>
      <c r="H375" s="301" t="str">
        <f t="shared" si="894"/>
        <v/>
      </c>
      <c r="I375" s="299" t="str">
        <f t="shared" ref="I375:J375" si="932">IF($A375="","",IFERROR(INDIRECT("'" &amp; $A375 &amp; "'!" &amp; I$10),0))</f>
        <v/>
      </c>
      <c r="J375" s="300" t="str">
        <f t="shared" si="932"/>
        <v/>
      </c>
      <c r="K375" s="301" t="str">
        <f t="shared" si="896"/>
        <v/>
      </c>
      <c r="L375" s="302" t="str">
        <f t="shared" ref="L375:M375" si="933">IF($A375="","",IFERROR(INDIRECT("'" &amp; $A375 &amp; "'!" &amp; L$10),0))</f>
        <v/>
      </c>
      <c r="M375" s="303" t="str">
        <f t="shared" si="933"/>
        <v/>
      </c>
      <c r="N375" s="279"/>
      <c r="O375" s="279"/>
      <c r="P375" s="279"/>
      <c r="Q375" s="279"/>
      <c r="R375" s="279"/>
      <c r="S375" s="279"/>
      <c r="T375" s="279"/>
      <c r="U375" s="279"/>
      <c r="V375" s="279"/>
      <c r="W375" s="279"/>
      <c r="X375" s="279"/>
      <c r="Y375" s="279"/>
      <c r="Z375" s="279"/>
    </row>
    <row r="376" ht="12.75" hidden="1" customHeight="1">
      <c r="A376" s="298"/>
      <c r="B376" s="298" t="str">
        <f t="shared" si="892"/>
        <v/>
      </c>
      <c r="C376" s="166" t="str">
        <f t="shared" ref="C376:G376" si="934">IF($A376="","",IFERROR(INDIRECT("'" &amp; $A376 &amp; "'!" &amp; C$10),0))</f>
        <v/>
      </c>
      <c r="D376" s="166" t="str">
        <f t="shared" si="934"/>
        <v/>
      </c>
      <c r="E376" s="166" t="str">
        <f t="shared" si="934"/>
        <v/>
      </c>
      <c r="F376" s="299" t="str">
        <f t="shared" si="934"/>
        <v/>
      </c>
      <c r="G376" s="300" t="str">
        <f t="shared" si="934"/>
        <v/>
      </c>
      <c r="H376" s="301" t="str">
        <f t="shared" si="894"/>
        <v/>
      </c>
      <c r="I376" s="299" t="str">
        <f t="shared" ref="I376:J376" si="935">IF($A376="","",IFERROR(INDIRECT("'" &amp; $A376 &amp; "'!" &amp; I$10),0))</f>
        <v/>
      </c>
      <c r="J376" s="300" t="str">
        <f t="shared" si="935"/>
        <v/>
      </c>
      <c r="K376" s="301" t="str">
        <f t="shared" si="896"/>
        <v/>
      </c>
      <c r="L376" s="302" t="str">
        <f t="shared" ref="L376:M376" si="936">IF($A376="","",IFERROR(INDIRECT("'" &amp; $A376 &amp; "'!" &amp; L$10),0))</f>
        <v/>
      </c>
      <c r="M376" s="303" t="str">
        <f t="shared" si="936"/>
        <v/>
      </c>
      <c r="N376" s="279"/>
      <c r="O376" s="279"/>
      <c r="P376" s="279"/>
      <c r="Q376" s="279"/>
      <c r="R376" s="279"/>
      <c r="S376" s="279"/>
      <c r="T376" s="279"/>
      <c r="U376" s="279"/>
      <c r="V376" s="279"/>
      <c r="W376" s="279"/>
      <c r="X376" s="279"/>
      <c r="Y376" s="279"/>
      <c r="Z376" s="279"/>
    </row>
    <row r="377" ht="12.75" hidden="1" customHeight="1">
      <c r="A377" s="298"/>
      <c r="B377" s="298" t="str">
        <f t="shared" si="892"/>
        <v/>
      </c>
      <c r="C377" s="166" t="str">
        <f t="shared" ref="C377:G377" si="937">IF($A377="","",IFERROR(INDIRECT("'" &amp; $A377 &amp; "'!" &amp; C$10),0))</f>
        <v/>
      </c>
      <c r="D377" s="166" t="str">
        <f t="shared" si="937"/>
        <v/>
      </c>
      <c r="E377" s="166" t="str">
        <f t="shared" si="937"/>
        <v/>
      </c>
      <c r="F377" s="299" t="str">
        <f t="shared" si="937"/>
        <v/>
      </c>
      <c r="G377" s="300" t="str">
        <f t="shared" si="937"/>
        <v/>
      </c>
      <c r="H377" s="301" t="str">
        <f t="shared" si="894"/>
        <v/>
      </c>
      <c r="I377" s="299" t="str">
        <f t="shared" ref="I377:J377" si="938">IF($A377="","",IFERROR(INDIRECT("'" &amp; $A377 &amp; "'!" &amp; I$10),0))</f>
        <v/>
      </c>
      <c r="J377" s="300" t="str">
        <f t="shared" si="938"/>
        <v/>
      </c>
      <c r="K377" s="301" t="str">
        <f t="shared" si="896"/>
        <v/>
      </c>
      <c r="L377" s="302" t="str">
        <f t="shared" ref="L377:M377" si="939">IF($A377="","",IFERROR(INDIRECT("'" &amp; $A377 &amp; "'!" &amp; L$10),0))</f>
        <v/>
      </c>
      <c r="M377" s="303" t="str">
        <f t="shared" si="939"/>
        <v/>
      </c>
      <c r="N377" s="279"/>
      <c r="O377" s="279"/>
      <c r="P377" s="279"/>
      <c r="Q377" s="279"/>
      <c r="R377" s="279"/>
      <c r="S377" s="279"/>
      <c r="T377" s="279"/>
      <c r="U377" s="279"/>
      <c r="V377" s="279"/>
      <c r="W377" s="279"/>
      <c r="X377" s="279"/>
      <c r="Y377" s="279"/>
      <c r="Z377" s="279"/>
    </row>
    <row r="378" ht="12.75" hidden="1" customHeight="1">
      <c r="A378" s="298"/>
      <c r="B378" s="298" t="str">
        <f t="shared" si="892"/>
        <v/>
      </c>
      <c r="C378" s="166" t="str">
        <f t="shared" ref="C378:G378" si="940">IF($A378="","",IFERROR(INDIRECT("'" &amp; $A378 &amp; "'!" &amp; C$10),0))</f>
        <v/>
      </c>
      <c r="D378" s="166" t="str">
        <f t="shared" si="940"/>
        <v/>
      </c>
      <c r="E378" s="166" t="str">
        <f t="shared" si="940"/>
        <v/>
      </c>
      <c r="F378" s="299" t="str">
        <f t="shared" si="940"/>
        <v/>
      </c>
      <c r="G378" s="300" t="str">
        <f t="shared" si="940"/>
        <v/>
      </c>
      <c r="H378" s="301" t="str">
        <f t="shared" si="894"/>
        <v/>
      </c>
      <c r="I378" s="299" t="str">
        <f t="shared" ref="I378:J378" si="941">IF($A378="","",IFERROR(INDIRECT("'" &amp; $A378 &amp; "'!" &amp; I$10),0))</f>
        <v/>
      </c>
      <c r="J378" s="300" t="str">
        <f t="shared" si="941"/>
        <v/>
      </c>
      <c r="K378" s="301" t="str">
        <f t="shared" si="896"/>
        <v/>
      </c>
      <c r="L378" s="302" t="str">
        <f t="shared" ref="L378:M378" si="942">IF($A378="","",IFERROR(INDIRECT("'" &amp; $A378 &amp; "'!" &amp; L$10),0))</f>
        <v/>
      </c>
      <c r="M378" s="303" t="str">
        <f t="shared" si="942"/>
        <v/>
      </c>
      <c r="N378" s="279"/>
      <c r="O378" s="279"/>
      <c r="P378" s="279"/>
      <c r="Q378" s="279"/>
      <c r="R378" s="279"/>
      <c r="S378" s="279"/>
      <c r="T378" s="279"/>
      <c r="U378" s="279"/>
      <c r="V378" s="279"/>
      <c r="W378" s="279"/>
      <c r="X378" s="279"/>
      <c r="Y378" s="279"/>
      <c r="Z378" s="279"/>
    </row>
    <row r="379" ht="12.75" hidden="1" customHeight="1">
      <c r="A379" s="298"/>
      <c r="B379" s="298" t="str">
        <f t="shared" si="892"/>
        <v/>
      </c>
      <c r="C379" s="166" t="str">
        <f t="shared" ref="C379:G379" si="943">IF($A379="","",IFERROR(INDIRECT("'" &amp; $A379 &amp; "'!" &amp; C$10),0))</f>
        <v/>
      </c>
      <c r="D379" s="166" t="str">
        <f t="shared" si="943"/>
        <v/>
      </c>
      <c r="E379" s="166" t="str">
        <f t="shared" si="943"/>
        <v/>
      </c>
      <c r="F379" s="299" t="str">
        <f t="shared" si="943"/>
        <v/>
      </c>
      <c r="G379" s="300" t="str">
        <f t="shared" si="943"/>
        <v/>
      </c>
      <c r="H379" s="301" t="str">
        <f t="shared" si="894"/>
        <v/>
      </c>
      <c r="I379" s="299" t="str">
        <f t="shared" ref="I379:J379" si="944">IF($A379="","",IFERROR(INDIRECT("'" &amp; $A379 &amp; "'!" &amp; I$10),0))</f>
        <v/>
      </c>
      <c r="J379" s="300" t="str">
        <f t="shared" si="944"/>
        <v/>
      </c>
      <c r="K379" s="301" t="str">
        <f t="shared" si="896"/>
        <v/>
      </c>
      <c r="L379" s="302" t="str">
        <f t="shared" ref="L379:M379" si="945">IF($A379="","",IFERROR(INDIRECT("'" &amp; $A379 &amp; "'!" &amp; L$10),0))</f>
        <v/>
      </c>
      <c r="M379" s="303" t="str">
        <f t="shared" si="945"/>
        <v/>
      </c>
      <c r="N379" s="279"/>
      <c r="O379" s="279"/>
      <c r="P379" s="279"/>
      <c r="Q379" s="279"/>
      <c r="R379" s="279"/>
      <c r="S379" s="279"/>
      <c r="T379" s="279"/>
      <c r="U379" s="279"/>
      <c r="V379" s="279"/>
      <c r="W379" s="279"/>
      <c r="X379" s="279"/>
      <c r="Y379" s="279"/>
      <c r="Z379" s="279"/>
    </row>
    <row r="380" ht="12.75" hidden="1" customHeight="1">
      <c r="A380" s="298"/>
      <c r="B380" s="298" t="str">
        <f t="shared" si="892"/>
        <v/>
      </c>
      <c r="C380" s="166" t="str">
        <f t="shared" ref="C380:G380" si="946">IF($A380="","",IFERROR(INDIRECT("'" &amp; $A380 &amp; "'!" &amp; C$10),0))</f>
        <v/>
      </c>
      <c r="D380" s="166" t="str">
        <f t="shared" si="946"/>
        <v/>
      </c>
      <c r="E380" s="166" t="str">
        <f t="shared" si="946"/>
        <v/>
      </c>
      <c r="F380" s="299" t="str">
        <f t="shared" si="946"/>
        <v/>
      </c>
      <c r="G380" s="300" t="str">
        <f t="shared" si="946"/>
        <v/>
      </c>
      <c r="H380" s="301" t="str">
        <f t="shared" si="894"/>
        <v/>
      </c>
      <c r="I380" s="299" t="str">
        <f t="shared" ref="I380:J380" si="947">IF($A380="","",IFERROR(INDIRECT("'" &amp; $A380 &amp; "'!" &amp; I$10),0))</f>
        <v/>
      </c>
      <c r="J380" s="300" t="str">
        <f t="shared" si="947"/>
        <v/>
      </c>
      <c r="K380" s="301" t="str">
        <f t="shared" si="896"/>
        <v/>
      </c>
      <c r="L380" s="302" t="str">
        <f t="shared" ref="L380:M380" si="948">IF($A380="","",IFERROR(INDIRECT("'" &amp; $A380 &amp; "'!" &amp; L$10),0))</f>
        <v/>
      </c>
      <c r="M380" s="303" t="str">
        <f t="shared" si="948"/>
        <v/>
      </c>
      <c r="N380" s="279"/>
      <c r="O380" s="279"/>
      <c r="P380" s="279"/>
      <c r="Q380" s="279"/>
      <c r="R380" s="279"/>
      <c r="S380" s="279"/>
      <c r="T380" s="279"/>
      <c r="U380" s="279"/>
      <c r="V380" s="279"/>
      <c r="W380" s="279"/>
      <c r="X380" s="279"/>
      <c r="Y380" s="279"/>
      <c r="Z380" s="279"/>
    </row>
    <row r="381" ht="12.75" hidden="1" customHeight="1">
      <c r="A381" s="298"/>
      <c r="B381" s="298" t="str">
        <f t="shared" si="892"/>
        <v/>
      </c>
      <c r="C381" s="166" t="str">
        <f t="shared" ref="C381:G381" si="949">IF($A381="","",IFERROR(INDIRECT("'" &amp; $A381 &amp; "'!" &amp; C$10),0))</f>
        <v/>
      </c>
      <c r="D381" s="166" t="str">
        <f t="shared" si="949"/>
        <v/>
      </c>
      <c r="E381" s="166" t="str">
        <f t="shared" si="949"/>
        <v/>
      </c>
      <c r="F381" s="299" t="str">
        <f t="shared" si="949"/>
        <v/>
      </c>
      <c r="G381" s="300" t="str">
        <f t="shared" si="949"/>
        <v/>
      </c>
      <c r="H381" s="301" t="str">
        <f t="shared" si="894"/>
        <v/>
      </c>
      <c r="I381" s="299" t="str">
        <f t="shared" ref="I381:J381" si="950">IF($A381="","",IFERROR(INDIRECT("'" &amp; $A381 &amp; "'!" &amp; I$10),0))</f>
        <v/>
      </c>
      <c r="J381" s="300" t="str">
        <f t="shared" si="950"/>
        <v/>
      </c>
      <c r="K381" s="301" t="str">
        <f t="shared" si="896"/>
        <v/>
      </c>
      <c r="L381" s="302" t="str">
        <f t="shared" ref="L381:M381" si="951">IF($A381="","",IFERROR(INDIRECT("'" &amp; $A381 &amp; "'!" &amp; L$10),0))</f>
        <v/>
      </c>
      <c r="M381" s="303" t="str">
        <f t="shared" si="951"/>
        <v/>
      </c>
      <c r="N381" s="279"/>
      <c r="O381" s="279"/>
      <c r="P381" s="279"/>
      <c r="Q381" s="279"/>
      <c r="R381" s="279"/>
      <c r="S381" s="279"/>
      <c r="T381" s="279"/>
      <c r="U381" s="279"/>
      <c r="V381" s="279"/>
      <c r="W381" s="279"/>
      <c r="X381" s="279"/>
      <c r="Y381" s="279"/>
      <c r="Z381" s="279"/>
    </row>
    <row r="382" ht="12.75" hidden="1" customHeight="1">
      <c r="A382" s="298"/>
      <c r="B382" s="298" t="str">
        <f t="shared" si="892"/>
        <v/>
      </c>
      <c r="C382" s="166" t="str">
        <f t="shared" ref="C382:G382" si="952">IF($A382="","",IFERROR(INDIRECT("'" &amp; $A382 &amp; "'!" &amp; C$10),0))</f>
        <v/>
      </c>
      <c r="D382" s="166" t="str">
        <f t="shared" si="952"/>
        <v/>
      </c>
      <c r="E382" s="166" t="str">
        <f t="shared" si="952"/>
        <v/>
      </c>
      <c r="F382" s="299" t="str">
        <f t="shared" si="952"/>
        <v/>
      </c>
      <c r="G382" s="300" t="str">
        <f t="shared" si="952"/>
        <v/>
      </c>
      <c r="H382" s="301" t="str">
        <f t="shared" si="894"/>
        <v/>
      </c>
      <c r="I382" s="299" t="str">
        <f t="shared" ref="I382:J382" si="953">IF($A382="","",IFERROR(INDIRECT("'" &amp; $A382 &amp; "'!" &amp; I$10),0))</f>
        <v/>
      </c>
      <c r="J382" s="300" t="str">
        <f t="shared" si="953"/>
        <v/>
      </c>
      <c r="K382" s="301" t="str">
        <f t="shared" si="896"/>
        <v/>
      </c>
      <c r="L382" s="302" t="str">
        <f t="shared" ref="L382:M382" si="954">IF($A382="","",IFERROR(INDIRECT("'" &amp; $A382 &amp; "'!" &amp; L$10),0))</f>
        <v/>
      </c>
      <c r="M382" s="303" t="str">
        <f t="shared" si="954"/>
        <v/>
      </c>
      <c r="N382" s="279"/>
      <c r="O382" s="279"/>
      <c r="P382" s="279"/>
      <c r="Q382" s="279"/>
      <c r="R382" s="279"/>
      <c r="S382" s="279"/>
      <c r="T382" s="279"/>
      <c r="U382" s="279"/>
      <c r="V382" s="279"/>
      <c r="W382" s="279"/>
      <c r="X382" s="279"/>
      <c r="Y382" s="279"/>
      <c r="Z382" s="279"/>
    </row>
    <row r="383" ht="12.75" hidden="1" customHeight="1">
      <c r="A383" s="298"/>
      <c r="B383" s="298" t="str">
        <f t="shared" si="892"/>
        <v/>
      </c>
      <c r="C383" s="166" t="str">
        <f t="shared" ref="C383:G383" si="955">IF($A383="","",IFERROR(INDIRECT("'" &amp; $A383 &amp; "'!" &amp; C$10),0))</f>
        <v/>
      </c>
      <c r="D383" s="166" t="str">
        <f t="shared" si="955"/>
        <v/>
      </c>
      <c r="E383" s="166" t="str">
        <f t="shared" si="955"/>
        <v/>
      </c>
      <c r="F383" s="299" t="str">
        <f t="shared" si="955"/>
        <v/>
      </c>
      <c r="G383" s="300" t="str">
        <f t="shared" si="955"/>
        <v/>
      </c>
      <c r="H383" s="301" t="str">
        <f t="shared" si="894"/>
        <v/>
      </c>
      <c r="I383" s="299" t="str">
        <f t="shared" ref="I383:J383" si="956">IF($A383="","",IFERROR(INDIRECT("'" &amp; $A383 &amp; "'!" &amp; I$10),0))</f>
        <v/>
      </c>
      <c r="J383" s="300" t="str">
        <f t="shared" si="956"/>
        <v/>
      </c>
      <c r="K383" s="301" t="str">
        <f t="shared" si="896"/>
        <v/>
      </c>
      <c r="L383" s="302" t="str">
        <f t="shared" ref="L383:M383" si="957">IF($A383="","",IFERROR(INDIRECT("'" &amp; $A383 &amp; "'!" &amp; L$10),0))</f>
        <v/>
      </c>
      <c r="M383" s="303" t="str">
        <f t="shared" si="957"/>
        <v/>
      </c>
      <c r="N383" s="279"/>
      <c r="O383" s="279"/>
      <c r="P383" s="279"/>
      <c r="Q383" s="279"/>
      <c r="R383" s="279"/>
      <c r="S383" s="279"/>
      <c r="T383" s="279"/>
      <c r="U383" s="279"/>
      <c r="V383" s="279"/>
      <c r="W383" s="279"/>
      <c r="X383" s="279"/>
      <c r="Y383" s="279"/>
      <c r="Z383" s="279"/>
    </row>
    <row r="384" ht="12.75" hidden="1" customHeight="1">
      <c r="A384" s="298"/>
      <c r="B384" s="298" t="str">
        <f t="shared" si="892"/>
        <v/>
      </c>
      <c r="C384" s="166" t="str">
        <f t="shared" ref="C384:G384" si="958">IF($A384="","",IFERROR(INDIRECT("'" &amp; $A384 &amp; "'!" &amp; C$10),0))</f>
        <v/>
      </c>
      <c r="D384" s="166" t="str">
        <f t="shared" si="958"/>
        <v/>
      </c>
      <c r="E384" s="166" t="str">
        <f t="shared" si="958"/>
        <v/>
      </c>
      <c r="F384" s="299" t="str">
        <f t="shared" si="958"/>
        <v/>
      </c>
      <c r="G384" s="300" t="str">
        <f t="shared" si="958"/>
        <v/>
      </c>
      <c r="H384" s="301" t="str">
        <f t="shared" si="894"/>
        <v/>
      </c>
      <c r="I384" s="299" t="str">
        <f t="shared" ref="I384:J384" si="959">IF($A384="","",IFERROR(INDIRECT("'" &amp; $A384 &amp; "'!" &amp; I$10),0))</f>
        <v/>
      </c>
      <c r="J384" s="300" t="str">
        <f t="shared" si="959"/>
        <v/>
      </c>
      <c r="K384" s="301" t="str">
        <f t="shared" si="896"/>
        <v/>
      </c>
      <c r="L384" s="302" t="str">
        <f t="shared" ref="L384:M384" si="960">IF($A384="","",IFERROR(INDIRECT("'" &amp; $A384 &amp; "'!" &amp; L$10),0))</f>
        <v/>
      </c>
      <c r="M384" s="303" t="str">
        <f t="shared" si="960"/>
        <v/>
      </c>
      <c r="N384" s="279"/>
      <c r="O384" s="279"/>
      <c r="P384" s="279"/>
      <c r="Q384" s="279"/>
      <c r="R384" s="279"/>
      <c r="S384" s="279"/>
      <c r="T384" s="279"/>
      <c r="U384" s="279"/>
      <c r="V384" s="279"/>
      <c r="W384" s="279"/>
      <c r="X384" s="279"/>
      <c r="Y384" s="279"/>
      <c r="Z384" s="279"/>
    </row>
    <row r="385" ht="12.75" hidden="1" customHeight="1">
      <c r="A385" s="298"/>
      <c r="B385" s="298" t="str">
        <f t="shared" si="892"/>
        <v/>
      </c>
      <c r="C385" s="166" t="str">
        <f t="shared" ref="C385:G385" si="961">IF($A385="","",IFERROR(INDIRECT("'" &amp; $A385 &amp; "'!" &amp; C$10),0))</f>
        <v/>
      </c>
      <c r="D385" s="166" t="str">
        <f t="shared" si="961"/>
        <v/>
      </c>
      <c r="E385" s="166" t="str">
        <f t="shared" si="961"/>
        <v/>
      </c>
      <c r="F385" s="299" t="str">
        <f t="shared" si="961"/>
        <v/>
      </c>
      <c r="G385" s="300" t="str">
        <f t="shared" si="961"/>
        <v/>
      </c>
      <c r="H385" s="301" t="str">
        <f t="shared" si="894"/>
        <v/>
      </c>
      <c r="I385" s="299" t="str">
        <f t="shared" ref="I385:J385" si="962">IF($A385="","",IFERROR(INDIRECT("'" &amp; $A385 &amp; "'!" &amp; I$10),0))</f>
        <v/>
      </c>
      <c r="J385" s="300" t="str">
        <f t="shared" si="962"/>
        <v/>
      </c>
      <c r="K385" s="301" t="str">
        <f t="shared" si="896"/>
        <v/>
      </c>
      <c r="L385" s="302" t="str">
        <f t="shared" ref="L385:M385" si="963">IF($A385="","",IFERROR(INDIRECT("'" &amp; $A385 &amp; "'!" &amp; L$10),0))</f>
        <v/>
      </c>
      <c r="M385" s="303" t="str">
        <f t="shared" si="963"/>
        <v/>
      </c>
      <c r="N385" s="279"/>
      <c r="O385" s="279"/>
      <c r="P385" s="279"/>
      <c r="Q385" s="279"/>
      <c r="R385" s="279"/>
      <c r="S385" s="279"/>
      <c r="T385" s="279"/>
      <c r="U385" s="279"/>
      <c r="V385" s="279"/>
      <c r="W385" s="279"/>
      <c r="X385" s="279"/>
      <c r="Y385" s="279"/>
      <c r="Z385" s="279"/>
    </row>
    <row r="386" ht="12.75" hidden="1" customHeight="1">
      <c r="A386" s="298"/>
      <c r="B386" s="298" t="str">
        <f t="shared" si="892"/>
        <v/>
      </c>
      <c r="C386" s="166" t="str">
        <f t="shared" ref="C386:G386" si="964">IF($A386="","",IFERROR(INDIRECT("'" &amp; $A386 &amp; "'!" &amp; C$10),0))</f>
        <v/>
      </c>
      <c r="D386" s="166" t="str">
        <f t="shared" si="964"/>
        <v/>
      </c>
      <c r="E386" s="166" t="str">
        <f t="shared" si="964"/>
        <v/>
      </c>
      <c r="F386" s="299" t="str">
        <f t="shared" si="964"/>
        <v/>
      </c>
      <c r="G386" s="300" t="str">
        <f t="shared" si="964"/>
        <v/>
      </c>
      <c r="H386" s="301" t="str">
        <f t="shared" si="894"/>
        <v/>
      </c>
      <c r="I386" s="299" t="str">
        <f t="shared" ref="I386:J386" si="965">IF($A386="","",IFERROR(INDIRECT("'" &amp; $A386 &amp; "'!" &amp; I$10),0))</f>
        <v/>
      </c>
      <c r="J386" s="300" t="str">
        <f t="shared" si="965"/>
        <v/>
      </c>
      <c r="K386" s="301" t="str">
        <f t="shared" si="896"/>
        <v/>
      </c>
      <c r="L386" s="302" t="str">
        <f t="shared" ref="L386:M386" si="966">IF($A386="","",IFERROR(INDIRECT("'" &amp; $A386 &amp; "'!" &amp; L$10),0))</f>
        <v/>
      </c>
      <c r="M386" s="303" t="str">
        <f t="shared" si="966"/>
        <v/>
      </c>
      <c r="N386" s="279"/>
      <c r="O386" s="279"/>
      <c r="P386" s="279"/>
      <c r="Q386" s="279"/>
      <c r="R386" s="279"/>
      <c r="S386" s="279"/>
      <c r="T386" s="279"/>
      <c r="U386" s="279"/>
      <c r="V386" s="279"/>
      <c r="W386" s="279"/>
      <c r="X386" s="279"/>
      <c r="Y386" s="279"/>
      <c r="Z386" s="279"/>
    </row>
    <row r="387" ht="12.75" hidden="1" customHeight="1">
      <c r="A387" s="298"/>
      <c r="B387" s="298" t="str">
        <f t="shared" si="892"/>
        <v/>
      </c>
      <c r="C387" s="166" t="str">
        <f t="shared" ref="C387:G387" si="967">IF($A387="","",IFERROR(INDIRECT("'" &amp; $A387 &amp; "'!" &amp; C$10),0))</f>
        <v/>
      </c>
      <c r="D387" s="166" t="str">
        <f t="shared" si="967"/>
        <v/>
      </c>
      <c r="E387" s="166" t="str">
        <f t="shared" si="967"/>
        <v/>
      </c>
      <c r="F387" s="299" t="str">
        <f t="shared" si="967"/>
        <v/>
      </c>
      <c r="G387" s="300" t="str">
        <f t="shared" si="967"/>
        <v/>
      </c>
      <c r="H387" s="301" t="str">
        <f t="shared" si="894"/>
        <v/>
      </c>
      <c r="I387" s="299" t="str">
        <f t="shared" ref="I387:J387" si="968">IF($A387="","",IFERROR(INDIRECT("'" &amp; $A387 &amp; "'!" &amp; I$10),0))</f>
        <v/>
      </c>
      <c r="J387" s="300" t="str">
        <f t="shared" si="968"/>
        <v/>
      </c>
      <c r="K387" s="301" t="str">
        <f t="shared" si="896"/>
        <v/>
      </c>
      <c r="L387" s="302" t="str">
        <f t="shared" ref="L387:M387" si="969">IF($A387="","",IFERROR(INDIRECT("'" &amp; $A387 &amp; "'!" &amp; L$10),0))</f>
        <v/>
      </c>
      <c r="M387" s="303" t="str">
        <f t="shared" si="969"/>
        <v/>
      </c>
      <c r="N387" s="279"/>
      <c r="O387" s="279"/>
      <c r="P387" s="279"/>
      <c r="Q387" s="279"/>
      <c r="R387" s="279"/>
      <c r="S387" s="279"/>
      <c r="T387" s="279"/>
      <c r="U387" s="279"/>
      <c r="V387" s="279"/>
      <c r="W387" s="279"/>
      <c r="X387" s="279"/>
      <c r="Y387" s="279"/>
      <c r="Z387" s="279"/>
    </row>
    <row r="388" ht="12.75" hidden="1" customHeight="1">
      <c r="A388" s="298"/>
      <c r="B388" s="298" t="str">
        <f t="shared" si="892"/>
        <v/>
      </c>
      <c r="C388" s="166" t="str">
        <f t="shared" ref="C388:G388" si="970">IF($A388="","",IFERROR(INDIRECT("'" &amp; $A388 &amp; "'!" &amp; C$10),0))</f>
        <v/>
      </c>
      <c r="D388" s="166" t="str">
        <f t="shared" si="970"/>
        <v/>
      </c>
      <c r="E388" s="166" t="str">
        <f t="shared" si="970"/>
        <v/>
      </c>
      <c r="F388" s="299" t="str">
        <f t="shared" si="970"/>
        <v/>
      </c>
      <c r="G388" s="300" t="str">
        <f t="shared" si="970"/>
        <v/>
      </c>
      <c r="H388" s="301" t="str">
        <f t="shared" si="894"/>
        <v/>
      </c>
      <c r="I388" s="299" t="str">
        <f t="shared" ref="I388:J388" si="971">IF($A388="","",IFERROR(INDIRECT("'" &amp; $A388 &amp; "'!" &amp; I$10),0))</f>
        <v/>
      </c>
      <c r="J388" s="300" t="str">
        <f t="shared" si="971"/>
        <v/>
      </c>
      <c r="K388" s="301" t="str">
        <f t="shared" si="896"/>
        <v/>
      </c>
      <c r="L388" s="302" t="str">
        <f t="shared" ref="L388:M388" si="972">IF($A388="","",IFERROR(INDIRECT("'" &amp; $A388 &amp; "'!" &amp; L$10),0))</f>
        <v/>
      </c>
      <c r="M388" s="303" t="str">
        <f t="shared" si="972"/>
        <v/>
      </c>
      <c r="N388" s="279"/>
      <c r="O388" s="279"/>
      <c r="P388" s="279"/>
      <c r="Q388" s="279"/>
      <c r="R388" s="279"/>
      <c r="S388" s="279"/>
      <c r="T388" s="279"/>
      <c r="U388" s="279"/>
      <c r="V388" s="279"/>
      <c r="W388" s="279"/>
      <c r="X388" s="279"/>
      <c r="Y388" s="279"/>
      <c r="Z388" s="279"/>
    </row>
    <row r="389" ht="12.75" hidden="1" customHeight="1">
      <c r="A389" s="298"/>
      <c r="B389" s="298" t="str">
        <f t="shared" si="892"/>
        <v/>
      </c>
      <c r="C389" s="166" t="str">
        <f t="shared" ref="C389:G389" si="973">IF($A389="","",IFERROR(INDIRECT("'" &amp; $A389 &amp; "'!" &amp; C$10),0))</f>
        <v/>
      </c>
      <c r="D389" s="166" t="str">
        <f t="shared" si="973"/>
        <v/>
      </c>
      <c r="E389" s="166" t="str">
        <f t="shared" si="973"/>
        <v/>
      </c>
      <c r="F389" s="299" t="str">
        <f t="shared" si="973"/>
        <v/>
      </c>
      <c r="G389" s="300" t="str">
        <f t="shared" si="973"/>
        <v/>
      </c>
      <c r="H389" s="301" t="str">
        <f t="shared" si="894"/>
        <v/>
      </c>
      <c r="I389" s="299" t="str">
        <f t="shared" ref="I389:J389" si="974">IF($A389="","",IFERROR(INDIRECT("'" &amp; $A389 &amp; "'!" &amp; I$10),0))</f>
        <v/>
      </c>
      <c r="J389" s="300" t="str">
        <f t="shared" si="974"/>
        <v/>
      </c>
      <c r="K389" s="301" t="str">
        <f t="shared" si="896"/>
        <v/>
      </c>
      <c r="L389" s="302" t="str">
        <f t="shared" ref="L389:M389" si="975">IF($A389="","",IFERROR(INDIRECT("'" &amp; $A389 &amp; "'!" &amp; L$10),0))</f>
        <v/>
      </c>
      <c r="M389" s="303" t="str">
        <f t="shared" si="975"/>
        <v/>
      </c>
      <c r="N389" s="279"/>
      <c r="O389" s="279"/>
      <c r="P389" s="279"/>
      <c r="Q389" s="279"/>
      <c r="R389" s="279"/>
      <c r="S389" s="279"/>
      <c r="T389" s="279"/>
      <c r="U389" s="279"/>
      <c r="V389" s="279"/>
      <c r="W389" s="279"/>
      <c r="X389" s="279"/>
      <c r="Y389" s="279"/>
      <c r="Z389" s="279"/>
    </row>
    <row r="390" ht="12.75" hidden="1" customHeight="1">
      <c r="A390" s="298"/>
      <c r="B390" s="298" t="str">
        <f t="shared" si="892"/>
        <v/>
      </c>
      <c r="C390" s="166" t="str">
        <f t="shared" ref="C390:G390" si="976">IF($A390="","",IFERROR(INDIRECT("'" &amp; $A390 &amp; "'!" &amp; C$10),0))</f>
        <v/>
      </c>
      <c r="D390" s="166" t="str">
        <f t="shared" si="976"/>
        <v/>
      </c>
      <c r="E390" s="166" t="str">
        <f t="shared" si="976"/>
        <v/>
      </c>
      <c r="F390" s="299" t="str">
        <f t="shared" si="976"/>
        <v/>
      </c>
      <c r="G390" s="300" t="str">
        <f t="shared" si="976"/>
        <v/>
      </c>
      <c r="H390" s="301" t="str">
        <f t="shared" si="894"/>
        <v/>
      </c>
      <c r="I390" s="299" t="str">
        <f t="shared" ref="I390:J390" si="977">IF($A390="","",IFERROR(INDIRECT("'" &amp; $A390 &amp; "'!" &amp; I$10),0))</f>
        <v/>
      </c>
      <c r="J390" s="300" t="str">
        <f t="shared" si="977"/>
        <v/>
      </c>
      <c r="K390" s="301" t="str">
        <f t="shared" si="896"/>
        <v/>
      </c>
      <c r="L390" s="302" t="str">
        <f t="shared" ref="L390:M390" si="978">IF($A390="","",IFERROR(INDIRECT("'" &amp; $A390 &amp; "'!" &amp; L$10),0))</f>
        <v/>
      </c>
      <c r="M390" s="303" t="str">
        <f t="shared" si="978"/>
        <v/>
      </c>
      <c r="N390" s="279"/>
      <c r="O390" s="279"/>
      <c r="P390" s="279"/>
      <c r="Q390" s="279"/>
      <c r="R390" s="279"/>
      <c r="S390" s="279"/>
      <c r="T390" s="279"/>
      <c r="U390" s="279"/>
      <c r="V390" s="279"/>
      <c r="W390" s="279"/>
      <c r="X390" s="279"/>
      <c r="Y390" s="279"/>
      <c r="Z390" s="279"/>
    </row>
    <row r="391" ht="12.75" hidden="1" customHeight="1">
      <c r="A391" s="298"/>
      <c r="B391" s="298" t="str">
        <f t="shared" si="892"/>
        <v/>
      </c>
      <c r="C391" s="166" t="str">
        <f t="shared" ref="C391:G391" si="979">IF($A391="","",IFERROR(INDIRECT("'" &amp; $A391 &amp; "'!" &amp; C$10),0))</f>
        <v/>
      </c>
      <c r="D391" s="166" t="str">
        <f t="shared" si="979"/>
        <v/>
      </c>
      <c r="E391" s="166" t="str">
        <f t="shared" si="979"/>
        <v/>
      </c>
      <c r="F391" s="299" t="str">
        <f t="shared" si="979"/>
        <v/>
      </c>
      <c r="G391" s="300" t="str">
        <f t="shared" si="979"/>
        <v/>
      </c>
      <c r="H391" s="301" t="str">
        <f t="shared" si="894"/>
        <v/>
      </c>
      <c r="I391" s="299" t="str">
        <f t="shared" ref="I391:J391" si="980">IF($A391="","",IFERROR(INDIRECT("'" &amp; $A391 &amp; "'!" &amp; I$10),0))</f>
        <v/>
      </c>
      <c r="J391" s="300" t="str">
        <f t="shared" si="980"/>
        <v/>
      </c>
      <c r="K391" s="301" t="str">
        <f t="shared" si="896"/>
        <v/>
      </c>
      <c r="L391" s="302" t="str">
        <f t="shared" ref="L391:M391" si="981">IF($A391="","",IFERROR(INDIRECT("'" &amp; $A391 &amp; "'!" &amp; L$10),0))</f>
        <v/>
      </c>
      <c r="M391" s="303" t="str">
        <f t="shared" si="981"/>
        <v/>
      </c>
      <c r="N391" s="279"/>
      <c r="O391" s="279"/>
      <c r="P391" s="279"/>
      <c r="Q391" s="279"/>
      <c r="R391" s="279"/>
      <c r="S391" s="279"/>
      <c r="T391" s="279"/>
      <c r="U391" s="279"/>
      <c r="V391" s="279"/>
      <c r="W391" s="279"/>
      <c r="X391" s="279"/>
      <c r="Y391" s="279"/>
      <c r="Z391" s="279"/>
    </row>
    <row r="392" ht="12.75" hidden="1" customHeight="1">
      <c r="A392" s="298"/>
      <c r="B392" s="298" t="str">
        <f t="shared" si="892"/>
        <v/>
      </c>
      <c r="C392" s="166" t="str">
        <f t="shared" ref="C392:G392" si="982">IF($A392="","",IFERROR(INDIRECT("'" &amp; $A392 &amp; "'!" &amp; C$10),0))</f>
        <v/>
      </c>
      <c r="D392" s="166" t="str">
        <f t="shared" si="982"/>
        <v/>
      </c>
      <c r="E392" s="166" t="str">
        <f t="shared" si="982"/>
        <v/>
      </c>
      <c r="F392" s="299" t="str">
        <f t="shared" si="982"/>
        <v/>
      </c>
      <c r="G392" s="300" t="str">
        <f t="shared" si="982"/>
        <v/>
      </c>
      <c r="H392" s="301" t="str">
        <f t="shared" si="894"/>
        <v/>
      </c>
      <c r="I392" s="299" t="str">
        <f t="shared" ref="I392:J392" si="983">IF($A392="","",IFERROR(INDIRECT("'" &amp; $A392 &amp; "'!" &amp; I$10),0))</f>
        <v/>
      </c>
      <c r="J392" s="300" t="str">
        <f t="shared" si="983"/>
        <v/>
      </c>
      <c r="K392" s="301" t="str">
        <f t="shared" si="896"/>
        <v/>
      </c>
      <c r="L392" s="302" t="str">
        <f t="shared" ref="L392:M392" si="984">IF($A392="","",IFERROR(INDIRECT("'" &amp; $A392 &amp; "'!" &amp; L$10),0))</f>
        <v/>
      </c>
      <c r="M392" s="303" t="str">
        <f t="shared" si="984"/>
        <v/>
      </c>
      <c r="N392" s="279"/>
      <c r="O392" s="279"/>
      <c r="P392" s="279"/>
      <c r="Q392" s="279"/>
      <c r="R392" s="279"/>
      <c r="S392" s="279"/>
      <c r="T392" s="279"/>
      <c r="U392" s="279"/>
      <c r="V392" s="279"/>
      <c r="W392" s="279"/>
      <c r="X392" s="279"/>
      <c r="Y392" s="279"/>
      <c r="Z392" s="279"/>
    </row>
    <row r="393" ht="12.75" hidden="1" customHeight="1">
      <c r="A393" s="298"/>
      <c r="B393" s="298" t="str">
        <f t="shared" si="892"/>
        <v/>
      </c>
      <c r="C393" s="166" t="str">
        <f t="shared" ref="C393:G393" si="985">IF($A393="","",IFERROR(INDIRECT("'" &amp; $A393 &amp; "'!" &amp; C$10),0))</f>
        <v/>
      </c>
      <c r="D393" s="166" t="str">
        <f t="shared" si="985"/>
        <v/>
      </c>
      <c r="E393" s="166" t="str">
        <f t="shared" si="985"/>
        <v/>
      </c>
      <c r="F393" s="299" t="str">
        <f t="shared" si="985"/>
        <v/>
      </c>
      <c r="G393" s="300" t="str">
        <f t="shared" si="985"/>
        <v/>
      </c>
      <c r="H393" s="301" t="str">
        <f t="shared" si="894"/>
        <v/>
      </c>
      <c r="I393" s="299" t="str">
        <f t="shared" ref="I393:J393" si="986">IF($A393="","",IFERROR(INDIRECT("'" &amp; $A393 &amp; "'!" &amp; I$10),0))</f>
        <v/>
      </c>
      <c r="J393" s="300" t="str">
        <f t="shared" si="986"/>
        <v/>
      </c>
      <c r="K393" s="301" t="str">
        <f t="shared" si="896"/>
        <v/>
      </c>
      <c r="L393" s="302" t="str">
        <f t="shared" ref="L393:M393" si="987">IF($A393="","",IFERROR(INDIRECT("'" &amp; $A393 &amp; "'!" &amp; L$10),0))</f>
        <v/>
      </c>
      <c r="M393" s="303" t="str">
        <f t="shared" si="987"/>
        <v/>
      </c>
      <c r="N393" s="279"/>
      <c r="O393" s="279"/>
      <c r="P393" s="279"/>
      <c r="Q393" s="279"/>
      <c r="R393" s="279"/>
      <c r="S393" s="279"/>
      <c r="T393" s="279"/>
      <c r="U393" s="279"/>
      <c r="V393" s="279"/>
      <c r="W393" s="279"/>
      <c r="X393" s="279"/>
      <c r="Y393" s="279"/>
      <c r="Z393" s="279"/>
    </row>
    <row r="394" ht="12.75" hidden="1" customHeight="1">
      <c r="A394" s="298"/>
      <c r="B394" s="298" t="str">
        <f t="shared" si="892"/>
        <v/>
      </c>
      <c r="C394" s="166" t="str">
        <f t="shared" ref="C394:G394" si="988">IF($A394="","",IFERROR(INDIRECT("'" &amp; $A394 &amp; "'!" &amp; C$10),0))</f>
        <v/>
      </c>
      <c r="D394" s="166" t="str">
        <f t="shared" si="988"/>
        <v/>
      </c>
      <c r="E394" s="166" t="str">
        <f t="shared" si="988"/>
        <v/>
      </c>
      <c r="F394" s="299" t="str">
        <f t="shared" si="988"/>
        <v/>
      </c>
      <c r="G394" s="300" t="str">
        <f t="shared" si="988"/>
        <v/>
      </c>
      <c r="H394" s="301" t="str">
        <f t="shared" si="894"/>
        <v/>
      </c>
      <c r="I394" s="299" t="str">
        <f t="shared" ref="I394:J394" si="989">IF($A394="","",IFERROR(INDIRECT("'" &amp; $A394 &amp; "'!" &amp; I$10),0))</f>
        <v/>
      </c>
      <c r="J394" s="300" t="str">
        <f t="shared" si="989"/>
        <v/>
      </c>
      <c r="K394" s="301" t="str">
        <f t="shared" si="896"/>
        <v/>
      </c>
      <c r="L394" s="302" t="str">
        <f t="shared" ref="L394:M394" si="990">IF($A394="","",IFERROR(INDIRECT("'" &amp; $A394 &amp; "'!" &amp; L$10),0))</f>
        <v/>
      </c>
      <c r="M394" s="303" t="str">
        <f t="shared" si="990"/>
        <v/>
      </c>
      <c r="N394" s="279"/>
      <c r="O394" s="279"/>
      <c r="P394" s="279"/>
      <c r="Q394" s="279"/>
      <c r="R394" s="279"/>
      <c r="S394" s="279"/>
      <c r="T394" s="279"/>
      <c r="U394" s="279"/>
      <c r="V394" s="279"/>
      <c r="W394" s="279"/>
      <c r="X394" s="279"/>
      <c r="Y394" s="279"/>
      <c r="Z394" s="279"/>
    </row>
    <row r="395" ht="12.75" hidden="1" customHeight="1">
      <c r="A395" s="298"/>
      <c r="B395" s="298" t="str">
        <f t="shared" si="892"/>
        <v/>
      </c>
      <c r="C395" s="166" t="str">
        <f t="shared" ref="C395:G395" si="991">IF($A395="","",IFERROR(INDIRECT("'" &amp; $A395 &amp; "'!" &amp; C$10),0))</f>
        <v/>
      </c>
      <c r="D395" s="166" t="str">
        <f t="shared" si="991"/>
        <v/>
      </c>
      <c r="E395" s="166" t="str">
        <f t="shared" si="991"/>
        <v/>
      </c>
      <c r="F395" s="299" t="str">
        <f t="shared" si="991"/>
        <v/>
      </c>
      <c r="G395" s="300" t="str">
        <f t="shared" si="991"/>
        <v/>
      </c>
      <c r="H395" s="301" t="str">
        <f t="shared" si="894"/>
        <v/>
      </c>
      <c r="I395" s="299" t="str">
        <f t="shared" ref="I395:J395" si="992">IF($A395="","",IFERROR(INDIRECT("'" &amp; $A395 &amp; "'!" &amp; I$10),0))</f>
        <v/>
      </c>
      <c r="J395" s="300" t="str">
        <f t="shared" si="992"/>
        <v/>
      </c>
      <c r="K395" s="301" t="str">
        <f t="shared" si="896"/>
        <v/>
      </c>
      <c r="L395" s="302" t="str">
        <f t="shared" ref="L395:M395" si="993">IF($A395="","",IFERROR(INDIRECT("'" &amp; $A395 &amp; "'!" &amp; L$10),0))</f>
        <v/>
      </c>
      <c r="M395" s="303" t="str">
        <f t="shared" si="993"/>
        <v/>
      </c>
      <c r="N395" s="279"/>
      <c r="O395" s="279"/>
      <c r="P395" s="279"/>
      <c r="Q395" s="279"/>
      <c r="R395" s="279"/>
      <c r="S395" s="279"/>
      <c r="T395" s="279"/>
      <c r="U395" s="279"/>
      <c r="V395" s="279"/>
      <c r="W395" s="279"/>
      <c r="X395" s="279"/>
      <c r="Y395" s="279"/>
      <c r="Z395" s="279"/>
    </row>
    <row r="396" ht="12.75" hidden="1" customHeight="1">
      <c r="A396" s="298"/>
      <c r="B396" s="298" t="str">
        <f t="shared" si="892"/>
        <v/>
      </c>
      <c r="C396" s="166" t="str">
        <f t="shared" ref="C396:G396" si="994">IF($A396="","",IFERROR(INDIRECT("'" &amp; $A396 &amp; "'!" &amp; C$10),0))</f>
        <v/>
      </c>
      <c r="D396" s="166" t="str">
        <f t="shared" si="994"/>
        <v/>
      </c>
      <c r="E396" s="166" t="str">
        <f t="shared" si="994"/>
        <v/>
      </c>
      <c r="F396" s="299" t="str">
        <f t="shared" si="994"/>
        <v/>
      </c>
      <c r="G396" s="300" t="str">
        <f t="shared" si="994"/>
        <v/>
      </c>
      <c r="H396" s="301" t="str">
        <f t="shared" si="894"/>
        <v/>
      </c>
      <c r="I396" s="299" t="str">
        <f t="shared" ref="I396:J396" si="995">IF($A396="","",IFERROR(INDIRECT("'" &amp; $A396 &amp; "'!" &amp; I$10),0))</f>
        <v/>
      </c>
      <c r="J396" s="300" t="str">
        <f t="shared" si="995"/>
        <v/>
      </c>
      <c r="K396" s="301" t="str">
        <f t="shared" si="896"/>
        <v/>
      </c>
      <c r="L396" s="302" t="str">
        <f t="shared" ref="L396:M396" si="996">IF($A396="","",IFERROR(INDIRECT("'" &amp; $A396 &amp; "'!" &amp; L$10),0))</f>
        <v/>
      </c>
      <c r="M396" s="303" t="str">
        <f t="shared" si="996"/>
        <v/>
      </c>
      <c r="N396" s="279"/>
      <c r="O396" s="279"/>
      <c r="P396" s="279"/>
      <c r="Q396" s="279"/>
      <c r="R396" s="279"/>
      <c r="S396" s="279"/>
      <c r="T396" s="279"/>
      <c r="U396" s="279"/>
      <c r="V396" s="279"/>
      <c r="W396" s="279"/>
      <c r="X396" s="279"/>
      <c r="Y396" s="279"/>
      <c r="Z396" s="279"/>
    </row>
    <row r="397" ht="12.75" hidden="1" customHeight="1">
      <c r="A397" s="298"/>
      <c r="B397" s="298" t="str">
        <f t="shared" si="892"/>
        <v/>
      </c>
      <c r="C397" s="166" t="str">
        <f t="shared" ref="C397:G397" si="997">IF($A397="","",IFERROR(INDIRECT("'" &amp; $A397 &amp; "'!" &amp; C$10),0))</f>
        <v/>
      </c>
      <c r="D397" s="166" t="str">
        <f t="shared" si="997"/>
        <v/>
      </c>
      <c r="E397" s="166" t="str">
        <f t="shared" si="997"/>
        <v/>
      </c>
      <c r="F397" s="299" t="str">
        <f t="shared" si="997"/>
        <v/>
      </c>
      <c r="G397" s="300" t="str">
        <f t="shared" si="997"/>
        <v/>
      </c>
      <c r="H397" s="301" t="str">
        <f t="shared" si="894"/>
        <v/>
      </c>
      <c r="I397" s="299" t="str">
        <f t="shared" ref="I397:J397" si="998">IF($A397="","",IFERROR(INDIRECT("'" &amp; $A397 &amp; "'!" &amp; I$10),0))</f>
        <v/>
      </c>
      <c r="J397" s="300" t="str">
        <f t="shared" si="998"/>
        <v/>
      </c>
      <c r="K397" s="301" t="str">
        <f t="shared" si="896"/>
        <v/>
      </c>
      <c r="L397" s="302" t="str">
        <f t="shared" ref="L397:M397" si="999">IF($A397="","",IFERROR(INDIRECT("'" &amp; $A397 &amp; "'!" &amp; L$10),0))</f>
        <v/>
      </c>
      <c r="M397" s="303" t="str">
        <f t="shared" si="999"/>
        <v/>
      </c>
      <c r="N397" s="279"/>
      <c r="O397" s="279"/>
      <c r="P397" s="279"/>
      <c r="Q397" s="279"/>
      <c r="R397" s="279"/>
      <c r="S397" s="279"/>
      <c r="T397" s="279"/>
      <c r="U397" s="279"/>
      <c r="V397" s="279"/>
      <c r="W397" s="279"/>
      <c r="X397" s="279"/>
      <c r="Y397" s="279"/>
      <c r="Z397" s="279"/>
    </row>
    <row r="398" ht="12.75" hidden="1" customHeight="1">
      <c r="A398" s="298"/>
      <c r="B398" s="298" t="str">
        <f t="shared" si="892"/>
        <v/>
      </c>
      <c r="C398" s="166" t="str">
        <f t="shared" ref="C398:G398" si="1000">IF($A398="","",IFERROR(INDIRECT("'" &amp; $A398 &amp; "'!" &amp; C$10),0))</f>
        <v/>
      </c>
      <c r="D398" s="166" t="str">
        <f t="shared" si="1000"/>
        <v/>
      </c>
      <c r="E398" s="166" t="str">
        <f t="shared" si="1000"/>
        <v/>
      </c>
      <c r="F398" s="299" t="str">
        <f t="shared" si="1000"/>
        <v/>
      </c>
      <c r="G398" s="300" t="str">
        <f t="shared" si="1000"/>
        <v/>
      </c>
      <c r="H398" s="301" t="str">
        <f t="shared" si="894"/>
        <v/>
      </c>
      <c r="I398" s="299" t="str">
        <f t="shared" ref="I398:J398" si="1001">IF($A398="","",IFERROR(INDIRECT("'" &amp; $A398 &amp; "'!" &amp; I$10),0))</f>
        <v/>
      </c>
      <c r="J398" s="300" t="str">
        <f t="shared" si="1001"/>
        <v/>
      </c>
      <c r="K398" s="301" t="str">
        <f t="shared" si="896"/>
        <v/>
      </c>
      <c r="L398" s="302" t="str">
        <f t="shared" ref="L398:M398" si="1002">IF($A398="","",IFERROR(INDIRECT("'" &amp; $A398 &amp; "'!" &amp; L$10),0))</f>
        <v/>
      </c>
      <c r="M398" s="303" t="str">
        <f t="shared" si="1002"/>
        <v/>
      </c>
      <c r="N398" s="279"/>
      <c r="O398" s="279"/>
      <c r="P398" s="279"/>
      <c r="Q398" s="279"/>
      <c r="R398" s="279"/>
      <c r="S398" s="279"/>
      <c r="T398" s="279"/>
      <c r="U398" s="279"/>
      <c r="V398" s="279"/>
      <c r="W398" s="279"/>
      <c r="X398" s="279"/>
      <c r="Y398" s="279"/>
      <c r="Z398" s="279"/>
    </row>
    <row r="399" ht="12.75" hidden="1" customHeight="1">
      <c r="A399" s="298"/>
      <c r="B399" s="298" t="str">
        <f t="shared" si="892"/>
        <v/>
      </c>
      <c r="C399" s="166" t="str">
        <f t="shared" ref="C399:G399" si="1003">IF($A399="","",IFERROR(INDIRECT("'" &amp; $A399 &amp; "'!" &amp; C$10),0))</f>
        <v/>
      </c>
      <c r="D399" s="166" t="str">
        <f t="shared" si="1003"/>
        <v/>
      </c>
      <c r="E399" s="166" t="str">
        <f t="shared" si="1003"/>
        <v/>
      </c>
      <c r="F399" s="299" t="str">
        <f t="shared" si="1003"/>
        <v/>
      </c>
      <c r="G399" s="300" t="str">
        <f t="shared" si="1003"/>
        <v/>
      </c>
      <c r="H399" s="301" t="str">
        <f t="shared" si="894"/>
        <v/>
      </c>
      <c r="I399" s="299" t="str">
        <f t="shared" ref="I399:J399" si="1004">IF($A399="","",IFERROR(INDIRECT("'" &amp; $A399 &amp; "'!" &amp; I$10),0))</f>
        <v/>
      </c>
      <c r="J399" s="300" t="str">
        <f t="shared" si="1004"/>
        <v/>
      </c>
      <c r="K399" s="301" t="str">
        <f t="shared" si="896"/>
        <v/>
      </c>
      <c r="L399" s="302" t="str">
        <f t="shared" ref="L399:M399" si="1005">IF($A399="","",IFERROR(INDIRECT("'" &amp; $A399 &amp; "'!" &amp; L$10),0))</f>
        <v/>
      </c>
      <c r="M399" s="303" t="str">
        <f t="shared" si="1005"/>
        <v/>
      </c>
      <c r="N399" s="279"/>
      <c r="O399" s="279"/>
      <c r="P399" s="279"/>
      <c r="Q399" s="279"/>
      <c r="R399" s="279"/>
      <c r="S399" s="279"/>
      <c r="T399" s="279"/>
      <c r="U399" s="279"/>
      <c r="V399" s="279"/>
      <c r="W399" s="279"/>
      <c r="X399" s="279"/>
      <c r="Y399" s="279"/>
      <c r="Z399" s="279"/>
    </row>
    <row r="400" ht="12.75" hidden="1" customHeight="1">
      <c r="A400" s="298"/>
      <c r="B400" s="298" t="str">
        <f t="shared" si="892"/>
        <v/>
      </c>
      <c r="C400" s="166" t="str">
        <f t="shared" ref="C400:G400" si="1006">IF($A400="","",IFERROR(INDIRECT("'" &amp; $A400 &amp; "'!" &amp; C$10),0))</f>
        <v/>
      </c>
      <c r="D400" s="166" t="str">
        <f t="shared" si="1006"/>
        <v/>
      </c>
      <c r="E400" s="166" t="str">
        <f t="shared" si="1006"/>
        <v/>
      </c>
      <c r="F400" s="299" t="str">
        <f t="shared" si="1006"/>
        <v/>
      </c>
      <c r="G400" s="300" t="str">
        <f t="shared" si="1006"/>
        <v/>
      </c>
      <c r="H400" s="301" t="str">
        <f t="shared" si="894"/>
        <v/>
      </c>
      <c r="I400" s="299" t="str">
        <f t="shared" ref="I400:J400" si="1007">IF($A400="","",IFERROR(INDIRECT("'" &amp; $A400 &amp; "'!" &amp; I$10),0))</f>
        <v/>
      </c>
      <c r="J400" s="300" t="str">
        <f t="shared" si="1007"/>
        <v/>
      </c>
      <c r="K400" s="301" t="str">
        <f t="shared" si="896"/>
        <v/>
      </c>
      <c r="L400" s="302" t="str">
        <f t="shared" ref="L400:M400" si="1008">IF($A400="","",IFERROR(INDIRECT("'" &amp; $A400 &amp; "'!" &amp; L$10),0))</f>
        <v/>
      </c>
      <c r="M400" s="303" t="str">
        <f t="shared" si="1008"/>
        <v/>
      </c>
      <c r="N400" s="279"/>
      <c r="O400" s="279"/>
      <c r="P400" s="279"/>
      <c r="Q400" s="279"/>
      <c r="R400" s="279"/>
      <c r="S400" s="279"/>
      <c r="T400" s="279"/>
      <c r="U400" s="279"/>
      <c r="V400" s="279"/>
      <c r="W400" s="279"/>
      <c r="X400" s="279"/>
      <c r="Y400" s="279"/>
      <c r="Z400" s="279"/>
    </row>
    <row r="401" ht="12.75" hidden="1" customHeight="1">
      <c r="A401" s="298"/>
      <c r="B401" s="298" t="str">
        <f t="shared" si="892"/>
        <v/>
      </c>
      <c r="C401" s="166" t="str">
        <f t="shared" ref="C401:G401" si="1009">IF($A401="","",IFERROR(INDIRECT("'" &amp; $A401 &amp; "'!" &amp; C$10),0))</f>
        <v/>
      </c>
      <c r="D401" s="166" t="str">
        <f t="shared" si="1009"/>
        <v/>
      </c>
      <c r="E401" s="166" t="str">
        <f t="shared" si="1009"/>
        <v/>
      </c>
      <c r="F401" s="299" t="str">
        <f t="shared" si="1009"/>
        <v/>
      </c>
      <c r="G401" s="300" t="str">
        <f t="shared" si="1009"/>
        <v/>
      </c>
      <c r="H401" s="301" t="str">
        <f t="shared" si="894"/>
        <v/>
      </c>
      <c r="I401" s="299" t="str">
        <f t="shared" ref="I401:J401" si="1010">IF($A401="","",IFERROR(INDIRECT("'" &amp; $A401 &amp; "'!" &amp; I$10),0))</f>
        <v/>
      </c>
      <c r="J401" s="300" t="str">
        <f t="shared" si="1010"/>
        <v/>
      </c>
      <c r="K401" s="301" t="str">
        <f t="shared" si="896"/>
        <v/>
      </c>
      <c r="L401" s="302" t="str">
        <f t="shared" ref="L401:M401" si="1011">IF($A401="","",IFERROR(INDIRECT("'" &amp; $A401 &amp; "'!" &amp; L$10),0))</f>
        <v/>
      </c>
      <c r="M401" s="303" t="str">
        <f t="shared" si="1011"/>
        <v/>
      </c>
      <c r="N401" s="279"/>
      <c r="O401" s="279"/>
      <c r="P401" s="279"/>
      <c r="Q401" s="279"/>
      <c r="R401" s="279"/>
      <c r="S401" s="279"/>
      <c r="T401" s="279"/>
      <c r="U401" s="279"/>
      <c r="V401" s="279"/>
      <c r="W401" s="279"/>
      <c r="X401" s="279"/>
      <c r="Y401" s="279"/>
      <c r="Z401" s="279"/>
    </row>
    <row r="402" ht="12.75" hidden="1" customHeight="1">
      <c r="A402" s="298"/>
      <c r="B402" s="298" t="str">
        <f t="shared" si="892"/>
        <v/>
      </c>
      <c r="C402" s="166" t="str">
        <f t="shared" ref="C402:G402" si="1012">IF($A402="","",IFERROR(INDIRECT("'" &amp; $A402 &amp; "'!" &amp; C$10),0))</f>
        <v/>
      </c>
      <c r="D402" s="166" t="str">
        <f t="shared" si="1012"/>
        <v/>
      </c>
      <c r="E402" s="166" t="str">
        <f t="shared" si="1012"/>
        <v/>
      </c>
      <c r="F402" s="299" t="str">
        <f t="shared" si="1012"/>
        <v/>
      </c>
      <c r="G402" s="300" t="str">
        <f t="shared" si="1012"/>
        <v/>
      </c>
      <c r="H402" s="301" t="str">
        <f t="shared" si="894"/>
        <v/>
      </c>
      <c r="I402" s="299" t="str">
        <f t="shared" ref="I402:J402" si="1013">IF($A402="","",IFERROR(INDIRECT("'" &amp; $A402 &amp; "'!" &amp; I$10),0))</f>
        <v/>
      </c>
      <c r="J402" s="300" t="str">
        <f t="shared" si="1013"/>
        <v/>
      </c>
      <c r="K402" s="301" t="str">
        <f t="shared" si="896"/>
        <v/>
      </c>
      <c r="L402" s="302" t="str">
        <f t="shared" ref="L402:M402" si="1014">IF($A402="","",IFERROR(INDIRECT("'" &amp; $A402 &amp; "'!" &amp; L$10),0))</f>
        <v/>
      </c>
      <c r="M402" s="303" t="str">
        <f t="shared" si="1014"/>
        <v/>
      </c>
      <c r="N402" s="279"/>
      <c r="O402" s="279"/>
      <c r="P402" s="279"/>
      <c r="Q402" s="279"/>
      <c r="R402" s="279"/>
      <c r="S402" s="279"/>
      <c r="T402" s="279"/>
      <c r="U402" s="279"/>
      <c r="V402" s="279"/>
      <c r="W402" s="279"/>
      <c r="X402" s="279"/>
      <c r="Y402" s="279"/>
      <c r="Z402" s="279"/>
    </row>
    <row r="403" ht="12.75" hidden="1" customHeight="1">
      <c r="A403" s="298"/>
      <c r="B403" s="298" t="str">
        <f t="shared" si="892"/>
        <v/>
      </c>
      <c r="C403" s="166" t="str">
        <f t="shared" ref="C403:G403" si="1015">IF($A403="","",IFERROR(INDIRECT("'" &amp; $A403 &amp; "'!" &amp; C$10),0))</f>
        <v/>
      </c>
      <c r="D403" s="166" t="str">
        <f t="shared" si="1015"/>
        <v/>
      </c>
      <c r="E403" s="166" t="str">
        <f t="shared" si="1015"/>
        <v/>
      </c>
      <c r="F403" s="299" t="str">
        <f t="shared" si="1015"/>
        <v/>
      </c>
      <c r="G403" s="300" t="str">
        <f t="shared" si="1015"/>
        <v/>
      </c>
      <c r="H403" s="301" t="str">
        <f t="shared" si="894"/>
        <v/>
      </c>
      <c r="I403" s="299" t="str">
        <f t="shared" ref="I403:J403" si="1016">IF($A403="","",IFERROR(INDIRECT("'" &amp; $A403 &amp; "'!" &amp; I$10),0))</f>
        <v/>
      </c>
      <c r="J403" s="300" t="str">
        <f t="shared" si="1016"/>
        <v/>
      </c>
      <c r="K403" s="301" t="str">
        <f t="shared" si="896"/>
        <v/>
      </c>
      <c r="L403" s="302" t="str">
        <f t="shared" ref="L403:M403" si="1017">IF($A403="","",IFERROR(INDIRECT("'" &amp; $A403 &amp; "'!" &amp; L$10),0))</f>
        <v/>
      </c>
      <c r="M403" s="303" t="str">
        <f t="shared" si="1017"/>
        <v/>
      </c>
      <c r="N403" s="279"/>
      <c r="O403" s="279"/>
      <c r="P403" s="279"/>
      <c r="Q403" s="279"/>
      <c r="R403" s="279"/>
      <c r="S403" s="279"/>
      <c r="T403" s="279"/>
      <c r="U403" s="279"/>
      <c r="V403" s="279"/>
      <c r="W403" s="279"/>
      <c r="X403" s="279"/>
      <c r="Y403" s="279"/>
      <c r="Z403" s="279"/>
    </row>
    <row r="404" ht="12.75" hidden="1" customHeight="1">
      <c r="A404" s="298"/>
      <c r="B404" s="298" t="str">
        <f t="shared" si="892"/>
        <v/>
      </c>
      <c r="C404" s="166" t="str">
        <f t="shared" ref="C404:G404" si="1018">IF($A404="","",IFERROR(INDIRECT("'" &amp; $A404 &amp; "'!" &amp; C$10),0))</f>
        <v/>
      </c>
      <c r="D404" s="166" t="str">
        <f t="shared" si="1018"/>
        <v/>
      </c>
      <c r="E404" s="166" t="str">
        <f t="shared" si="1018"/>
        <v/>
      </c>
      <c r="F404" s="299" t="str">
        <f t="shared" si="1018"/>
        <v/>
      </c>
      <c r="G404" s="300" t="str">
        <f t="shared" si="1018"/>
        <v/>
      </c>
      <c r="H404" s="301" t="str">
        <f t="shared" si="894"/>
        <v/>
      </c>
      <c r="I404" s="299" t="str">
        <f t="shared" ref="I404:J404" si="1019">IF($A404="","",IFERROR(INDIRECT("'" &amp; $A404 &amp; "'!" &amp; I$10),0))</f>
        <v/>
      </c>
      <c r="J404" s="300" t="str">
        <f t="shared" si="1019"/>
        <v/>
      </c>
      <c r="K404" s="301" t="str">
        <f t="shared" si="896"/>
        <v/>
      </c>
      <c r="L404" s="302" t="str">
        <f t="shared" ref="L404:M404" si="1020">IF($A404="","",IFERROR(INDIRECT("'" &amp; $A404 &amp; "'!" &amp; L$10),0))</f>
        <v/>
      </c>
      <c r="M404" s="303" t="str">
        <f t="shared" si="1020"/>
        <v/>
      </c>
      <c r="N404" s="279"/>
      <c r="O404" s="279"/>
      <c r="P404" s="279"/>
      <c r="Q404" s="279"/>
      <c r="R404" s="279"/>
      <c r="S404" s="279"/>
      <c r="T404" s="279"/>
      <c r="U404" s="279"/>
      <c r="V404" s="279"/>
      <c r="W404" s="279"/>
      <c r="X404" s="279"/>
      <c r="Y404" s="279"/>
      <c r="Z404" s="279"/>
    </row>
    <row r="405" ht="12.75" hidden="1" customHeight="1">
      <c r="A405" s="298"/>
      <c r="B405" s="298" t="str">
        <f t="shared" si="892"/>
        <v/>
      </c>
      <c r="C405" s="166" t="str">
        <f t="shared" ref="C405:G405" si="1021">IF($A405="","",IFERROR(INDIRECT("'" &amp; $A405 &amp; "'!" &amp; C$10),0))</f>
        <v/>
      </c>
      <c r="D405" s="166" t="str">
        <f t="shared" si="1021"/>
        <v/>
      </c>
      <c r="E405" s="166" t="str">
        <f t="shared" si="1021"/>
        <v/>
      </c>
      <c r="F405" s="299" t="str">
        <f t="shared" si="1021"/>
        <v/>
      </c>
      <c r="G405" s="300" t="str">
        <f t="shared" si="1021"/>
        <v/>
      </c>
      <c r="H405" s="301" t="str">
        <f t="shared" si="894"/>
        <v/>
      </c>
      <c r="I405" s="299" t="str">
        <f t="shared" ref="I405:J405" si="1022">IF($A405="","",IFERROR(INDIRECT("'" &amp; $A405 &amp; "'!" &amp; I$10),0))</f>
        <v/>
      </c>
      <c r="J405" s="300" t="str">
        <f t="shared" si="1022"/>
        <v/>
      </c>
      <c r="K405" s="301" t="str">
        <f t="shared" si="896"/>
        <v/>
      </c>
      <c r="L405" s="302" t="str">
        <f t="shared" ref="L405:M405" si="1023">IF($A405="","",IFERROR(INDIRECT("'" &amp; $A405 &amp; "'!" &amp; L$10),0))</f>
        <v/>
      </c>
      <c r="M405" s="303" t="str">
        <f t="shared" si="1023"/>
        <v/>
      </c>
      <c r="N405" s="279"/>
      <c r="O405" s="279"/>
      <c r="P405" s="279"/>
      <c r="Q405" s="279"/>
      <c r="R405" s="279"/>
      <c r="S405" s="279"/>
      <c r="T405" s="279"/>
      <c r="U405" s="279"/>
      <c r="V405" s="279"/>
      <c r="W405" s="279"/>
      <c r="X405" s="279"/>
      <c r="Y405" s="279"/>
      <c r="Z405" s="279"/>
    </row>
    <row r="406" ht="12.75" hidden="1" customHeight="1">
      <c r="A406" s="298"/>
      <c r="B406" s="298" t="str">
        <f t="shared" si="892"/>
        <v/>
      </c>
      <c r="C406" s="166" t="str">
        <f t="shared" ref="C406:G406" si="1024">IF($A406="","",IFERROR(INDIRECT("'" &amp; $A406 &amp; "'!" &amp; C$10),0))</f>
        <v/>
      </c>
      <c r="D406" s="166" t="str">
        <f t="shared" si="1024"/>
        <v/>
      </c>
      <c r="E406" s="166" t="str">
        <f t="shared" si="1024"/>
        <v/>
      </c>
      <c r="F406" s="299" t="str">
        <f t="shared" si="1024"/>
        <v/>
      </c>
      <c r="G406" s="300" t="str">
        <f t="shared" si="1024"/>
        <v/>
      </c>
      <c r="H406" s="301" t="str">
        <f t="shared" si="894"/>
        <v/>
      </c>
      <c r="I406" s="299" t="str">
        <f t="shared" ref="I406:J406" si="1025">IF($A406="","",IFERROR(INDIRECT("'" &amp; $A406 &amp; "'!" &amp; I$10),0))</f>
        <v/>
      </c>
      <c r="J406" s="300" t="str">
        <f t="shared" si="1025"/>
        <v/>
      </c>
      <c r="K406" s="301" t="str">
        <f t="shared" si="896"/>
        <v/>
      </c>
      <c r="L406" s="302" t="str">
        <f t="shared" ref="L406:M406" si="1026">IF($A406="","",IFERROR(INDIRECT("'" &amp; $A406 &amp; "'!" &amp; L$10),0))</f>
        <v/>
      </c>
      <c r="M406" s="303" t="str">
        <f t="shared" si="1026"/>
        <v/>
      </c>
      <c r="N406" s="279"/>
      <c r="O406" s="279"/>
      <c r="P406" s="279"/>
      <c r="Q406" s="279"/>
      <c r="R406" s="279"/>
      <c r="S406" s="279"/>
      <c r="T406" s="279"/>
      <c r="U406" s="279"/>
      <c r="V406" s="279"/>
      <c r="W406" s="279"/>
      <c r="X406" s="279"/>
      <c r="Y406" s="279"/>
      <c r="Z406" s="279"/>
    </row>
    <row r="407" ht="12.75" hidden="1" customHeight="1">
      <c r="A407" s="298"/>
      <c r="B407" s="298" t="str">
        <f t="shared" si="892"/>
        <v/>
      </c>
      <c r="C407" s="166" t="str">
        <f t="shared" ref="C407:G407" si="1027">IF($A407="","",IFERROR(INDIRECT("'" &amp; $A407 &amp; "'!" &amp; C$10),0))</f>
        <v/>
      </c>
      <c r="D407" s="166" t="str">
        <f t="shared" si="1027"/>
        <v/>
      </c>
      <c r="E407" s="166" t="str">
        <f t="shared" si="1027"/>
        <v/>
      </c>
      <c r="F407" s="299" t="str">
        <f t="shared" si="1027"/>
        <v/>
      </c>
      <c r="G407" s="300" t="str">
        <f t="shared" si="1027"/>
        <v/>
      </c>
      <c r="H407" s="301" t="str">
        <f t="shared" si="894"/>
        <v/>
      </c>
      <c r="I407" s="299" t="str">
        <f t="shared" ref="I407:J407" si="1028">IF($A407="","",IFERROR(INDIRECT("'" &amp; $A407 &amp; "'!" &amp; I$10),0))</f>
        <v/>
      </c>
      <c r="J407" s="300" t="str">
        <f t="shared" si="1028"/>
        <v/>
      </c>
      <c r="K407" s="301" t="str">
        <f t="shared" si="896"/>
        <v/>
      </c>
      <c r="L407" s="302" t="str">
        <f t="shared" ref="L407:M407" si="1029">IF($A407="","",IFERROR(INDIRECT("'" &amp; $A407 &amp; "'!" &amp; L$10),0))</f>
        <v/>
      </c>
      <c r="M407" s="303" t="str">
        <f t="shared" si="1029"/>
        <v/>
      </c>
      <c r="N407" s="279"/>
      <c r="O407" s="279"/>
      <c r="P407" s="279"/>
      <c r="Q407" s="279"/>
      <c r="R407" s="279"/>
      <c r="S407" s="279"/>
      <c r="T407" s="279"/>
      <c r="U407" s="279"/>
      <c r="V407" s="279"/>
      <c r="W407" s="279"/>
      <c r="X407" s="279"/>
      <c r="Y407" s="279"/>
      <c r="Z407" s="279"/>
    </row>
    <row r="408" ht="12.75" hidden="1" customHeight="1">
      <c r="A408" s="298"/>
      <c r="B408" s="298" t="str">
        <f t="shared" si="892"/>
        <v/>
      </c>
      <c r="C408" s="166" t="str">
        <f t="shared" ref="C408:G408" si="1030">IF($A408="","",IFERROR(INDIRECT("'" &amp; $A408 &amp; "'!" &amp; C$10),0))</f>
        <v/>
      </c>
      <c r="D408" s="166" t="str">
        <f t="shared" si="1030"/>
        <v/>
      </c>
      <c r="E408" s="166" t="str">
        <f t="shared" si="1030"/>
        <v/>
      </c>
      <c r="F408" s="299" t="str">
        <f t="shared" si="1030"/>
        <v/>
      </c>
      <c r="G408" s="300" t="str">
        <f t="shared" si="1030"/>
        <v/>
      </c>
      <c r="H408" s="301" t="str">
        <f t="shared" si="894"/>
        <v/>
      </c>
      <c r="I408" s="299" t="str">
        <f t="shared" ref="I408:J408" si="1031">IF($A408="","",IFERROR(INDIRECT("'" &amp; $A408 &amp; "'!" &amp; I$10),0))</f>
        <v/>
      </c>
      <c r="J408" s="300" t="str">
        <f t="shared" si="1031"/>
        <v/>
      </c>
      <c r="K408" s="301" t="str">
        <f t="shared" si="896"/>
        <v/>
      </c>
      <c r="L408" s="302" t="str">
        <f t="shared" ref="L408:M408" si="1032">IF($A408="","",IFERROR(INDIRECT("'" &amp; $A408 &amp; "'!" &amp; L$10),0))</f>
        <v/>
      </c>
      <c r="M408" s="303" t="str">
        <f t="shared" si="1032"/>
        <v/>
      </c>
      <c r="N408" s="279"/>
      <c r="O408" s="279"/>
      <c r="P408" s="279"/>
      <c r="Q408" s="279"/>
      <c r="R408" s="279"/>
      <c r="S408" s="279"/>
      <c r="T408" s="279"/>
      <c r="U408" s="279"/>
      <c r="V408" s="279"/>
      <c r="W408" s="279"/>
      <c r="X408" s="279"/>
      <c r="Y408" s="279"/>
      <c r="Z408" s="279"/>
    </row>
    <row r="409" ht="12.75" hidden="1" customHeight="1">
      <c r="A409" s="298"/>
      <c r="B409" s="298" t="str">
        <f t="shared" si="892"/>
        <v/>
      </c>
      <c r="C409" s="166" t="str">
        <f t="shared" ref="C409:G409" si="1033">IF($A409="","",IFERROR(INDIRECT("'" &amp; $A409 &amp; "'!" &amp; C$10),0))</f>
        <v/>
      </c>
      <c r="D409" s="166" t="str">
        <f t="shared" si="1033"/>
        <v/>
      </c>
      <c r="E409" s="166" t="str">
        <f t="shared" si="1033"/>
        <v/>
      </c>
      <c r="F409" s="299" t="str">
        <f t="shared" si="1033"/>
        <v/>
      </c>
      <c r="G409" s="300" t="str">
        <f t="shared" si="1033"/>
        <v/>
      </c>
      <c r="H409" s="301" t="str">
        <f t="shared" si="894"/>
        <v/>
      </c>
      <c r="I409" s="299" t="str">
        <f t="shared" ref="I409:J409" si="1034">IF($A409="","",IFERROR(INDIRECT("'" &amp; $A409 &amp; "'!" &amp; I$10),0))</f>
        <v/>
      </c>
      <c r="J409" s="300" t="str">
        <f t="shared" si="1034"/>
        <v/>
      </c>
      <c r="K409" s="301" t="str">
        <f t="shared" si="896"/>
        <v/>
      </c>
      <c r="L409" s="302" t="str">
        <f t="shared" ref="L409:M409" si="1035">IF($A409="","",IFERROR(INDIRECT("'" &amp; $A409 &amp; "'!" &amp; L$10),0))</f>
        <v/>
      </c>
      <c r="M409" s="303" t="str">
        <f t="shared" si="1035"/>
        <v/>
      </c>
      <c r="N409" s="279"/>
      <c r="O409" s="279"/>
      <c r="P409" s="279"/>
      <c r="Q409" s="279"/>
      <c r="R409" s="279"/>
      <c r="S409" s="279"/>
      <c r="T409" s="279"/>
      <c r="U409" s="279"/>
      <c r="V409" s="279"/>
      <c r="W409" s="279"/>
      <c r="X409" s="279"/>
      <c r="Y409" s="279"/>
      <c r="Z409" s="279"/>
    </row>
    <row r="410" ht="12.75" customHeight="1">
      <c r="A410" s="306" t="s">
        <v>347</v>
      </c>
      <c r="B410" s="306"/>
      <c r="C410" s="348"/>
      <c r="D410" s="307">
        <f>SUM(D362:D409)</f>
        <v>0</v>
      </c>
      <c r="E410" s="307">
        <f>IFERROR(SUMPRODUCT(D362:D409,$E362:$E409)/$D410,0)</f>
        <v>0</v>
      </c>
      <c r="F410" s="308">
        <f>IFERROR(SUMPRODUCT(F362:F409,$D362:$D409)/$D410,0)</f>
        <v>0</v>
      </c>
      <c r="G410" s="309">
        <f>IFERROR(SUMPRODUCT(G362:G409,$E362:$E409)/SUM($E362:$E409),0)</f>
        <v>0</v>
      </c>
      <c r="H410" s="310">
        <f>IFERROR(SUMPRODUCT(H362:H409,$D362:$D409)/$D410,0)</f>
        <v>0</v>
      </c>
      <c r="I410" s="308">
        <f>IFERROR(SUMPRODUCT(I362:I409,$D362:$D409)/$D409,0)</f>
        <v>0</v>
      </c>
      <c r="J410" s="309">
        <f>IFERROR(SUMPRODUCT(J362:J409,$E362:$E409)/SUM($E362:$E409),0)</f>
        <v>0</v>
      </c>
      <c r="K410" s="310">
        <f t="shared" ref="K410:L410" si="1036">IFERROR(SUMPRODUCT(K362:K409,$D362:$D409)/$D410,0)</f>
        <v>0</v>
      </c>
      <c r="L410" s="308">
        <f t="shared" si="1036"/>
        <v>0</v>
      </c>
      <c r="M410" s="309">
        <f>IFERROR(SUMPRODUCT(M362:M409,$E362:$E409)/SUM($E362:$E409),0)</f>
        <v>0</v>
      </c>
      <c r="N410" s="279"/>
      <c r="O410" s="279"/>
      <c r="P410" s="279"/>
      <c r="Q410" s="279"/>
      <c r="R410" s="279"/>
      <c r="S410" s="279"/>
      <c r="T410" s="279"/>
      <c r="U410" s="279"/>
      <c r="V410" s="279"/>
      <c r="W410" s="279"/>
      <c r="X410" s="279"/>
      <c r="Y410" s="279"/>
      <c r="Z410" s="279"/>
    </row>
    <row r="411" ht="12.75" customHeight="1">
      <c r="A411" s="279"/>
      <c r="B411" s="279"/>
      <c r="C411" s="349"/>
      <c r="D411" s="349"/>
      <c r="E411" s="349"/>
      <c r="F411" s="304"/>
      <c r="G411" s="304"/>
      <c r="H411" s="279"/>
      <c r="I411" s="304"/>
      <c r="J411" s="279"/>
      <c r="K411" s="304"/>
      <c r="L411" s="304"/>
      <c r="M411" s="304"/>
      <c r="N411" s="279"/>
      <c r="O411" s="279"/>
      <c r="P411" s="279"/>
      <c r="Q411" s="279"/>
      <c r="R411" s="279"/>
      <c r="S411" s="279"/>
      <c r="T411" s="279"/>
      <c r="U411" s="279"/>
      <c r="V411" s="279"/>
      <c r="W411" s="279"/>
      <c r="X411" s="279"/>
      <c r="Y411" s="279"/>
      <c r="Z411" s="279"/>
    </row>
    <row r="412" ht="12.75" customHeight="1">
      <c r="A412" s="279"/>
      <c r="B412" s="279"/>
      <c r="C412" s="349"/>
      <c r="D412" s="349"/>
      <c r="E412" s="349"/>
      <c r="F412" s="304"/>
      <c r="G412" s="304"/>
      <c r="H412" s="279"/>
      <c r="I412" s="304"/>
      <c r="J412" s="279"/>
      <c r="K412" s="304"/>
      <c r="L412" s="304"/>
      <c r="M412" s="304"/>
      <c r="N412" s="279"/>
      <c r="O412" s="279"/>
      <c r="P412" s="279"/>
      <c r="Q412" s="279"/>
      <c r="R412" s="279"/>
      <c r="S412" s="279"/>
      <c r="T412" s="279"/>
      <c r="U412" s="279"/>
      <c r="V412" s="279"/>
      <c r="W412" s="279"/>
      <c r="X412" s="279"/>
      <c r="Y412" s="279"/>
      <c r="Z412" s="279"/>
    </row>
    <row r="413" ht="12.75" customHeight="1">
      <c r="A413" s="279"/>
      <c r="B413" s="279"/>
      <c r="C413" s="349"/>
      <c r="D413" s="349"/>
      <c r="E413" s="349"/>
      <c r="F413" s="304"/>
      <c r="G413" s="304"/>
      <c r="H413" s="279"/>
      <c r="I413" s="304"/>
      <c r="J413" s="279"/>
      <c r="K413" s="304"/>
      <c r="L413" s="304"/>
      <c r="M413" s="304"/>
      <c r="N413" s="279"/>
      <c r="O413" s="279"/>
      <c r="P413" s="279"/>
      <c r="Q413" s="279"/>
      <c r="R413" s="279"/>
      <c r="S413" s="279"/>
      <c r="T413" s="279"/>
      <c r="U413" s="279"/>
      <c r="V413" s="279"/>
      <c r="W413" s="279"/>
      <c r="X413" s="279"/>
      <c r="Y413" s="279"/>
      <c r="Z413" s="279"/>
    </row>
    <row r="414" ht="12.75" customHeight="1">
      <c r="A414" s="279"/>
      <c r="B414" s="279"/>
      <c r="C414" s="349"/>
      <c r="D414" s="349"/>
      <c r="E414" s="349"/>
      <c r="F414" s="304"/>
      <c r="G414" s="304"/>
      <c r="H414" s="279"/>
      <c r="I414" s="304"/>
      <c r="J414" s="279"/>
      <c r="K414" s="304"/>
      <c r="L414" s="304"/>
      <c r="M414" s="304"/>
      <c r="N414" s="279"/>
      <c r="O414" s="279"/>
      <c r="P414" s="279"/>
      <c r="Q414" s="279"/>
      <c r="R414" s="279"/>
      <c r="S414" s="279"/>
      <c r="T414" s="279"/>
      <c r="U414" s="279"/>
      <c r="V414" s="279"/>
      <c r="W414" s="279"/>
      <c r="X414" s="279"/>
      <c r="Y414" s="279"/>
      <c r="Z414" s="279"/>
    </row>
    <row r="415" ht="12.75" customHeight="1">
      <c r="A415" s="279"/>
      <c r="B415" s="279"/>
      <c r="C415" s="349"/>
      <c r="D415" s="349"/>
      <c r="E415" s="349"/>
      <c r="F415" s="304"/>
      <c r="G415" s="304"/>
      <c r="H415" s="279"/>
      <c r="I415" s="304"/>
      <c r="J415" s="279"/>
      <c r="K415" s="304"/>
      <c r="L415" s="304"/>
      <c r="M415" s="304"/>
      <c r="N415" s="279"/>
      <c r="O415" s="279"/>
      <c r="P415" s="279"/>
      <c r="Q415" s="279"/>
      <c r="R415" s="279"/>
      <c r="S415" s="279"/>
      <c r="T415" s="279"/>
      <c r="U415" s="279"/>
      <c r="V415" s="279"/>
      <c r="W415" s="279"/>
      <c r="X415" s="279"/>
      <c r="Y415" s="279"/>
      <c r="Z415" s="279"/>
    </row>
    <row r="416" ht="12.75" customHeight="1">
      <c r="A416" s="279"/>
      <c r="B416" s="279"/>
      <c r="C416" s="349"/>
      <c r="D416" s="349"/>
      <c r="E416" s="349"/>
      <c r="F416" s="304"/>
      <c r="G416" s="304"/>
      <c r="H416" s="279"/>
      <c r="I416" s="304"/>
      <c r="J416" s="279"/>
      <c r="K416" s="304"/>
      <c r="L416" s="304"/>
      <c r="M416" s="304"/>
      <c r="N416" s="279"/>
      <c r="O416" s="279"/>
      <c r="P416" s="279"/>
      <c r="Q416" s="279"/>
      <c r="R416" s="279"/>
      <c r="S416" s="279"/>
      <c r="T416" s="279"/>
      <c r="U416" s="279"/>
      <c r="V416" s="279"/>
      <c r="W416" s="279"/>
      <c r="X416" s="279"/>
      <c r="Y416" s="279"/>
      <c r="Z416" s="279"/>
    </row>
    <row r="417" ht="12.75" customHeight="1">
      <c r="A417" s="279"/>
      <c r="B417" s="279"/>
      <c r="C417" s="349"/>
      <c r="D417" s="349"/>
      <c r="E417" s="349"/>
      <c r="F417" s="304"/>
      <c r="G417" s="304"/>
      <c r="H417" s="279"/>
      <c r="I417" s="304"/>
      <c r="J417" s="279"/>
      <c r="K417" s="304"/>
      <c r="L417" s="304"/>
      <c r="M417" s="304"/>
      <c r="N417" s="279"/>
      <c r="O417" s="279"/>
      <c r="P417" s="279"/>
      <c r="Q417" s="279"/>
      <c r="R417" s="279"/>
      <c r="S417" s="279"/>
      <c r="T417" s="279"/>
      <c r="U417" s="279"/>
      <c r="V417" s="279"/>
      <c r="W417" s="279"/>
      <c r="X417" s="279"/>
      <c r="Y417" s="279"/>
      <c r="Z417" s="279"/>
    </row>
    <row r="418" ht="12.75" customHeight="1">
      <c r="A418" s="279"/>
      <c r="B418" s="279"/>
      <c r="C418" s="349"/>
      <c r="D418" s="349"/>
      <c r="E418" s="349"/>
      <c r="F418" s="304"/>
      <c r="G418" s="304"/>
      <c r="H418" s="279"/>
      <c r="I418" s="304"/>
      <c r="J418" s="279"/>
      <c r="K418" s="304"/>
      <c r="L418" s="304"/>
      <c r="M418" s="304"/>
      <c r="N418" s="279"/>
      <c r="O418" s="279"/>
      <c r="P418" s="279"/>
      <c r="Q418" s="279"/>
      <c r="R418" s="279"/>
      <c r="S418" s="279"/>
      <c r="T418" s="279"/>
      <c r="U418" s="279"/>
      <c r="V418" s="279"/>
      <c r="W418" s="279"/>
      <c r="X418" s="279"/>
      <c r="Y418" s="279"/>
      <c r="Z418" s="279"/>
    </row>
    <row r="419" ht="12.75" customHeight="1">
      <c r="A419" s="279"/>
      <c r="B419" s="279"/>
      <c r="C419" s="349"/>
      <c r="D419" s="349"/>
      <c r="E419" s="349"/>
      <c r="F419" s="304"/>
      <c r="G419" s="304"/>
      <c r="H419" s="279"/>
      <c r="I419" s="304"/>
      <c r="J419" s="279"/>
      <c r="K419" s="304"/>
      <c r="L419" s="304"/>
      <c r="M419" s="304"/>
      <c r="N419" s="279"/>
      <c r="O419" s="279"/>
      <c r="P419" s="279"/>
      <c r="Q419" s="279"/>
      <c r="R419" s="279"/>
      <c r="S419" s="279"/>
      <c r="T419" s="279"/>
      <c r="U419" s="279"/>
      <c r="V419" s="279"/>
      <c r="W419" s="279"/>
      <c r="X419" s="279"/>
      <c r="Y419" s="279"/>
      <c r="Z419" s="279"/>
    </row>
    <row r="420" ht="12.75" customHeight="1">
      <c r="A420" s="279"/>
      <c r="B420" s="279"/>
      <c r="C420" s="349"/>
      <c r="D420" s="349"/>
      <c r="E420" s="349"/>
      <c r="F420" s="304"/>
      <c r="G420" s="304"/>
      <c r="H420" s="279"/>
      <c r="I420" s="304"/>
      <c r="J420" s="279"/>
      <c r="K420" s="304"/>
      <c r="L420" s="304"/>
      <c r="M420" s="304"/>
      <c r="N420" s="279"/>
      <c r="O420" s="279"/>
      <c r="P420" s="279"/>
      <c r="Q420" s="279"/>
      <c r="R420" s="279"/>
      <c r="S420" s="279"/>
      <c r="T420" s="279"/>
      <c r="U420" s="279"/>
      <c r="V420" s="279"/>
      <c r="W420" s="279"/>
      <c r="X420" s="279"/>
      <c r="Y420" s="279"/>
      <c r="Z420" s="279"/>
    </row>
    <row r="421" ht="12.75" customHeight="1">
      <c r="A421" s="279"/>
      <c r="B421" s="279"/>
      <c r="C421" s="349"/>
      <c r="D421" s="349"/>
      <c r="E421" s="349"/>
      <c r="F421" s="304"/>
      <c r="G421" s="304"/>
      <c r="H421" s="279"/>
      <c r="I421" s="304"/>
      <c r="J421" s="279"/>
      <c r="K421" s="304"/>
      <c r="L421" s="304"/>
      <c r="M421" s="304"/>
      <c r="N421" s="279"/>
      <c r="O421" s="279"/>
      <c r="P421" s="279"/>
      <c r="Q421" s="279"/>
      <c r="R421" s="279"/>
      <c r="S421" s="279"/>
      <c r="T421" s="279"/>
      <c r="U421" s="279"/>
      <c r="V421" s="279"/>
      <c r="W421" s="279"/>
      <c r="X421" s="279"/>
      <c r="Y421" s="279"/>
      <c r="Z421" s="279"/>
    </row>
    <row r="422" ht="12.75" customHeight="1">
      <c r="A422" s="279"/>
      <c r="B422" s="279"/>
      <c r="C422" s="349"/>
      <c r="D422" s="349"/>
      <c r="E422" s="349"/>
      <c r="F422" s="304"/>
      <c r="G422" s="304"/>
      <c r="H422" s="279"/>
      <c r="I422" s="304"/>
      <c r="J422" s="279"/>
      <c r="K422" s="304"/>
      <c r="L422" s="304"/>
      <c r="M422" s="304"/>
      <c r="N422" s="279"/>
      <c r="O422" s="279"/>
      <c r="P422" s="279"/>
      <c r="Q422" s="279"/>
      <c r="R422" s="279"/>
      <c r="S422" s="279"/>
      <c r="T422" s="279"/>
      <c r="U422" s="279"/>
      <c r="V422" s="279"/>
      <c r="W422" s="279"/>
      <c r="X422" s="279"/>
      <c r="Y422" s="279"/>
      <c r="Z422" s="279"/>
    </row>
    <row r="423" ht="12.75" customHeight="1">
      <c r="A423" s="279"/>
      <c r="B423" s="279"/>
      <c r="C423" s="349"/>
      <c r="D423" s="349"/>
      <c r="E423" s="349"/>
      <c r="F423" s="304"/>
      <c r="G423" s="304"/>
      <c r="H423" s="279"/>
      <c r="I423" s="304"/>
      <c r="J423" s="279"/>
      <c r="K423" s="304"/>
      <c r="L423" s="304"/>
      <c r="M423" s="304"/>
      <c r="N423" s="279"/>
      <c r="O423" s="279"/>
      <c r="P423" s="279"/>
      <c r="Q423" s="279"/>
      <c r="R423" s="279"/>
      <c r="S423" s="279"/>
      <c r="T423" s="279"/>
      <c r="U423" s="279"/>
      <c r="V423" s="279"/>
      <c r="W423" s="279"/>
      <c r="X423" s="279"/>
      <c r="Y423" s="279"/>
      <c r="Z423" s="279"/>
    </row>
    <row r="424" ht="12.75" customHeight="1">
      <c r="A424" s="279"/>
      <c r="B424" s="279"/>
      <c r="C424" s="349"/>
      <c r="D424" s="349"/>
      <c r="E424" s="349"/>
      <c r="F424" s="304"/>
      <c r="G424" s="304"/>
      <c r="H424" s="279"/>
      <c r="I424" s="304"/>
      <c r="J424" s="279"/>
      <c r="K424" s="304"/>
      <c r="L424" s="304"/>
      <c r="M424" s="304"/>
      <c r="N424" s="279"/>
      <c r="O424" s="279"/>
      <c r="P424" s="279"/>
      <c r="Q424" s="279"/>
      <c r="R424" s="279"/>
      <c r="S424" s="279"/>
      <c r="T424" s="279"/>
      <c r="U424" s="279"/>
      <c r="V424" s="279"/>
      <c r="W424" s="279"/>
      <c r="X424" s="279"/>
      <c r="Y424" s="279"/>
      <c r="Z424" s="279"/>
    </row>
    <row r="425" ht="12.75" customHeight="1">
      <c r="A425" s="279"/>
      <c r="B425" s="279"/>
      <c r="C425" s="349"/>
      <c r="D425" s="349"/>
      <c r="E425" s="349"/>
      <c r="F425" s="304"/>
      <c r="G425" s="304"/>
      <c r="H425" s="279"/>
      <c r="I425" s="304"/>
      <c r="J425" s="279"/>
      <c r="K425" s="304"/>
      <c r="L425" s="304"/>
      <c r="M425" s="304"/>
      <c r="N425" s="279"/>
      <c r="O425" s="279"/>
      <c r="P425" s="279"/>
      <c r="Q425" s="279"/>
      <c r="R425" s="279"/>
      <c r="S425" s="279"/>
      <c r="T425" s="279"/>
      <c r="U425" s="279"/>
      <c r="V425" s="279"/>
      <c r="W425" s="279"/>
      <c r="X425" s="279"/>
      <c r="Y425" s="279"/>
      <c r="Z425" s="279"/>
    </row>
    <row r="426" ht="12.75" customHeight="1">
      <c r="A426" s="279"/>
      <c r="B426" s="279"/>
      <c r="C426" s="349"/>
      <c r="D426" s="349"/>
      <c r="E426" s="349"/>
      <c r="F426" s="304"/>
      <c r="G426" s="304"/>
      <c r="H426" s="279"/>
      <c r="I426" s="304"/>
      <c r="J426" s="279"/>
      <c r="K426" s="304"/>
      <c r="L426" s="304"/>
      <c r="M426" s="304"/>
      <c r="N426" s="279"/>
      <c r="O426" s="279"/>
      <c r="P426" s="279"/>
      <c r="Q426" s="279"/>
      <c r="R426" s="279"/>
      <c r="S426" s="279"/>
      <c r="T426" s="279"/>
      <c r="U426" s="279"/>
      <c r="V426" s="279"/>
      <c r="W426" s="279"/>
      <c r="X426" s="279"/>
      <c r="Y426" s="279"/>
      <c r="Z426" s="279"/>
    </row>
    <row r="427" ht="12.75" customHeight="1">
      <c r="A427" s="279"/>
      <c r="B427" s="279"/>
      <c r="C427" s="349"/>
      <c r="D427" s="349"/>
      <c r="E427" s="349"/>
      <c r="F427" s="304"/>
      <c r="G427" s="304"/>
      <c r="H427" s="279"/>
      <c r="I427" s="304"/>
      <c r="J427" s="279"/>
      <c r="K427" s="304"/>
      <c r="L427" s="304"/>
      <c r="M427" s="304"/>
      <c r="N427" s="279"/>
      <c r="O427" s="279"/>
      <c r="P427" s="279"/>
      <c r="Q427" s="279"/>
      <c r="R427" s="279"/>
      <c r="S427" s="279"/>
      <c r="T427" s="279"/>
      <c r="U427" s="279"/>
      <c r="V427" s="279"/>
      <c r="W427" s="279"/>
      <c r="X427" s="279"/>
      <c r="Y427" s="279"/>
      <c r="Z427" s="279"/>
    </row>
    <row r="428" ht="12.75" customHeight="1">
      <c r="A428" s="279"/>
      <c r="B428" s="279"/>
      <c r="C428" s="349"/>
      <c r="D428" s="349"/>
      <c r="E428" s="349"/>
      <c r="F428" s="304"/>
      <c r="G428" s="304"/>
      <c r="H428" s="279"/>
      <c r="I428" s="304"/>
      <c r="J428" s="279"/>
      <c r="K428" s="304"/>
      <c r="L428" s="304"/>
      <c r="M428" s="304"/>
      <c r="N428" s="279"/>
      <c r="O428" s="279"/>
      <c r="P428" s="279"/>
      <c r="Q428" s="279"/>
      <c r="R428" s="279"/>
      <c r="S428" s="279"/>
      <c r="T428" s="279"/>
      <c r="U428" s="279"/>
      <c r="V428" s="279"/>
      <c r="W428" s="279"/>
      <c r="X428" s="279"/>
      <c r="Y428" s="279"/>
      <c r="Z428" s="279"/>
    </row>
    <row r="429" ht="12.75" customHeight="1">
      <c r="A429" s="279"/>
      <c r="B429" s="279"/>
      <c r="C429" s="349"/>
      <c r="D429" s="349"/>
      <c r="E429" s="349"/>
      <c r="F429" s="304"/>
      <c r="G429" s="304"/>
      <c r="H429" s="279"/>
      <c r="I429" s="304"/>
      <c r="J429" s="279"/>
      <c r="K429" s="304"/>
      <c r="L429" s="304"/>
      <c r="M429" s="304"/>
      <c r="N429" s="279"/>
      <c r="O429" s="279"/>
      <c r="P429" s="279"/>
      <c r="Q429" s="279"/>
      <c r="R429" s="279"/>
      <c r="S429" s="279"/>
      <c r="T429" s="279"/>
      <c r="U429" s="279"/>
      <c r="V429" s="279"/>
      <c r="W429" s="279"/>
      <c r="X429" s="279"/>
      <c r="Y429" s="279"/>
      <c r="Z429" s="279"/>
    </row>
    <row r="430" ht="12.75" customHeight="1">
      <c r="A430" s="279"/>
      <c r="B430" s="279"/>
      <c r="C430" s="349"/>
      <c r="D430" s="349"/>
      <c r="E430" s="349"/>
      <c r="F430" s="304"/>
      <c r="G430" s="304"/>
      <c r="H430" s="279"/>
      <c r="I430" s="304"/>
      <c r="J430" s="279"/>
      <c r="K430" s="304"/>
      <c r="L430" s="304"/>
      <c r="M430" s="304"/>
      <c r="N430" s="279"/>
      <c r="O430" s="279"/>
      <c r="P430" s="279"/>
      <c r="Q430" s="279"/>
      <c r="R430" s="279"/>
      <c r="S430" s="279"/>
      <c r="T430" s="279"/>
      <c r="U430" s="279"/>
      <c r="V430" s="279"/>
      <c r="W430" s="279"/>
      <c r="X430" s="279"/>
      <c r="Y430" s="279"/>
      <c r="Z430" s="279"/>
    </row>
    <row r="431" ht="12.75" customHeight="1">
      <c r="A431" s="279"/>
      <c r="B431" s="279"/>
      <c r="C431" s="349"/>
      <c r="D431" s="349"/>
      <c r="E431" s="349"/>
      <c r="F431" s="304"/>
      <c r="G431" s="304"/>
      <c r="H431" s="279"/>
      <c r="I431" s="304"/>
      <c r="J431" s="279"/>
      <c r="K431" s="304"/>
      <c r="L431" s="304"/>
      <c r="M431" s="304"/>
      <c r="N431" s="279"/>
      <c r="O431" s="279"/>
      <c r="P431" s="279"/>
      <c r="Q431" s="279"/>
      <c r="R431" s="279"/>
      <c r="S431" s="279"/>
      <c r="T431" s="279"/>
      <c r="U431" s="279"/>
      <c r="V431" s="279"/>
      <c r="W431" s="279"/>
      <c r="X431" s="279"/>
      <c r="Y431" s="279"/>
      <c r="Z431" s="279"/>
    </row>
    <row r="432" ht="12.75" customHeight="1">
      <c r="A432" s="279"/>
      <c r="B432" s="279"/>
      <c r="C432" s="349"/>
      <c r="D432" s="349"/>
      <c r="E432" s="349"/>
      <c r="F432" s="304"/>
      <c r="G432" s="304"/>
      <c r="H432" s="279"/>
      <c r="I432" s="304"/>
      <c r="J432" s="279"/>
      <c r="K432" s="304"/>
      <c r="L432" s="304"/>
      <c r="M432" s="304"/>
      <c r="N432" s="279"/>
      <c r="O432" s="279"/>
      <c r="P432" s="279"/>
      <c r="Q432" s="279"/>
      <c r="R432" s="279"/>
      <c r="S432" s="279"/>
      <c r="T432" s="279"/>
      <c r="U432" s="279"/>
      <c r="V432" s="279"/>
      <c r="W432" s="279"/>
      <c r="X432" s="279"/>
      <c r="Y432" s="279"/>
      <c r="Z432" s="279"/>
    </row>
    <row r="433" ht="12.75" customHeight="1">
      <c r="A433" s="279"/>
      <c r="B433" s="279"/>
      <c r="C433" s="349"/>
      <c r="D433" s="349"/>
      <c r="E433" s="349"/>
      <c r="F433" s="304"/>
      <c r="G433" s="304"/>
      <c r="H433" s="279"/>
      <c r="I433" s="304"/>
      <c r="J433" s="279"/>
      <c r="K433" s="304"/>
      <c r="L433" s="304"/>
      <c r="M433" s="304"/>
      <c r="N433" s="279"/>
      <c r="O433" s="279"/>
      <c r="P433" s="279"/>
      <c r="Q433" s="279"/>
      <c r="R433" s="279"/>
      <c r="S433" s="279"/>
      <c r="T433" s="279"/>
      <c r="U433" s="279"/>
      <c r="V433" s="279"/>
      <c r="W433" s="279"/>
      <c r="X433" s="279"/>
      <c r="Y433" s="279"/>
      <c r="Z433" s="279"/>
    </row>
    <row r="434" ht="12.75" customHeight="1">
      <c r="A434" s="279"/>
      <c r="B434" s="279"/>
      <c r="C434" s="349"/>
      <c r="D434" s="349"/>
      <c r="E434" s="349"/>
      <c r="F434" s="304"/>
      <c r="G434" s="304"/>
      <c r="H434" s="279"/>
      <c r="I434" s="304"/>
      <c r="J434" s="279"/>
      <c r="K434" s="304"/>
      <c r="L434" s="304"/>
      <c r="M434" s="304"/>
      <c r="N434" s="279"/>
      <c r="O434" s="279"/>
      <c r="P434" s="279"/>
      <c r="Q434" s="279"/>
      <c r="R434" s="279"/>
      <c r="S434" s="279"/>
      <c r="T434" s="279"/>
      <c r="U434" s="279"/>
      <c r="V434" s="279"/>
      <c r="W434" s="279"/>
      <c r="X434" s="279"/>
      <c r="Y434" s="279"/>
      <c r="Z434" s="279"/>
    </row>
    <row r="435" ht="12.75" customHeight="1">
      <c r="A435" s="279"/>
      <c r="B435" s="279"/>
      <c r="C435" s="349"/>
      <c r="D435" s="349"/>
      <c r="E435" s="349"/>
      <c r="F435" s="304"/>
      <c r="G435" s="304"/>
      <c r="H435" s="279"/>
      <c r="I435" s="304"/>
      <c r="J435" s="279"/>
      <c r="K435" s="304"/>
      <c r="L435" s="304"/>
      <c r="M435" s="304"/>
      <c r="N435" s="279"/>
      <c r="O435" s="279"/>
      <c r="P435" s="279"/>
      <c r="Q435" s="279"/>
      <c r="R435" s="279"/>
      <c r="S435" s="279"/>
      <c r="T435" s="279"/>
      <c r="U435" s="279"/>
      <c r="V435" s="279"/>
      <c r="W435" s="279"/>
      <c r="X435" s="279"/>
      <c r="Y435" s="279"/>
      <c r="Z435" s="279"/>
    </row>
    <row r="436" ht="12.75" customHeight="1">
      <c r="A436" s="279"/>
      <c r="B436" s="279"/>
      <c r="C436" s="349"/>
      <c r="D436" s="349"/>
      <c r="E436" s="349"/>
      <c r="F436" s="304"/>
      <c r="G436" s="304"/>
      <c r="H436" s="279"/>
      <c r="I436" s="304"/>
      <c r="J436" s="279"/>
      <c r="K436" s="304"/>
      <c r="L436" s="304"/>
      <c r="M436" s="304"/>
      <c r="N436" s="279"/>
      <c r="O436" s="279"/>
      <c r="P436" s="279"/>
      <c r="Q436" s="279"/>
      <c r="R436" s="279"/>
      <c r="S436" s="279"/>
      <c r="T436" s="279"/>
      <c r="U436" s="279"/>
      <c r="V436" s="279"/>
      <c r="W436" s="279"/>
      <c r="X436" s="279"/>
      <c r="Y436" s="279"/>
      <c r="Z436" s="279"/>
    </row>
    <row r="437" ht="12.75" customHeight="1">
      <c r="A437" s="279"/>
      <c r="B437" s="279"/>
      <c r="C437" s="349"/>
      <c r="D437" s="349"/>
      <c r="E437" s="349"/>
      <c r="F437" s="304"/>
      <c r="G437" s="304"/>
      <c r="H437" s="279"/>
      <c r="I437" s="304"/>
      <c r="J437" s="279"/>
      <c r="K437" s="304"/>
      <c r="L437" s="304"/>
      <c r="M437" s="304"/>
      <c r="N437" s="279"/>
      <c r="O437" s="279"/>
      <c r="P437" s="279"/>
      <c r="Q437" s="279"/>
      <c r="R437" s="279"/>
      <c r="S437" s="279"/>
      <c r="T437" s="279"/>
      <c r="U437" s="279"/>
      <c r="V437" s="279"/>
      <c r="W437" s="279"/>
      <c r="X437" s="279"/>
      <c r="Y437" s="279"/>
      <c r="Z437" s="279"/>
    </row>
    <row r="438" ht="12.75" customHeight="1">
      <c r="A438" s="279"/>
      <c r="B438" s="279"/>
      <c r="C438" s="349"/>
      <c r="D438" s="349"/>
      <c r="E438" s="349"/>
      <c r="F438" s="304"/>
      <c r="G438" s="304"/>
      <c r="H438" s="279"/>
      <c r="I438" s="304"/>
      <c r="J438" s="279"/>
      <c r="K438" s="304"/>
      <c r="L438" s="304"/>
      <c r="M438" s="304"/>
      <c r="N438" s="279"/>
      <c r="O438" s="279"/>
      <c r="P438" s="279"/>
      <c r="Q438" s="279"/>
      <c r="R438" s="279"/>
      <c r="S438" s="279"/>
      <c r="T438" s="279"/>
      <c r="U438" s="279"/>
      <c r="V438" s="279"/>
      <c r="W438" s="279"/>
      <c r="X438" s="279"/>
      <c r="Y438" s="279"/>
      <c r="Z438" s="279"/>
    </row>
    <row r="439" ht="12.75" customHeight="1">
      <c r="A439" s="279"/>
      <c r="B439" s="279"/>
      <c r="C439" s="349"/>
      <c r="D439" s="349"/>
      <c r="E439" s="349"/>
      <c r="F439" s="304"/>
      <c r="G439" s="304"/>
      <c r="H439" s="279"/>
      <c r="I439" s="304"/>
      <c r="J439" s="279"/>
      <c r="K439" s="304"/>
      <c r="L439" s="304"/>
      <c r="M439" s="304"/>
      <c r="N439" s="279"/>
      <c r="O439" s="279"/>
      <c r="P439" s="279"/>
      <c r="Q439" s="279"/>
      <c r="R439" s="279"/>
      <c r="S439" s="279"/>
      <c r="T439" s="279"/>
      <c r="U439" s="279"/>
      <c r="V439" s="279"/>
      <c r="W439" s="279"/>
      <c r="X439" s="279"/>
      <c r="Y439" s="279"/>
      <c r="Z439" s="279"/>
    </row>
    <row r="440" ht="12.75" customHeight="1">
      <c r="A440" s="279"/>
      <c r="B440" s="279"/>
      <c r="C440" s="349"/>
      <c r="D440" s="349"/>
      <c r="E440" s="349"/>
      <c r="F440" s="304"/>
      <c r="G440" s="304"/>
      <c r="H440" s="279"/>
      <c r="I440" s="304"/>
      <c r="J440" s="279"/>
      <c r="K440" s="304"/>
      <c r="L440" s="304"/>
      <c r="M440" s="304"/>
      <c r="N440" s="279"/>
      <c r="O440" s="279"/>
      <c r="P440" s="279"/>
      <c r="Q440" s="279"/>
      <c r="R440" s="279"/>
      <c r="S440" s="279"/>
      <c r="T440" s="279"/>
      <c r="U440" s="279"/>
      <c r="V440" s="279"/>
      <c r="W440" s="279"/>
      <c r="X440" s="279"/>
      <c r="Y440" s="279"/>
      <c r="Z440" s="279"/>
    </row>
    <row r="441" ht="12.75" customHeight="1">
      <c r="A441" s="279"/>
      <c r="B441" s="279"/>
      <c r="C441" s="349"/>
      <c r="D441" s="349"/>
      <c r="E441" s="349"/>
      <c r="F441" s="304"/>
      <c r="G441" s="304"/>
      <c r="H441" s="279"/>
      <c r="I441" s="304"/>
      <c r="J441" s="279"/>
      <c r="K441" s="304"/>
      <c r="L441" s="304"/>
      <c r="M441" s="304"/>
      <c r="N441" s="279"/>
      <c r="O441" s="279"/>
      <c r="P441" s="279"/>
      <c r="Q441" s="279"/>
      <c r="R441" s="279"/>
      <c r="S441" s="279"/>
      <c r="T441" s="279"/>
      <c r="U441" s="279"/>
      <c r="V441" s="279"/>
      <c r="W441" s="279"/>
      <c r="X441" s="279"/>
      <c r="Y441" s="279"/>
      <c r="Z441" s="279"/>
    </row>
    <row r="442" ht="12.75" customHeight="1">
      <c r="A442" s="279"/>
      <c r="B442" s="279"/>
      <c r="C442" s="349"/>
      <c r="D442" s="349"/>
      <c r="E442" s="349"/>
      <c r="F442" s="304"/>
      <c r="G442" s="304"/>
      <c r="H442" s="279"/>
      <c r="I442" s="304"/>
      <c r="J442" s="279"/>
      <c r="K442" s="304"/>
      <c r="L442" s="304"/>
      <c r="M442" s="304"/>
      <c r="N442" s="279"/>
      <c r="O442" s="279"/>
      <c r="P442" s="279"/>
      <c r="Q442" s="279"/>
      <c r="R442" s="279"/>
      <c r="S442" s="279"/>
      <c r="T442" s="279"/>
      <c r="U442" s="279"/>
      <c r="V442" s="279"/>
      <c r="W442" s="279"/>
      <c r="X442" s="279"/>
      <c r="Y442" s="279"/>
      <c r="Z442" s="279"/>
    </row>
    <row r="443" ht="12.75" customHeight="1">
      <c r="A443" s="279"/>
      <c r="B443" s="279"/>
      <c r="C443" s="349"/>
      <c r="D443" s="349"/>
      <c r="E443" s="349"/>
      <c r="F443" s="304"/>
      <c r="G443" s="304"/>
      <c r="H443" s="279"/>
      <c r="I443" s="304"/>
      <c r="J443" s="279"/>
      <c r="K443" s="304"/>
      <c r="L443" s="304"/>
      <c r="M443" s="304"/>
      <c r="N443" s="279"/>
      <c r="O443" s="279"/>
      <c r="P443" s="279"/>
      <c r="Q443" s="279"/>
      <c r="R443" s="279"/>
      <c r="S443" s="279"/>
      <c r="T443" s="279"/>
      <c r="U443" s="279"/>
      <c r="V443" s="279"/>
      <c r="W443" s="279"/>
      <c r="X443" s="279"/>
      <c r="Y443" s="279"/>
      <c r="Z443" s="279"/>
    </row>
    <row r="444" ht="12.75" customHeight="1">
      <c r="A444" s="279"/>
      <c r="B444" s="279"/>
      <c r="C444" s="349"/>
      <c r="D444" s="349"/>
      <c r="E444" s="349"/>
      <c r="F444" s="304"/>
      <c r="G444" s="304"/>
      <c r="H444" s="279"/>
      <c r="I444" s="304"/>
      <c r="J444" s="279"/>
      <c r="K444" s="304"/>
      <c r="L444" s="304"/>
      <c r="M444" s="304"/>
      <c r="N444" s="279"/>
      <c r="O444" s="279"/>
      <c r="P444" s="279"/>
      <c r="Q444" s="279"/>
      <c r="R444" s="279"/>
      <c r="S444" s="279"/>
      <c r="T444" s="279"/>
      <c r="U444" s="279"/>
      <c r="V444" s="279"/>
      <c r="W444" s="279"/>
      <c r="X444" s="279"/>
      <c r="Y444" s="279"/>
      <c r="Z444" s="279"/>
    </row>
    <row r="445" ht="12.75" customHeight="1">
      <c r="A445" s="279"/>
      <c r="B445" s="279"/>
      <c r="C445" s="349"/>
      <c r="D445" s="349"/>
      <c r="E445" s="349"/>
      <c r="F445" s="304"/>
      <c r="G445" s="304"/>
      <c r="H445" s="279"/>
      <c r="I445" s="304"/>
      <c r="J445" s="279"/>
      <c r="K445" s="304"/>
      <c r="L445" s="304"/>
      <c r="M445" s="304"/>
      <c r="N445" s="279"/>
      <c r="O445" s="279"/>
      <c r="P445" s="279"/>
      <c r="Q445" s="279"/>
      <c r="R445" s="279"/>
      <c r="S445" s="279"/>
      <c r="T445" s="279"/>
      <c r="U445" s="279"/>
      <c r="V445" s="279"/>
      <c r="W445" s="279"/>
      <c r="X445" s="279"/>
      <c r="Y445" s="279"/>
      <c r="Z445" s="279"/>
    </row>
    <row r="446" ht="12.75" customHeight="1">
      <c r="A446" s="279"/>
      <c r="B446" s="279"/>
      <c r="C446" s="349"/>
      <c r="D446" s="349"/>
      <c r="E446" s="349"/>
      <c r="F446" s="304"/>
      <c r="G446" s="304"/>
      <c r="H446" s="279"/>
      <c r="I446" s="304"/>
      <c r="J446" s="279"/>
      <c r="K446" s="304"/>
      <c r="L446" s="304"/>
      <c r="M446" s="304"/>
      <c r="N446" s="279"/>
      <c r="O446" s="279"/>
      <c r="P446" s="279"/>
      <c r="Q446" s="279"/>
      <c r="R446" s="279"/>
      <c r="S446" s="279"/>
      <c r="T446" s="279"/>
      <c r="U446" s="279"/>
      <c r="V446" s="279"/>
      <c r="W446" s="279"/>
      <c r="X446" s="279"/>
      <c r="Y446" s="279"/>
      <c r="Z446" s="279"/>
    </row>
    <row r="447" ht="12.75" customHeight="1">
      <c r="A447" s="279"/>
      <c r="B447" s="279"/>
      <c r="C447" s="349"/>
      <c r="D447" s="349"/>
      <c r="E447" s="349"/>
      <c r="F447" s="304"/>
      <c r="G447" s="304"/>
      <c r="H447" s="279"/>
      <c r="I447" s="304"/>
      <c r="J447" s="279"/>
      <c r="K447" s="304"/>
      <c r="L447" s="304"/>
      <c r="M447" s="304"/>
      <c r="N447" s="279"/>
      <c r="O447" s="279"/>
      <c r="P447" s="279"/>
      <c r="Q447" s="279"/>
      <c r="R447" s="279"/>
      <c r="S447" s="279"/>
      <c r="T447" s="279"/>
      <c r="U447" s="279"/>
      <c r="V447" s="279"/>
      <c r="W447" s="279"/>
      <c r="X447" s="279"/>
      <c r="Y447" s="279"/>
      <c r="Z447" s="279"/>
    </row>
    <row r="448" ht="12.75" customHeight="1">
      <c r="A448" s="279"/>
      <c r="B448" s="279"/>
      <c r="C448" s="349"/>
      <c r="D448" s="349"/>
      <c r="E448" s="349"/>
      <c r="F448" s="304"/>
      <c r="G448" s="304"/>
      <c r="H448" s="279"/>
      <c r="I448" s="304"/>
      <c r="J448" s="279"/>
      <c r="K448" s="304"/>
      <c r="L448" s="304"/>
      <c r="M448" s="304"/>
      <c r="N448" s="279"/>
      <c r="O448" s="279"/>
      <c r="P448" s="279"/>
      <c r="Q448" s="279"/>
      <c r="R448" s="279"/>
      <c r="S448" s="279"/>
      <c r="T448" s="279"/>
      <c r="U448" s="279"/>
      <c r="V448" s="279"/>
      <c r="W448" s="279"/>
      <c r="X448" s="279"/>
      <c r="Y448" s="279"/>
      <c r="Z448" s="279"/>
    </row>
    <row r="449" ht="12.75" customHeight="1">
      <c r="A449" s="279"/>
      <c r="B449" s="279"/>
      <c r="C449" s="349"/>
      <c r="D449" s="349"/>
      <c r="E449" s="349"/>
      <c r="F449" s="304"/>
      <c r="G449" s="304"/>
      <c r="H449" s="279"/>
      <c r="I449" s="304"/>
      <c r="J449" s="279"/>
      <c r="K449" s="304"/>
      <c r="L449" s="304"/>
      <c r="M449" s="304"/>
      <c r="N449" s="279"/>
      <c r="O449" s="279"/>
      <c r="P449" s="279"/>
      <c r="Q449" s="279"/>
      <c r="R449" s="279"/>
      <c r="S449" s="279"/>
      <c r="T449" s="279"/>
      <c r="U449" s="279"/>
      <c r="V449" s="279"/>
      <c r="W449" s="279"/>
      <c r="X449" s="279"/>
      <c r="Y449" s="279"/>
      <c r="Z449" s="279"/>
    </row>
    <row r="450" ht="12.75" customHeight="1">
      <c r="A450" s="279"/>
      <c r="B450" s="279"/>
      <c r="C450" s="349"/>
      <c r="D450" s="349"/>
      <c r="E450" s="349"/>
      <c r="F450" s="304"/>
      <c r="G450" s="304"/>
      <c r="H450" s="279"/>
      <c r="I450" s="304"/>
      <c r="J450" s="279"/>
      <c r="K450" s="304"/>
      <c r="L450" s="304"/>
      <c r="M450" s="304"/>
      <c r="N450" s="279"/>
      <c r="O450" s="279"/>
      <c r="P450" s="279"/>
      <c r="Q450" s="279"/>
      <c r="R450" s="279"/>
      <c r="S450" s="279"/>
      <c r="T450" s="279"/>
      <c r="U450" s="279"/>
      <c r="V450" s="279"/>
      <c r="W450" s="279"/>
      <c r="X450" s="279"/>
      <c r="Y450" s="279"/>
      <c r="Z450" s="279"/>
    </row>
    <row r="451" ht="12.75" customHeight="1">
      <c r="A451" s="279"/>
      <c r="B451" s="279"/>
      <c r="C451" s="349"/>
      <c r="D451" s="349"/>
      <c r="E451" s="349"/>
      <c r="F451" s="304"/>
      <c r="G451" s="304"/>
      <c r="H451" s="279"/>
      <c r="I451" s="304"/>
      <c r="J451" s="279"/>
      <c r="K451" s="304"/>
      <c r="L451" s="304"/>
      <c r="M451" s="304"/>
      <c r="N451" s="279"/>
      <c r="O451" s="279"/>
      <c r="P451" s="279"/>
      <c r="Q451" s="279"/>
      <c r="R451" s="279"/>
      <c r="S451" s="279"/>
      <c r="T451" s="279"/>
      <c r="U451" s="279"/>
      <c r="V451" s="279"/>
      <c r="W451" s="279"/>
      <c r="X451" s="279"/>
      <c r="Y451" s="279"/>
      <c r="Z451" s="279"/>
    </row>
    <row r="452" ht="12.75" customHeight="1">
      <c r="A452" s="279"/>
      <c r="B452" s="279"/>
      <c r="C452" s="349"/>
      <c r="D452" s="349"/>
      <c r="E452" s="349"/>
      <c r="F452" s="304"/>
      <c r="G452" s="304"/>
      <c r="H452" s="279"/>
      <c r="I452" s="304"/>
      <c r="J452" s="279"/>
      <c r="K452" s="304"/>
      <c r="L452" s="304"/>
      <c r="M452" s="304"/>
      <c r="N452" s="279"/>
      <c r="O452" s="279"/>
      <c r="P452" s="279"/>
      <c r="Q452" s="279"/>
      <c r="R452" s="279"/>
      <c r="S452" s="279"/>
      <c r="T452" s="279"/>
      <c r="U452" s="279"/>
      <c r="V452" s="279"/>
      <c r="W452" s="279"/>
      <c r="X452" s="279"/>
      <c r="Y452" s="279"/>
      <c r="Z452" s="279"/>
    </row>
    <row r="453" ht="12.75" customHeight="1">
      <c r="A453" s="279"/>
      <c r="B453" s="279"/>
      <c r="C453" s="349"/>
      <c r="D453" s="349"/>
      <c r="E453" s="349"/>
      <c r="F453" s="304"/>
      <c r="G453" s="304"/>
      <c r="H453" s="279"/>
      <c r="I453" s="304"/>
      <c r="J453" s="279"/>
      <c r="K453" s="304"/>
      <c r="L453" s="304"/>
      <c r="M453" s="304"/>
      <c r="N453" s="279"/>
      <c r="O453" s="279"/>
      <c r="P453" s="279"/>
      <c r="Q453" s="279"/>
      <c r="R453" s="279"/>
      <c r="S453" s="279"/>
      <c r="T453" s="279"/>
      <c r="U453" s="279"/>
      <c r="V453" s="279"/>
      <c r="W453" s="279"/>
      <c r="X453" s="279"/>
      <c r="Y453" s="279"/>
      <c r="Z453" s="279"/>
    </row>
    <row r="454" ht="12.75" customHeight="1">
      <c r="A454" s="279"/>
      <c r="B454" s="279"/>
      <c r="C454" s="349"/>
      <c r="D454" s="349"/>
      <c r="E454" s="349"/>
      <c r="F454" s="304"/>
      <c r="G454" s="304"/>
      <c r="H454" s="279"/>
      <c r="I454" s="304"/>
      <c r="J454" s="279"/>
      <c r="K454" s="304"/>
      <c r="L454" s="304"/>
      <c r="M454" s="304"/>
      <c r="N454" s="279"/>
      <c r="O454" s="279"/>
      <c r="P454" s="279"/>
      <c r="Q454" s="279"/>
      <c r="R454" s="279"/>
      <c r="S454" s="279"/>
      <c r="T454" s="279"/>
      <c r="U454" s="279"/>
      <c r="V454" s="279"/>
      <c r="W454" s="279"/>
      <c r="X454" s="279"/>
      <c r="Y454" s="279"/>
      <c r="Z454" s="279"/>
    </row>
    <row r="455" ht="12.75" customHeight="1">
      <c r="A455" s="279"/>
      <c r="B455" s="279"/>
      <c r="C455" s="349"/>
      <c r="D455" s="349"/>
      <c r="E455" s="349"/>
      <c r="F455" s="304"/>
      <c r="G455" s="304"/>
      <c r="H455" s="279"/>
      <c r="I455" s="304"/>
      <c r="J455" s="279"/>
      <c r="K455" s="304"/>
      <c r="L455" s="304"/>
      <c r="M455" s="304"/>
      <c r="N455" s="279"/>
      <c r="O455" s="279"/>
      <c r="P455" s="279"/>
      <c r="Q455" s="279"/>
      <c r="R455" s="279"/>
      <c r="S455" s="279"/>
      <c r="T455" s="279"/>
      <c r="U455" s="279"/>
      <c r="V455" s="279"/>
      <c r="W455" s="279"/>
      <c r="X455" s="279"/>
      <c r="Y455" s="279"/>
      <c r="Z455" s="279"/>
    </row>
    <row r="456" ht="12.75" customHeight="1">
      <c r="A456" s="279"/>
      <c r="B456" s="279"/>
      <c r="C456" s="349"/>
      <c r="D456" s="349"/>
      <c r="E456" s="349"/>
      <c r="F456" s="304"/>
      <c r="G456" s="304"/>
      <c r="H456" s="279"/>
      <c r="I456" s="304"/>
      <c r="J456" s="279"/>
      <c r="K456" s="304"/>
      <c r="L456" s="304"/>
      <c r="M456" s="304"/>
      <c r="N456" s="279"/>
      <c r="O456" s="279"/>
      <c r="P456" s="279"/>
      <c r="Q456" s="279"/>
      <c r="R456" s="279"/>
      <c r="S456" s="279"/>
      <c r="T456" s="279"/>
      <c r="U456" s="279"/>
      <c r="V456" s="279"/>
      <c r="W456" s="279"/>
      <c r="X456" s="279"/>
      <c r="Y456" s="279"/>
      <c r="Z456" s="279"/>
    </row>
    <row r="457" ht="12.75" customHeight="1">
      <c r="A457" s="279"/>
      <c r="B457" s="279"/>
      <c r="C457" s="349"/>
      <c r="D457" s="349"/>
      <c r="E457" s="349"/>
      <c r="F457" s="304"/>
      <c r="G457" s="304"/>
      <c r="H457" s="279"/>
      <c r="I457" s="304"/>
      <c r="J457" s="279"/>
      <c r="K457" s="304"/>
      <c r="L457" s="304"/>
      <c r="M457" s="304"/>
      <c r="N457" s="279"/>
      <c r="O457" s="279"/>
      <c r="P457" s="279"/>
      <c r="Q457" s="279"/>
      <c r="R457" s="279"/>
      <c r="S457" s="279"/>
      <c r="T457" s="279"/>
      <c r="U457" s="279"/>
      <c r="V457" s="279"/>
      <c r="W457" s="279"/>
      <c r="X457" s="279"/>
      <c r="Y457" s="279"/>
      <c r="Z457" s="279"/>
    </row>
    <row r="458" ht="12.75" customHeight="1">
      <c r="A458" s="279"/>
      <c r="B458" s="279"/>
      <c r="C458" s="349"/>
      <c r="D458" s="349"/>
      <c r="E458" s="349"/>
      <c r="F458" s="304"/>
      <c r="G458" s="304"/>
      <c r="H458" s="279"/>
      <c r="I458" s="304"/>
      <c r="J458" s="279"/>
      <c r="K458" s="304"/>
      <c r="L458" s="304"/>
      <c r="M458" s="304"/>
      <c r="N458" s="279"/>
      <c r="O458" s="279"/>
      <c r="P458" s="279"/>
      <c r="Q458" s="279"/>
      <c r="R458" s="279"/>
      <c r="S458" s="279"/>
      <c r="T458" s="279"/>
      <c r="U458" s="279"/>
      <c r="V458" s="279"/>
      <c r="W458" s="279"/>
      <c r="X458" s="279"/>
      <c r="Y458" s="279"/>
      <c r="Z458" s="279"/>
    </row>
    <row r="459" ht="12.75" customHeight="1">
      <c r="A459" s="279"/>
      <c r="B459" s="279"/>
      <c r="C459" s="349"/>
      <c r="D459" s="349"/>
      <c r="E459" s="349"/>
      <c r="F459" s="304"/>
      <c r="G459" s="304"/>
      <c r="H459" s="279"/>
      <c r="I459" s="304"/>
      <c r="J459" s="279"/>
      <c r="K459" s="304"/>
      <c r="L459" s="304"/>
      <c r="M459" s="304"/>
      <c r="N459" s="279"/>
      <c r="O459" s="279"/>
      <c r="P459" s="279"/>
      <c r="Q459" s="279"/>
      <c r="R459" s="279"/>
      <c r="S459" s="279"/>
      <c r="T459" s="279"/>
      <c r="U459" s="279"/>
      <c r="V459" s="279"/>
      <c r="W459" s="279"/>
      <c r="X459" s="279"/>
      <c r="Y459" s="279"/>
      <c r="Z459" s="279"/>
    </row>
    <row r="460" ht="12.75" customHeight="1">
      <c r="A460" s="279"/>
      <c r="B460" s="279"/>
      <c r="C460" s="349"/>
      <c r="D460" s="349"/>
      <c r="E460" s="349"/>
      <c r="F460" s="304"/>
      <c r="G460" s="304"/>
      <c r="H460" s="279"/>
      <c r="I460" s="304"/>
      <c r="J460" s="279"/>
      <c r="K460" s="304"/>
      <c r="L460" s="304"/>
      <c r="M460" s="304"/>
      <c r="N460" s="279"/>
      <c r="O460" s="279"/>
      <c r="P460" s="279"/>
      <c r="Q460" s="279"/>
      <c r="R460" s="279"/>
      <c r="S460" s="279"/>
      <c r="T460" s="279"/>
      <c r="U460" s="279"/>
      <c r="V460" s="279"/>
      <c r="W460" s="279"/>
      <c r="X460" s="279"/>
      <c r="Y460" s="279"/>
      <c r="Z460" s="279"/>
    </row>
    <row r="461" ht="12.75" customHeight="1">
      <c r="A461" s="279"/>
      <c r="B461" s="279"/>
      <c r="C461" s="349"/>
      <c r="D461" s="349"/>
      <c r="E461" s="349"/>
      <c r="F461" s="304"/>
      <c r="G461" s="304"/>
      <c r="H461" s="279"/>
      <c r="I461" s="304"/>
      <c r="J461" s="279"/>
      <c r="K461" s="304"/>
      <c r="L461" s="304"/>
      <c r="M461" s="304"/>
      <c r="N461" s="279"/>
      <c r="O461" s="279"/>
      <c r="P461" s="279"/>
      <c r="Q461" s="279"/>
      <c r="R461" s="279"/>
      <c r="S461" s="279"/>
      <c r="T461" s="279"/>
      <c r="U461" s="279"/>
      <c r="V461" s="279"/>
      <c r="W461" s="279"/>
      <c r="X461" s="279"/>
      <c r="Y461" s="279"/>
      <c r="Z461" s="279"/>
    </row>
    <row r="462" ht="12.75" customHeight="1">
      <c r="A462" s="279"/>
      <c r="B462" s="279"/>
      <c r="C462" s="349"/>
      <c r="D462" s="349"/>
      <c r="E462" s="349"/>
      <c r="F462" s="304"/>
      <c r="G462" s="304"/>
      <c r="H462" s="279"/>
      <c r="I462" s="304"/>
      <c r="J462" s="279"/>
      <c r="K462" s="304"/>
      <c r="L462" s="304"/>
      <c r="M462" s="304"/>
      <c r="N462" s="279"/>
      <c r="O462" s="279"/>
      <c r="P462" s="279"/>
      <c r="Q462" s="279"/>
      <c r="R462" s="279"/>
      <c r="S462" s="279"/>
      <c r="T462" s="279"/>
      <c r="U462" s="279"/>
      <c r="V462" s="279"/>
      <c r="W462" s="279"/>
      <c r="X462" s="279"/>
      <c r="Y462" s="279"/>
      <c r="Z462" s="279"/>
    </row>
    <row r="463" ht="12.75" customHeight="1">
      <c r="A463" s="279"/>
      <c r="B463" s="279"/>
      <c r="C463" s="349"/>
      <c r="D463" s="349"/>
      <c r="E463" s="349"/>
      <c r="F463" s="304"/>
      <c r="G463" s="304"/>
      <c r="H463" s="279"/>
      <c r="I463" s="304"/>
      <c r="J463" s="279"/>
      <c r="K463" s="304"/>
      <c r="L463" s="304"/>
      <c r="M463" s="304"/>
      <c r="N463" s="279"/>
      <c r="O463" s="279"/>
      <c r="P463" s="279"/>
      <c r="Q463" s="279"/>
      <c r="R463" s="279"/>
      <c r="S463" s="279"/>
      <c r="T463" s="279"/>
      <c r="U463" s="279"/>
      <c r="V463" s="279"/>
      <c r="W463" s="279"/>
      <c r="X463" s="279"/>
      <c r="Y463" s="279"/>
      <c r="Z463" s="279"/>
    </row>
    <row r="464" ht="12.75" customHeight="1">
      <c r="A464" s="279"/>
      <c r="B464" s="279"/>
      <c r="C464" s="349"/>
      <c r="D464" s="349"/>
      <c r="E464" s="349"/>
      <c r="F464" s="304"/>
      <c r="G464" s="304"/>
      <c r="H464" s="279"/>
      <c r="I464" s="304"/>
      <c r="J464" s="279"/>
      <c r="K464" s="304"/>
      <c r="L464" s="304"/>
      <c r="M464" s="304"/>
      <c r="N464" s="279"/>
      <c r="O464" s="279"/>
      <c r="P464" s="279"/>
      <c r="Q464" s="279"/>
      <c r="R464" s="279"/>
      <c r="S464" s="279"/>
      <c r="T464" s="279"/>
      <c r="U464" s="279"/>
      <c r="V464" s="279"/>
      <c r="W464" s="279"/>
      <c r="X464" s="279"/>
      <c r="Y464" s="279"/>
      <c r="Z464" s="279"/>
    </row>
    <row r="465" ht="12.75" customHeight="1">
      <c r="A465" s="279"/>
      <c r="B465" s="279"/>
      <c r="C465" s="349"/>
      <c r="D465" s="349"/>
      <c r="E465" s="349"/>
      <c r="F465" s="304"/>
      <c r="G465" s="304"/>
      <c r="H465" s="279"/>
      <c r="I465" s="304"/>
      <c r="J465" s="279"/>
      <c r="K465" s="304"/>
      <c r="L465" s="304"/>
      <c r="M465" s="304"/>
      <c r="N465" s="279"/>
      <c r="O465" s="279"/>
      <c r="P465" s="279"/>
      <c r="Q465" s="279"/>
      <c r="R465" s="279"/>
      <c r="S465" s="279"/>
      <c r="T465" s="279"/>
      <c r="U465" s="279"/>
      <c r="V465" s="279"/>
      <c r="W465" s="279"/>
      <c r="X465" s="279"/>
      <c r="Y465" s="279"/>
      <c r="Z465" s="279"/>
    </row>
    <row r="466" ht="12.75" customHeight="1">
      <c r="A466" s="279"/>
      <c r="B466" s="279"/>
      <c r="C466" s="349"/>
      <c r="D466" s="349"/>
      <c r="E466" s="349"/>
      <c r="F466" s="304"/>
      <c r="G466" s="304"/>
      <c r="H466" s="279"/>
      <c r="I466" s="304"/>
      <c r="J466" s="279"/>
      <c r="K466" s="304"/>
      <c r="L466" s="304"/>
      <c r="M466" s="304"/>
      <c r="N466" s="279"/>
      <c r="O466" s="279"/>
      <c r="P466" s="279"/>
      <c r="Q466" s="279"/>
      <c r="R466" s="279"/>
      <c r="S466" s="279"/>
      <c r="T466" s="279"/>
      <c r="U466" s="279"/>
      <c r="V466" s="279"/>
      <c r="W466" s="279"/>
      <c r="X466" s="279"/>
      <c r="Y466" s="279"/>
      <c r="Z466" s="279"/>
    </row>
    <row r="467" ht="12.75" customHeight="1">
      <c r="A467" s="279"/>
      <c r="B467" s="279"/>
      <c r="C467" s="349"/>
      <c r="D467" s="349"/>
      <c r="E467" s="349"/>
      <c r="F467" s="304"/>
      <c r="G467" s="304"/>
      <c r="H467" s="279"/>
      <c r="I467" s="304"/>
      <c r="J467" s="279"/>
      <c r="K467" s="304"/>
      <c r="L467" s="304"/>
      <c r="M467" s="304"/>
      <c r="N467" s="279"/>
      <c r="O467" s="279"/>
      <c r="P467" s="279"/>
      <c r="Q467" s="279"/>
      <c r="R467" s="279"/>
      <c r="S467" s="279"/>
      <c r="T467" s="279"/>
      <c r="U467" s="279"/>
      <c r="V467" s="279"/>
      <c r="W467" s="279"/>
      <c r="X467" s="279"/>
      <c r="Y467" s="279"/>
      <c r="Z467" s="279"/>
    </row>
    <row r="468" ht="12.75" customHeight="1">
      <c r="A468" s="279"/>
      <c r="B468" s="279"/>
      <c r="C468" s="349"/>
      <c r="D468" s="349"/>
      <c r="E468" s="349"/>
      <c r="F468" s="304"/>
      <c r="G468" s="304"/>
      <c r="H468" s="279"/>
      <c r="I468" s="304"/>
      <c r="J468" s="279"/>
      <c r="K468" s="304"/>
      <c r="L468" s="304"/>
      <c r="M468" s="304"/>
      <c r="N468" s="279"/>
      <c r="O468" s="279"/>
      <c r="P468" s="279"/>
      <c r="Q468" s="279"/>
      <c r="R468" s="279"/>
      <c r="S468" s="279"/>
      <c r="T468" s="279"/>
      <c r="U468" s="279"/>
      <c r="V468" s="279"/>
      <c r="W468" s="279"/>
      <c r="X468" s="279"/>
      <c r="Y468" s="279"/>
      <c r="Z468" s="279"/>
    </row>
    <row r="469" ht="12.75" customHeight="1">
      <c r="A469" s="279"/>
      <c r="B469" s="279"/>
      <c r="C469" s="349"/>
      <c r="D469" s="349"/>
      <c r="E469" s="349"/>
      <c r="F469" s="304"/>
      <c r="G469" s="304"/>
      <c r="H469" s="279"/>
      <c r="I469" s="304"/>
      <c r="J469" s="279"/>
      <c r="K469" s="304"/>
      <c r="L469" s="304"/>
      <c r="M469" s="304"/>
      <c r="N469" s="279"/>
      <c r="O469" s="279"/>
      <c r="P469" s="279"/>
      <c r="Q469" s="279"/>
      <c r="R469" s="279"/>
      <c r="S469" s="279"/>
      <c r="T469" s="279"/>
      <c r="U469" s="279"/>
      <c r="V469" s="279"/>
      <c r="W469" s="279"/>
      <c r="X469" s="279"/>
      <c r="Y469" s="279"/>
      <c r="Z469" s="279"/>
    </row>
    <row r="470" ht="12.75" customHeight="1">
      <c r="A470" s="279"/>
      <c r="B470" s="279"/>
      <c r="C470" s="349"/>
      <c r="D470" s="349"/>
      <c r="E470" s="349"/>
      <c r="F470" s="304"/>
      <c r="G470" s="304"/>
      <c r="H470" s="279"/>
      <c r="I470" s="304"/>
      <c r="J470" s="279"/>
      <c r="K470" s="304"/>
      <c r="L470" s="304"/>
      <c r="M470" s="304"/>
      <c r="N470" s="279"/>
      <c r="O470" s="279"/>
      <c r="P470" s="279"/>
      <c r="Q470" s="279"/>
      <c r="R470" s="279"/>
      <c r="S470" s="279"/>
      <c r="T470" s="279"/>
      <c r="U470" s="279"/>
      <c r="V470" s="279"/>
      <c r="W470" s="279"/>
      <c r="X470" s="279"/>
      <c r="Y470" s="279"/>
      <c r="Z470" s="279"/>
    </row>
    <row r="471" ht="12.75" customHeight="1">
      <c r="A471" s="279"/>
      <c r="B471" s="279"/>
      <c r="C471" s="349"/>
      <c r="D471" s="349"/>
      <c r="E471" s="349"/>
      <c r="F471" s="304"/>
      <c r="G471" s="304"/>
      <c r="H471" s="279"/>
      <c r="I471" s="304"/>
      <c r="J471" s="279"/>
      <c r="K471" s="304"/>
      <c r="L471" s="304"/>
      <c r="M471" s="304"/>
      <c r="N471" s="279"/>
      <c r="O471" s="279"/>
      <c r="P471" s="279"/>
      <c r="Q471" s="279"/>
      <c r="R471" s="279"/>
      <c r="S471" s="279"/>
      <c r="T471" s="279"/>
      <c r="U471" s="279"/>
      <c r="V471" s="279"/>
      <c r="W471" s="279"/>
      <c r="X471" s="279"/>
      <c r="Y471" s="279"/>
      <c r="Z471" s="279"/>
    </row>
    <row r="472" ht="12.75" customHeight="1">
      <c r="A472" s="279"/>
      <c r="B472" s="279"/>
      <c r="C472" s="349"/>
      <c r="D472" s="349"/>
      <c r="E472" s="349"/>
      <c r="F472" s="304"/>
      <c r="G472" s="304"/>
      <c r="H472" s="279"/>
      <c r="I472" s="304"/>
      <c r="J472" s="279"/>
      <c r="K472" s="304"/>
      <c r="L472" s="304"/>
      <c r="M472" s="304"/>
      <c r="N472" s="279"/>
      <c r="O472" s="279"/>
      <c r="P472" s="279"/>
      <c r="Q472" s="279"/>
      <c r="R472" s="279"/>
      <c r="S472" s="279"/>
      <c r="T472" s="279"/>
      <c r="U472" s="279"/>
      <c r="V472" s="279"/>
      <c r="W472" s="279"/>
      <c r="X472" s="279"/>
      <c r="Y472" s="279"/>
      <c r="Z472" s="279"/>
    </row>
    <row r="473" ht="12.75" customHeight="1">
      <c r="A473" s="279"/>
      <c r="B473" s="279"/>
      <c r="C473" s="349"/>
      <c r="D473" s="349"/>
      <c r="E473" s="349"/>
      <c r="F473" s="304"/>
      <c r="G473" s="304"/>
      <c r="H473" s="279"/>
      <c r="I473" s="304"/>
      <c r="J473" s="279"/>
      <c r="K473" s="304"/>
      <c r="L473" s="304"/>
      <c r="M473" s="304"/>
      <c r="N473" s="279"/>
      <c r="O473" s="279"/>
      <c r="P473" s="279"/>
      <c r="Q473" s="279"/>
      <c r="R473" s="279"/>
      <c r="S473" s="279"/>
      <c r="T473" s="279"/>
      <c r="U473" s="279"/>
      <c r="V473" s="279"/>
      <c r="W473" s="279"/>
      <c r="X473" s="279"/>
      <c r="Y473" s="279"/>
      <c r="Z473" s="279"/>
    </row>
    <row r="474" ht="12.75" customHeight="1">
      <c r="A474" s="279"/>
      <c r="B474" s="279"/>
      <c r="C474" s="349"/>
      <c r="D474" s="349"/>
      <c r="E474" s="349"/>
      <c r="F474" s="304"/>
      <c r="G474" s="304"/>
      <c r="H474" s="279"/>
      <c r="I474" s="304"/>
      <c r="J474" s="279"/>
      <c r="K474" s="304"/>
      <c r="L474" s="304"/>
      <c r="M474" s="304"/>
      <c r="N474" s="279"/>
      <c r="O474" s="279"/>
      <c r="P474" s="279"/>
      <c r="Q474" s="279"/>
      <c r="R474" s="279"/>
      <c r="S474" s="279"/>
      <c r="T474" s="279"/>
      <c r="U474" s="279"/>
      <c r="V474" s="279"/>
      <c r="W474" s="279"/>
      <c r="X474" s="279"/>
      <c r="Y474" s="279"/>
      <c r="Z474" s="279"/>
    </row>
    <row r="475" ht="12.75" customHeight="1">
      <c r="A475" s="279"/>
      <c r="B475" s="279"/>
      <c r="C475" s="349"/>
      <c r="D475" s="349"/>
      <c r="E475" s="349"/>
      <c r="F475" s="304"/>
      <c r="G475" s="304"/>
      <c r="H475" s="279"/>
      <c r="I475" s="304"/>
      <c r="J475" s="279"/>
      <c r="K475" s="304"/>
      <c r="L475" s="304"/>
      <c r="M475" s="304"/>
      <c r="N475" s="279"/>
      <c r="O475" s="279"/>
      <c r="P475" s="279"/>
      <c r="Q475" s="279"/>
      <c r="R475" s="279"/>
      <c r="S475" s="279"/>
      <c r="T475" s="279"/>
      <c r="U475" s="279"/>
      <c r="V475" s="279"/>
      <c r="W475" s="279"/>
      <c r="X475" s="279"/>
      <c r="Y475" s="279"/>
      <c r="Z475" s="279"/>
    </row>
    <row r="476" ht="12.75" customHeight="1">
      <c r="A476" s="279"/>
      <c r="B476" s="279"/>
      <c r="C476" s="349"/>
      <c r="D476" s="349"/>
      <c r="E476" s="349"/>
      <c r="F476" s="304"/>
      <c r="G476" s="304"/>
      <c r="H476" s="279"/>
      <c r="I476" s="304"/>
      <c r="J476" s="279"/>
      <c r="K476" s="304"/>
      <c r="L476" s="304"/>
      <c r="M476" s="304"/>
      <c r="N476" s="279"/>
      <c r="O476" s="279"/>
      <c r="P476" s="279"/>
      <c r="Q476" s="279"/>
      <c r="R476" s="279"/>
      <c r="S476" s="279"/>
      <c r="T476" s="279"/>
      <c r="U476" s="279"/>
      <c r="V476" s="279"/>
      <c r="W476" s="279"/>
      <c r="X476" s="279"/>
      <c r="Y476" s="279"/>
      <c r="Z476" s="279"/>
    </row>
    <row r="477" ht="12.75" customHeight="1">
      <c r="A477" s="279"/>
      <c r="B477" s="279"/>
      <c r="C477" s="349"/>
      <c r="D477" s="349"/>
      <c r="E477" s="349"/>
      <c r="F477" s="304"/>
      <c r="G477" s="304"/>
      <c r="H477" s="279"/>
      <c r="I477" s="304"/>
      <c r="J477" s="279"/>
      <c r="K477" s="304"/>
      <c r="L477" s="304"/>
      <c r="M477" s="304"/>
      <c r="N477" s="279"/>
      <c r="O477" s="279"/>
      <c r="P477" s="279"/>
      <c r="Q477" s="279"/>
      <c r="R477" s="279"/>
      <c r="S477" s="279"/>
      <c r="T477" s="279"/>
      <c r="U477" s="279"/>
      <c r="V477" s="279"/>
      <c r="W477" s="279"/>
      <c r="X477" s="279"/>
      <c r="Y477" s="279"/>
      <c r="Z477" s="279"/>
    </row>
    <row r="478" ht="12.75" customHeight="1">
      <c r="A478" s="279"/>
      <c r="B478" s="279"/>
      <c r="C478" s="349"/>
      <c r="D478" s="349"/>
      <c r="E478" s="349"/>
      <c r="F478" s="304"/>
      <c r="G478" s="304"/>
      <c r="H478" s="279"/>
      <c r="I478" s="304"/>
      <c r="J478" s="279"/>
      <c r="K478" s="304"/>
      <c r="L478" s="304"/>
      <c r="M478" s="304"/>
      <c r="N478" s="279"/>
      <c r="O478" s="279"/>
      <c r="P478" s="279"/>
      <c r="Q478" s="279"/>
      <c r="R478" s="279"/>
      <c r="S478" s="279"/>
      <c r="T478" s="279"/>
      <c r="U478" s="279"/>
      <c r="V478" s="279"/>
      <c r="W478" s="279"/>
      <c r="X478" s="279"/>
      <c r="Y478" s="279"/>
      <c r="Z478" s="279"/>
    </row>
    <row r="479" ht="12.75" customHeight="1">
      <c r="A479" s="279"/>
      <c r="B479" s="279"/>
      <c r="C479" s="349"/>
      <c r="D479" s="349"/>
      <c r="E479" s="349"/>
      <c r="F479" s="304"/>
      <c r="G479" s="304"/>
      <c r="H479" s="279"/>
      <c r="I479" s="304"/>
      <c r="J479" s="279"/>
      <c r="K479" s="304"/>
      <c r="L479" s="304"/>
      <c r="M479" s="304"/>
      <c r="N479" s="279"/>
      <c r="O479" s="279"/>
      <c r="P479" s="279"/>
      <c r="Q479" s="279"/>
      <c r="R479" s="279"/>
      <c r="S479" s="279"/>
      <c r="T479" s="279"/>
      <c r="U479" s="279"/>
      <c r="V479" s="279"/>
      <c r="W479" s="279"/>
      <c r="X479" s="279"/>
      <c r="Y479" s="279"/>
      <c r="Z479" s="279"/>
    </row>
    <row r="480" ht="12.75" customHeight="1">
      <c r="A480" s="279"/>
      <c r="B480" s="279"/>
      <c r="C480" s="349"/>
      <c r="D480" s="349"/>
      <c r="E480" s="349"/>
      <c r="F480" s="304"/>
      <c r="G480" s="304"/>
      <c r="H480" s="279"/>
      <c r="I480" s="304"/>
      <c r="J480" s="279"/>
      <c r="K480" s="304"/>
      <c r="L480" s="304"/>
      <c r="M480" s="304"/>
      <c r="N480" s="279"/>
      <c r="O480" s="279"/>
      <c r="P480" s="279"/>
      <c r="Q480" s="279"/>
      <c r="R480" s="279"/>
      <c r="S480" s="279"/>
      <c r="T480" s="279"/>
      <c r="U480" s="279"/>
      <c r="V480" s="279"/>
      <c r="W480" s="279"/>
      <c r="X480" s="279"/>
      <c r="Y480" s="279"/>
      <c r="Z480" s="279"/>
    </row>
    <row r="481" ht="12.75" customHeight="1">
      <c r="A481" s="279"/>
      <c r="B481" s="279"/>
      <c r="C481" s="349"/>
      <c r="D481" s="349"/>
      <c r="E481" s="349"/>
      <c r="F481" s="304"/>
      <c r="G481" s="304"/>
      <c r="H481" s="279"/>
      <c r="I481" s="304"/>
      <c r="J481" s="279"/>
      <c r="K481" s="304"/>
      <c r="L481" s="304"/>
      <c r="M481" s="304"/>
      <c r="N481" s="279"/>
      <c r="O481" s="279"/>
      <c r="P481" s="279"/>
      <c r="Q481" s="279"/>
      <c r="R481" s="279"/>
      <c r="S481" s="279"/>
      <c r="T481" s="279"/>
      <c r="U481" s="279"/>
      <c r="V481" s="279"/>
      <c r="W481" s="279"/>
      <c r="X481" s="279"/>
      <c r="Y481" s="279"/>
      <c r="Z481" s="279"/>
    </row>
    <row r="482" ht="12.75" customHeight="1">
      <c r="A482" s="279"/>
      <c r="B482" s="279"/>
      <c r="C482" s="349"/>
      <c r="D482" s="349"/>
      <c r="E482" s="349"/>
      <c r="F482" s="304"/>
      <c r="G482" s="304"/>
      <c r="H482" s="279"/>
      <c r="I482" s="304"/>
      <c r="J482" s="279"/>
      <c r="K482" s="304"/>
      <c r="L482" s="304"/>
      <c r="M482" s="304"/>
      <c r="N482" s="279"/>
      <c r="O482" s="279"/>
      <c r="P482" s="279"/>
      <c r="Q482" s="279"/>
      <c r="R482" s="279"/>
      <c r="S482" s="279"/>
      <c r="T482" s="279"/>
      <c r="U482" s="279"/>
      <c r="V482" s="279"/>
      <c r="W482" s="279"/>
      <c r="X482" s="279"/>
      <c r="Y482" s="279"/>
      <c r="Z482" s="279"/>
    </row>
    <row r="483" ht="12.75" customHeight="1">
      <c r="A483" s="279"/>
      <c r="B483" s="279"/>
      <c r="C483" s="349"/>
      <c r="D483" s="349"/>
      <c r="E483" s="349"/>
      <c r="F483" s="304"/>
      <c r="G483" s="304"/>
      <c r="H483" s="279"/>
      <c r="I483" s="304"/>
      <c r="J483" s="279"/>
      <c r="K483" s="304"/>
      <c r="L483" s="304"/>
      <c r="M483" s="304"/>
      <c r="N483" s="279"/>
      <c r="O483" s="279"/>
      <c r="P483" s="279"/>
      <c r="Q483" s="279"/>
      <c r="R483" s="279"/>
      <c r="S483" s="279"/>
      <c r="T483" s="279"/>
      <c r="U483" s="279"/>
      <c r="V483" s="279"/>
      <c r="W483" s="279"/>
      <c r="X483" s="279"/>
      <c r="Y483" s="279"/>
      <c r="Z483" s="279"/>
    </row>
    <row r="484" ht="12.75" customHeight="1">
      <c r="A484" s="279"/>
      <c r="B484" s="279"/>
      <c r="C484" s="349"/>
      <c r="D484" s="349"/>
      <c r="E484" s="349"/>
      <c r="F484" s="304"/>
      <c r="G484" s="304"/>
      <c r="H484" s="279"/>
      <c r="I484" s="304"/>
      <c r="J484" s="279"/>
      <c r="K484" s="304"/>
      <c r="L484" s="304"/>
      <c r="M484" s="304"/>
      <c r="N484" s="279"/>
      <c r="O484" s="279"/>
      <c r="P484" s="279"/>
      <c r="Q484" s="279"/>
      <c r="R484" s="279"/>
      <c r="S484" s="279"/>
      <c r="T484" s="279"/>
      <c r="U484" s="279"/>
      <c r="V484" s="279"/>
      <c r="W484" s="279"/>
      <c r="X484" s="279"/>
      <c r="Y484" s="279"/>
      <c r="Z484" s="279"/>
    </row>
    <row r="485" ht="12.75" customHeight="1">
      <c r="A485" s="279"/>
      <c r="B485" s="279"/>
      <c r="C485" s="349"/>
      <c r="D485" s="349"/>
      <c r="E485" s="349"/>
      <c r="F485" s="304"/>
      <c r="G485" s="304"/>
      <c r="H485" s="279"/>
      <c r="I485" s="304"/>
      <c r="J485" s="279"/>
      <c r="K485" s="304"/>
      <c r="L485" s="304"/>
      <c r="M485" s="304"/>
      <c r="N485" s="279"/>
      <c r="O485" s="279"/>
      <c r="P485" s="279"/>
      <c r="Q485" s="279"/>
      <c r="R485" s="279"/>
      <c r="S485" s="279"/>
      <c r="T485" s="279"/>
      <c r="U485" s="279"/>
      <c r="V485" s="279"/>
      <c r="W485" s="279"/>
      <c r="X485" s="279"/>
      <c r="Y485" s="279"/>
      <c r="Z485" s="279"/>
    </row>
    <row r="486" ht="12.75" customHeight="1">
      <c r="A486" s="279"/>
      <c r="B486" s="279"/>
      <c r="C486" s="349"/>
      <c r="D486" s="349"/>
      <c r="E486" s="349"/>
      <c r="F486" s="304"/>
      <c r="G486" s="304"/>
      <c r="H486" s="279"/>
      <c r="I486" s="304"/>
      <c r="J486" s="279"/>
      <c r="K486" s="304"/>
      <c r="L486" s="304"/>
      <c r="M486" s="304"/>
      <c r="N486" s="279"/>
      <c r="O486" s="279"/>
      <c r="P486" s="279"/>
      <c r="Q486" s="279"/>
      <c r="R486" s="279"/>
      <c r="S486" s="279"/>
      <c r="T486" s="279"/>
      <c r="U486" s="279"/>
      <c r="V486" s="279"/>
      <c r="W486" s="279"/>
      <c r="X486" s="279"/>
      <c r="Y486" s="279"/>
      <c r="Z486" s="279"/>
    </row>
    <row r="487" ht="12.75" customHeight="1">
      <c r="A487" s="279"/>
      <c r="B487" s="279"/>
      <c r="C487" s="349"/>
      <c r="D487" s="349"/>
      <c r="E487" s="349"/>
      <c r="F487" s="304"/>
      <c r="G487" s="304"/>
      <c r="H487" s="279"/>
      <c r="I487" s="304"/>
      <c r="J487" s="279"/>
      <c r="K487" s="304"/>
      <c r="L487" s="304"/>
      <c r="M487" s="304"/>
      <c r="N487" s="279"/>
      <c r="O487" s="279"/>
      <c r="P487" s="279"/>
      <c r="Q487" s="279"/>
      <c r="R487" s="279"/>
      <c r="S487" s="279"/>
      <c r="T487" s="279"/>
      <c r="U487" s="279"/>
      <c r="V487" s="279"/>
      <c r="W487" s="279"/>
      <c r="X487" s="279"/>
      <c r="Y487" s="279"/>
      <c r="Z487" s="279"/>
    </row>
    <row r="488" ht="12.75" customHeight="1">
      <c r="A488" s="279"/>
      <c r="B488" s="279"/>
      <c r="C488" s="349"/>
      <c r="D488" s="349"/>
      <c r="E488" s="349"/>
      <c r="F488" s="304"/>
      <c r="G488" s="304"/>
      <c r="H488" s="279"/>
      <c r="I488" s="304"/>
      <c r="J488" s="279"/>
      <c r="K488" s="304"/>
      <c r="L488" s="304"/>
      <c r="M488" s="304"/>
      <c r="N488" s="279"/>
      <c r="O488" s="279"/>
      <c r="P488" s="279"/>
      <c r="Q488" s="279"/>
      <c r="R488" s="279"/>
      <c r="S488" s="279"/>
      <c r="T488" s="279"/>
      <c r="U488" s="279"/>
      <c r="V488" s="279"/>
      <c r="W488" s="279"/>
      <c r="X488" s="279"/>
      <c r="Y488" s="279"/>
      <c r="Z488" s="279"/>
    </row>
    <row r="489" ht="12.75" customHeight="1">
      <c r="A489" s="279"/>
      <c r="B489" s="279"/>
      <c r="C489" s="349"/>
      <c r="D489" s="349"/>
      <c r="E489" s="349"/>
      <c r="F489" s="304"/>
      <c r="G489" s="304"/>
      <c r="H489" s="279"/>
      <c r="I489" s="304"/>
      <c r="J489" s="279"/>
      <c r="K489" s="304"/>
      <c r="L489" s="304"/>
      <c r="M489" s="304"/>
      <c r="N489" s="279"/>
      <c r="O489" s="279"/>
      <c r="P489" s="279"/>
      <c r="Q489" s="279"/>
      <c r="R489" s="279"/>
      <c r="S489" s="279"/>
      <c r="T489" s="279"/>
      <c r="U489" s="279"/>
      <c r="V489" s="279"/>
      <c r="W489" s="279"/>
      <c r="X489" s="279"/>
      <c r="Y489" s="279"/>
      <c r="Z489" s="279"/>
    </row>
    <row r="490" ht="12.75" customHeight="1">
      <c r="A490" s="279"/>
      <c r="B490" s="279"/>
      <c r="C490" s="349"/>
      <c r="D490" s="349"/>
      <c r="E490" s="349"/>
      <c r="F490" s="304"/>
      <c r="G490" s="304"/>
      <c r="H490" s="279"/>
      <c r="I490" s="304"/>
      <c r="J490" s="279"/>
      <c r="K490" s="304"/>
      <c r="L490" s="304"/>
      <c r="M490" s="304"/>
      <c r="N490" s="279"/>
      <c r="O490" s="279"/>
      <c r="P490" s="279"/>
      <c r="Q490" s="279"/>
      <c r="R490" s="279"/>
      <c r="S490" s="279"/>
      <c r="T490" s="279"/>
      <c r="U490" s="279"/>
      <c r="V490" s="279"/>
      <c r="W490" s="279"/>
      <c r="X490" s="279"/>
      <c r="Y490" s="279"/>
      <c r="Z490" s="279"/>
    </row>
    <row r="491" ht="12.75" customHeight="1">
      <c r="A491" s="279"/>
      <c r="B491" s="279"/>
      <c r="C491" s="349"/>
      <c r="D491" s="349"/>
      <c r="E491" s="349"/>
      <c r="F491" s="304"/>
      <c r="G491" s="304"/>
      <c r="H491" s="279"/>
      <c r="I491" s="304"/>
      <c r="J491" s="279"/>
      <c r="K491" s="304"/>
      <c r="L491" s="304"/>
      <c r="M491" s="304"/>
      <c r="N491" s="279"/>
      <c r="O491" s="279"/>
      <c r="P491" s="279"/>
      <c r="Q491" s="279"/>
      <c r="R491" s="279"/>
      <c r="S491" s="279"/>
      <c r="T491" s="279"/>
      <c r="U491" s="279"/>
      <c r="V491" s="279"/>
      <c r="W491" s="279"/>
      <c r="X491" s="279"/>
      <c r="Y491" s="279"/>
      <c r="Z491" s="279"/>
    </row>
    <row r="492" ht="12.75" customHeight="1">
      <c r="A492" s="279"/>
      <c r="B492" s="279"/>
      <c r="C492" s="349"/>
      <c r="D492" s="349"/>
      <c r="E492" s="349"/>
      <c r="F492" s="304"/>
      <c r="G492" s="304"/>
      <c r="H492" s="279"/>
      <c r="I492" s="304"/>
      <c r="J492" s="279"/>
      <c r="K492" s="304"/>
      <c r="L492" s="304"/>
      <c r="M492" s="304"/>
      <c r="N492" s="279"/>
      <c r="O492" s="279"/>
      <c r="P492" s="279"/>
      <c r="Q492" s="279"/>
      <c r="R492" s="279"/>
      <c r="S492" s="279"/>
      <c r="T492" s="279"/>
      <c r="U492" s="279"/>
      <c r="V492" s="279"/>
      <c r="W492" s="279"/>
      <c r="X492" s="279"/>
      <c r="Y492" s="279"/>
      <c r="Z492" s="279"/>
    </row>
    <row r="493" ht="12.75" customHeight="1">
      <c r="A493" s="279"/>
      <c r="B493" s="279"/>
      <c r="C493" s="349"/>
      <c r="D493" s="349"/>
      <c r="E493" s="349"/>
      <c r="F493" s="304"/>
      <c r="G493" s="304"/>
      <c r="H493" s="279"/>
      <c r="I493" s="304"/>
      <c r="J493" s="279"/>
      <c r="K493" s="304"/>
      <c r="L493" s="304"/>
      <c r="M493" s="304"/>
      <c r="N493" s="279"/>
      <c r="O493" s="279"/>
      <c r="P493" s="279"/>
      <c r="Q493" s="279"/>
      <c r="R493" s="279"/>
      <c r="S493" s="279"/>
      <c r="T493" s="279"/>
      <c r="U493" s="279"/>
      <c r="V493" s="279"/>
      <c r="W493" s="279"/>
      <c r="X493" s="279"/>
      <c r="Y493" s="279"/>
      <c r="Z493" s="279"/>
    </row>
    <row r="494" ht="12.75" customHeight="1">
      <c r="A494" s="279"/>
      <c r="B494" s="279"/>
      <c r="C494" s="349"/>
      <c r="D494" s="349"/>
      <c r="E494" s="349"/>
      <c r="F494" s="304"/>
      <c r="G494" s="304"/>
      <c r="H494" s="279"/>
      <c r="I494" s="304"/>
      <c r="J494" s="279"/>
      <c r="K494" s="304"/>
      <c r="L494" s="304"/>
      <c r="M494" s="304"/>
      <c r="N494" s="279"/>
      <c r="O494" s="279"/>
      <c r="P494" s="279"/>
      <c r="Q494" s="279"/>
      <c r="R494" s="279"/>
      <c r="S494" s="279"/>
      <c r="T494" s="279"/>
      <c r="U494" s="279"/>
      <c r="V494" s="279"/>
      <c r="W494" s="279"/>
      <c r="X494" s="279"/>
      <c r="Y494" s="279"/>
      <c r="Z494" s="279"/>
    </row>
    <row r="495" ht="12.75" customHeight="1">
      <c r="A495" s="279"/>
      <c r="B495" s="279"/>
      <c r="C495" s="349"/>
      <c r="D495" s="349"/>
      <c r="E495" s="349"/>
      <c r="F495" s="304"/>
      <c r="G495" s="304"/>
      <c r="H495" s="279"/>
      <c r="I495" s="304"/>
      <c r="J495" s="279"/>
      <c r="K495" s="304"/>
      <c r="L495" s="304"/>
      <c r="M495" s="304"/>
      <c r="N495" s="279"/>
      <c r="O495" s="279"/>
      <c r="P495" s="279"/>
      <c r="Q495" s="279"/>
      <c r="R495" s="279"/>
      <c r="S495" s="279"/>
      <c r="T495" s="279"/>
      <c r="U495" s="279"/>
      <c r="V495" s="279"/>
      <c r="W495" s="279"/>
      <c r="X495" s="279"/>
      <c r="Y495" s="279"/>
      <c r="Z495" s="279"/>
    </row>
    <row r="496" ht="12.75" customHeight="1">
      <c r="A496" s="279"/>
      <c r="B496" s="279"/>
      <c r="C496" s="349"/>
      <c r="D496" s="349"/>
      <c r="E496" s="349"/>
      <c r="F496" s="304"/>
      <c r="G496" s="304"/>
      <c r="H496" s="279"/>
      <c r="I496" s="304"/>
      <c r="J496" s="279"/>
      <c r="K496" s="304"/>
      <c r="L496" s="304"/>
      <c r="M496" s="304"/>
      <c r="N496" s="279"/>
      <c r="O496" s="279"/>
      <c r="P496" s="279"/>
      <c r="Q496" s="279"/>
      <c r="R496" s="279"/>
      <c r="S496" s="279"/>
      <c r="T496" s="279"/>
      <c r="U496" s="279"/>
      <c r="V496" s="279"/>
      <c r="W496" s="279"/>
      <c r="X496" s="279"/>
      <c r="Y496" s="279"/>
      <c r="Z496" s="279"/>
    </row>
    <row r="497" ht="12.75" customHeight="1">
      <c r="A497" s="279"/>
      <c r="B497" s="279"/>
      <c r="C497" s="349"/>
      <c r="D497" s="349"/>
      <c r="E497" s="349"/>
      <c r="F497" s="304"/>
      <c r="G497" s="304"/>
      <c r="H497" s="279"/>
      <c r="I497" s="304"/>
      <c r="J497" s="279"/>
      <c r="K497" s="304"/>
      <c r="L497" s="304"/>
      <c r="M497" s="304"/>
      <c r="N497" s="279"/>
      <c r="O497" s="279"/>
      <c r="P497" s="279"/>
      <c r="Q497" s="279"/>
      <c r="R497" s="279"/>
      <c r="S497" s="279"/>
      <c r="T497" s="279"/>
      <c r="U497" s="279"/>
      <c r="V497" s="279"/>
      <c r="W497" s="279"/>
      <c r="X497" s="279"/>
      <c r="Y497" s="279"/>
      <c r="Z497" s="279"/>
    </row>
    <row r="498" ht="12.75" customHeight="1">
      <c r="A498" s="279"/>
      <c r="B498" s="279"/>
      <c r="C498" s="349"/>
      <c r="D498" s="349"/>
      <c r="E498" s="349"/>
      <c r="F498" s="304"/>
      <c r="G498" s="304"/>
      <c r="H498" s="279"/>
      <c r="I498" s="304"/>
      <c r="J498" s="279"/>
      <c r="K498" s="304"/>
      <c r="L498" s="304"/>
      <c r="M498" s="304"/>
      <c r="N498" s="279"/>
      <c r="O498" s="279"/>
      <c r="P498" s="279"/>
      <c r="Q498" s="279"/>
      <c r="R498" s="279"/>
      <c r="S498" s="279"/>
      <c r="T498" s="279"/>
      <c r="U498" s="279"/>
      <c r="V498" s="279"/>
      <c r="W498" s="279"/>
      <c r="X498" s="279"/>
      <c r="Y498" s="279"/>
      <c r="Z498" s="279"/>
    </row>
    <row r="499" ht="12.75" customHeight="1">
      <c r="A499" s="279"/>
      <c r="B499" s="279"/>
      <c r="C499" s="349"/>
      <c r="D499" s="349"/>
      <c r="E499" s="349"/>
      <c r="F499" s="304"/>
      <c r="G499" s="304"/>
      <c r="H499" s="279"/>
      <c r="I499" s="304"/>
      <c r="J499" s="279"/>
      <c r="K499" s="304"/>
      <c r="L499" s="304"/>
      <c r="M499" s="304"/>
      <c r="N499" s="279"/>
      <c r="O499" s="279"/>
      <c r="P499" s="279"/>
      <c r="Q499" s="279"/>
      <c r="R499" s="279"/>
      <c r="S499" s="279"/>
      <c r="T499" s="279"/>
      <c r="U499" s="279"/>
      <c r="V499" s="279"/>
      <c r="W499" s="279"/>
      <c r="X499" s="279"/>
      <c r="Y499" s="279"/>
      <c r="Z499" s="279"/>
    </row>
    <row r="500" ht="12.75" customHeight="1">
      <c r="A500" s="279"/>
      <c r="B500" s="279"/>
      <c r="C500" s="349"/>
      <c r="D500" s="349"/>
      <c r="E500" s="349"/>
      <c r="F500" s="304"/>
      <c r="G500" s="304"/>
      <c r="H500" s="279"/>
      <c r="I500" s="304"/>
      <c r="J500" s="279"/>
      <c r="K500" s="304"/>
      <c r="L500" s="304"/>
      <c r="M500" s="304"/>
      <c r="N500" s="279"/>
      <c r="O500" s="279"/>
      <c r="P500" s="279"/>
      <c r="Q500" s="279"/>
      <c r="R500" s="279"/>
      <c r="S500" s="279"/>
      <c r="T500" s="279"/>
      <c r="U500" s="279"/>
      <c r="V500" s="279"/>
      <c r="W500" s="279"/>
      <c r="X500" s="279"/>
      <c r="Y500" s="279"/>
      <c r="Z500" s="279"/>
    </row>
    <row r="501" ht="12.75" customHeight="1">
      <c r="A501" s="279"/>
      <c r="B501" s="279"/>
      <c r="C501" s="349"/>
      <c r="D501" s="349"/>
      <c r="E501" s="349"/>
      <c r="F501" s="304"/>
      <c r="G501" s="304"/>
      <c r="H501" s="279"/>
      <c r="I501" s="304"/>
      <c r="J501" s="279"/>
      <c r="K501" s="304"/>
      <c r="L501" s="304"/>
      <c r="M501" s="304"/>
      <c r="N501" s="279"/>
      <c r="O501" s="279"/>
      <c r="P501" s="279"/>
      <c r="Q501" s="279"/>
      <c r="R501" s="279"/>
      <c r="S501" s="279"/>
      <c r="T501" s="279"/>
      <c r="U501" s="279"/>
      <c r="V501" s="279"/>
      <c r="W501" s="279"/>
      <c r="X501" s="279"/>
      <c r="Y501" s="279"/>
      <c r="Z501" s="279"/>
    </row>
    <row r="502" ht="12.75" customHeight="1">
      <c r="A502" s="279"/>
      <c r="B502" s="279"/>
      <c r="C502" s="349"/>
      <c r="D502" s="349"/>
      <c r="E502" s="349"/>
      <c r="F502" s="304"/>
      <c r="G502" s="304"/>
      <c r="H502" s="279"/>
      <c r="I502" s="304"/>
      <c r="J502" s="279"/>
      <c r="K502" s="304"/>
      <c r="L502" s="304"/>
      <c r="M502" s="304"/>
      <c r="N502" s="279"/>
      <c r="O502" s="279"/>
      <c r="P502" s="279"/>
      <c r="Q502" s="279"/>
      <c r="R502" s="279"/>
      <c r="S502" s="279"/>
      <c r="T502" s="279"/>
      <c r="U502" s="279"/>
      <c r="V502" s="279"/>
      <c r="W502" s="279"/>
      <c r="X502" s="279"/>
      <c r="Y502" s="279"/>
      <c r="Z502" s="279"/>
    </row>
    <row r="503" ht="12.75" customHeight="1">
      <c r="A503" s="279"/>
      <c r="B503" s="279"/>
      <c r="C503" s="349"/>
      <c r="D503" s="349"/>
      <c r="E503" s="349"/>
      <c r="F503" s="304"/>
      <c r="G503" s="304"/>
      <c r="H503" s="279"/>
      <c r="I503" s="304"/>
      <c r="J503" s="279"/>
      <c r="K503" s="304"/>
      <c r="L503" s="304"/>
      <c r="M503" s="304"/>
      <c r="N503" s="279"/>
      <c r="O503" s="279"/>
      <c r="P503" s="279"/>
      <c r="Q503" s="279"/>
      <c r="R503" s="279"/>
      <c r="S503" s="279"/>
      <c r="T503" s="279"/>
      <c r="U503" s="279"/>
      <c r="V503" s="279"/>
      <c r="W503" s="279"/>
      <c r="X503" s="279"/>
      <c r="Y503" s="279"/>
      <c r="Z503" s="279"/>
    </row>
    <row r="504" ht="12.75" customHeight="1">
      <c r="A504" s="279"/>
      <c r="B504" s="279"/>
      <c r="C504" s="349"/>
      <c r="D504" s="349"/>
      <c r="E504" s="349"/>
      <c r="F504" s="304"/>
      <c r="G504" s="304"/>
      <c r="H504" s="279"/>
      <c r="I504" s="304"/>
      <c r="J504" s="279"/>
      <c r="K504" s="304"/>
      <c r="L504" s="304"/>
      <c r="M504" s="304"/>
      <c r="N504" s="279"/>
      <c r="O504" s="279"/>
      <c r="P504" s="279"/>
      <c r="Q504" s="279"/>
      <c r="R504" s="279"/>
      <c r="S504" s="279"/>
      <c r="T504" s="279"/>
      <c r="U504" s="279"/>
      <c r="V504" s="279"/>
      <c r="W504" s="279"/>
      <c r="X504" s="279"/>
      <c r="Y504" s="279"/>
      <c r="Z504" s="279"/>
    </row>
    <row r="505" ht="12.75" customHeight="1">
      <c r="A505" s="279"/>
      <c r="B505" s="279"/>
      <c r="C505" s="349"/>
      <c r="D505" s="349"/>
      <c r="E505" s="349"/>
      <c r="F505" s="304"/>
      <c r="G505" s="304"/>
      <c r="H505" s="279"/>
      <c r="I505" s="304"/>
      <c r="J505" s="279"/>
      <c r="K505" s="304"/>
      <c r="L505" s="304"/>
      <c r="M505" s="304"/>
      <c r="N505" s="279"/>
      <c r="O505" s="279"/>
      <c r="P505" s="279"/>
      <c r="Q505" s="279"/>
      <c r="R505" s="279"/>
      <c r="S505" s="279"/>
      <c r="T505" s="279"/>
      <c r="U505" s="279"/>
      <c r="V505" s="279"/>
      <c r="W505" s="279"/>
      <c r="X505" s="279"/>
      <c r="Y505" s="279"/>
      <c r="Z505" s="279"/>
    </row>
    <row r="506" ht="12.75" customHeight="1">
      <c r="A506" s="279"/>
      <c r="B506" s="279"/>
      <c r="C506" s="349"/>
      <c r="D506" s="349"/>
      <c r="E506" s="349"/>
      <c r="F506" s="304"/>
      <c r="G506" s="304"/>
      <c r="H506" s="279"/>
      <c r="I506" s="304"/>
      <c r="J506" s="279"/>
      <c r="K506" s="304"/>
      <c r="L506" s="304"/>
      <c r="M506" s="304"/>
      <c r="N506" s="279"/>
      <c r="O506" s="279"/>
      <c r="P506" s="279"/>
      <c r="Q506" s="279"/>
      <c r="R506" s="279"/>
      <c r="S506" s="279"/>
      <c r="T506" s="279"/>
      <c r="U506" s="279"/>
      <c r="V506" s="279"/>
      <c r="W506" s="279"/>
      <c r="X506" s="279"/>
      <c r="Y506" s="279"/>
      <c r="Z506" s="279"/>
    </row>
    <row r="507" ht="12.75" customHeight="1">
      <c r="A507" s="279"/>
      <c r="B507" s="279"/>
      <c r="C507" s="349"/>
      <c r="D507" s="349"/>
      <c r="E507" s="349"/>
      <c r="F507" s="304"/>
      <c r="G507" s="304"/>
      <c r="H507" s="279"/>
      <c r="I507" s="304"/>
      <c r="J507" s="279"/>
      <c r="K507" s="304"/>
      <c r="L507" s="304"/>
      <c r="M507" s="304"/>
      <c r="N507" s="279"/>
      <c r="O507" s="279"/>
      <c r="P507" s="279"/>
      <c r="Q507" s="279"/>
      <c r="R507" s="279"/>
      <c r="S507" s="279"/>
      <c r="T507" s="279"/>
      <c r="U507" s="279"/>
      <c r="V507" s="279"/>
      <c r="W507" s="279"/>
      <c r="X507" s="279"/>
      <c r="Y507" s="279"/>
      <c r="Z507" s="279"/>
    </row>
    <row r="508" ht="12.75" customHeight="1">
      <c r="A508" s="279"/>
      <c r="B508" s="279"/>
      <c r="C508" s="349"/>
      <c r="D508" s="349"/>
      <c r="E508" s="349"/>
      <c r="F508" s="304"/>
      <c r="G508" s="304"/>
      <c r="H508" s="279"/>
      <c r="I508" s="304"/>
      <c r="J508" s="279"/>
      <c r="K508" s="304"/>
      <c r="L508" s="304"/>
      <c r="M508" s="304"/>
      <c r="N508" s="279"/>
      <c r="O508" s="279"/>
      <c r="P508" s="279"/>
      <c r="Q508" s="279"/>
      <c r="R508" s="279"/>
      <c r="S508" s="279"/>
      <c r="T508" s="279"/>
      <c r="U508" s="279"/>
      <c r="V508" s="279"/>
      <c r="W508" s="279"/>
      <c r="X508" s="279"/>
      <c r="Y508" s="279"/>
      <c r="Z508" s="279"/>
    </row>
    <row r="509" ht="12.75" customHeight="1">
      <c r="A509" s="279"/>
      <c r="B509" s="279"/>
      <c r="C509" s="349"/>
      <c r="D509" s="349"/>
      <c r="E509" s="349"/>
      <c r="F509" s="304"/>
      <c r="G509" s="304"/>
      <c r="H509" s="279"/>
      <c r="I509" s="304"/>
      <c r="J509" s="279"/>
      <c r="K509" s="304"/>
      <c r="L509" s="304"/>
      <c r="M509" s="304"/>
      <c r="N509" s="279"/>
      <c r="O509" s="279"/>
      <c r="P509" s="279"/>
      <c r="Q509" s="279"/>
      <c r="R509" s="279"/>
      <c r="S509" s="279"/>
      <c r="T509" s="279"/>
      <c r="U509" s="279"/>
      <c r="V509" s="279"/>
      <c r="W509" s="279"/>
      <c r="X509" s="279"/>
      <c r="Y509" s="279"/>
      <c r="Z509" s="279"/>
    </row>
    <row r="510" ht="12.75" customHeight="1">
      <c r="A510" s="279"/>
      <c r="B510" s="279"/>
      <c r="C510" s="349"/>
      <c r="D510" s="349"/>
      <c r="E510" s="349"/>
      <c r="F510" s="304"/>
      <c r="G510" s="304"/>
      <c r="H510" s="279"/>
      <c r="I510" s="304"/>
      <c r="J510" s="279"/>
      <c r="K510" s="304"/>
      <c r="L510" s="304"/>
      <c r="M510" s="304"/>
      <c r="N510" s="279"/>
      <c r="O510" s="279"/>
      <c r="P510" s="279"/>
      <c r="Q510" s="279"/>
      <c r="R510" s="279"/>
      <c r="S510" s="279"/>
      <c r="T510" s="279"/>
      <c r="U510" s="279"/>
      <c r="V510" s="279"/>
      <c r="W510" s="279"/>
      <c r="X510" s="279"/>
      <c r="Y510" s="279"/>
      <c r="Z510" s="279"/>
    </row>
    <row r="511" ht="12.75" customHeight="1">
      <c r="A511" s="279"/>
      <c r="B511" s="279"/>
      <c r="C511" s="349"/>
      <c r="D511" s="349"/>
      <c r="E511" s="349"/>
      <c r="F511" s="304"/>
      <c r="G511" s="304"/>
      <c r="H511" s="279"/>
      <c r="I511" s="304"/>
      <c r="J511" s="279"/>
      <c r="K511" s="304"/>
      <c r="L511" s="304"/>
      <c r="M511" s="304"/>
      <c r="N511" s="279"/>
      <c r="O511" s="279"/>
      <c r="P511" s="279"/>
      <c r="Q511" s="279"/>
      <c r="R511" s="279"/>
      <c r="S511" s="279"/>
      <c r="T511" s="279"/>
      <c r="U511" s="279"/>
      <c r="V511" s="279"/>
      <c r="W511" s="279"/>
      <c r="X511" s="279"/>
      <c r="Y511" s="279"/>
      <c r="Z511" s="279"/>
    </row>
    <row r="512" ht="12.75" customHeight="1">
      <c r="A512" s="279"/>
      <c r="B512" s="279"/>
      <c r="C512" s="349"/>
      <c r="D512" s="349"/>
      <c r="E512" s="349"/>
      <c r="F512" s="304"/>
      <c r="G512" s="304"/>
      <c r="H512" s="279"/>
      <c r="I512" s="304"/>
      <c r="J512" s="279"/>
      <c r="K512" s="304"/>
      <c r="L512" s="304"/>
      <c r="M512" s="304"/>
      <c r="N512" s="279"/>
      <c r="O512" s="279"/>
      <c r="P512" s="279"/>
      <c r="Q512" s="279"/>
      <c r="R512" s="279"/>
      <c r="S512" s="279"/>
      <c r="T512" s="279"/>
      <c r="U512" s="279"/>
      <c r="V512" s="279"/>
      <c r="W512" s="279"/>
      <c r="X512" s="279"/>
      <c r="Y512" s="279"/>
      <c r="Z512" s="279"/>
    </row>
    <row r="513" ht="12.75" customHeight="1">
      <c r="A513" s="279"/>
      <c r="B513" s="279"/>
      <c r="C513" s="349"/>
      <c r="D513" s="349"/>
      <c r="E513" s="349"/>
      <c r="F513" s="304"/>
      <c r="G513" s="304"/>
      <c r="H513" s="279"/>
      <c r="I513" s="304"/>
      <c r="J513" s="279"/>
      <c r="K513" s="304"/>
      <c r="L513" s="304"/>
      <c r="M513" s="304"/>
      <c r="N513" s="279"/>
      <c r="O513" s="279"/>
      <c r="P513" s="279"/>
      <c r="Q513" s="279"/>
      <c r="R513" s="279"/>
      <c r="S513" s="279"/>
      <c r="T513" s="279"/>
      <c r="U513" s="279"/>
      <c r="V513" s="279"/>
      <c r="W513" s="279"/>
      <c r="X513" s="279"/>
      <c r="Y513" s="279"/>
      <c r="Z513" s="279"/>
    </row>
    <row r="514" ht="12.75" customHeight="1">
      <c r="A514" s="279"/>
      <c r="B514" s="279"/>
      <c r="C514" s="349"/>
      <c r="D514" s="349"/>
      <c r="E514" s="349"/>
      <c r="F514" s="304"/>
      <c r="G514" s="304"/>
      <c r="H514" s="279"/>
      <c r="I514" s="304"/>
      <c r="J514" s="279"/>
      <c r="K514" s="304"/>
      <c r="L514" s="304"/>
      <c r="M514" s="304"/>
      <c r="N514" s="279"/>
      <c r="O514" s="279"/>
      <c r="P514" s="279"/>
      <c r="Q514" s="279"/>
      <c r="R514" s="279"/>
      <c r="S514" s="279"/>
      <c r="T514" s="279"/>
      <c r="U514" s="279"/>
      <c r="V514" s="279"/>
      <c r="W514" s="279"/>
      <c r="X514" s="279"/>
      <c r="Y514" s="279"/>
      <c r="Z514" s="279"/>
    </row>
    <row r="515" ht="12.75" customHeight="1">
      <c r="A515" s="279"/>
      <c r="B515" s="279"/>
      <c r="C515" s="349"/>
      <c r="D515" s="349"/>
      <c r="E515" s="349"/>
      <c r="F515" s="304"/>
      <c r="G515" s="304"/>
      <c r="H515" s="279"/>
      <c r="I515" s="304"/>
      <c r="J515" s="279"/>
      <c r="K515" s="304"/>
      <c r="L515" s="304"/>
      <c r="M515" s="304"/>
      <c r="N515" s="279"/>
      <c r="O515" s="279"/>
      <c r="P515" s="279"/>
      <c r="Q515" s="279"/>
      <c r="R515" s="279"/>
      <c r="S515" s="279"/>
      <c r="T515" s="279"/>
      <c r="U515" s="279"/>
      <c r="V515" s="279"/>
      <c r="W515" s="279"/>
      <c r="X515" s="279"/>
      <c r="Y515" s="279"/>
      <c r="Z515" s="279"/>
    </row>
    <row r="516" ht="12.75" customHeight="1">
      <c r="A516" s="279"/>
      <c r="B516" s="279"/>
      <c r="C516" s="349"/>
      <c r="D516" s="349"/>
      <c r="E516" s="349"/>
      <c r="F516" s="304"/>
      <c r="G516" s="304"/>
      <c r="H516" s="279"/>
      <c r="I516" s="304"/>
      <c r="J516" s="279"/>
      <c r="K516" s="304"/>
      <c r="L516" s="304"/>
      <c r="M516" s="304"/>
      <c r="N516" s="279"/>
      <c r="O516" s="279"/>
      <c r="P516" s="279"/>
      <c r="Q516" s="279"/>
      <c r="R516" s="279"/>
      <c r="S516" s="279"/>
      <c r="T516" s="279"/>
      <c r="U516" s="279"/>
      <c r="V516" s="279"/>
      <c r="W516" s="279"/>
      <c r="X516" s="279"/>
      <c r="Y516" s="279"/>
      <c r="Z516" s="279"/>
    </row>
    <row r="517" ht="12.75" customHeight="1">
      <c r="A517" s="279"/>
      <c r="B517" s="279"/>
      <c r="C517" s="349"/>
      <c r="D517" s="349"/>
      <c r="E517" s="349"/>
      <c r="F517" s="304"/>
      <c r="G517" s="304"/>
      <c r="H517" s="279"/>
      <c r="I517" s="304"/>
      <c r="J517" s="279"/>
      <c r="K517" s="304"/>
      <c r="L517" s="304"/>
      <c r="M517" s="304"/>
      <c r="N517" s="279"/>
      <c r="O517" s="279"/>
      <c r="P517" s="279"/>
      <c r="Q517" s="279"/>
      <c r="R517" s="279"/>
      <c r="S517" s="279"/>
      <c r="T517" s="279"/>
      <c r="U517" s="279"/>
      <c r="V517" s="279"/>
      <c r="W517" s="279"/>
      <c r="X517" s="279"/>
      <c r="Y517" s="279"/>
      <c r="Z517" s="279"/>
    </row>
    <row r="518" ht="12.75" customHeight="1">
      <c r="A518" s="279"/>
      <c r="B518" s="279"/>
      <c r="C518" s="349"/>
      <c r="D518" s="349"/>
      <c r="E518" s="349"/>
      <c r="F518" s="304"/>
      <c r="G518" s="304"/>
      <c r="H518" s="279"/>
      <c r="I518" s="304"/>
      <c r="J518" s="279"/>
      <c r="K518" s="304"/>
      <c r="L518" s="304"/>
      <c r="M518" s="304"/>
      <c r="N518" s="279"/>
      <c r="O518" s="279"/>
      <c r="P518" s="279"/>
      <c r="Q518" s="279"/>
      <c r="R518" s="279"/>
      <c r="S518" s="279"/>
      <c r="T518" s="279"/>
      <c r="U518" s="279"/>
      <c r="V518" s="279"/>
      <c r="W518" s="279"/>
      <c r="X518" s="279"/>
      <c r="Y518" s="279"/>
      <c r="Z518" s="279"/>
    </row>
    <row r="519" ht="12.75" customHeight="1">
      <c r="A519" s="279"/>
      <c r="B519" s="279"/>
      <c r="C519" s="349"/>
      <c r="D519" s="349"/>
      <c r="E519" s="349"/>
      <c r="F519" s="304"/>
      <c r="G519" s="304"/>
      <c r="H519" s="279"/>
      <c r="I519" s="304"/>
      <c r="J519" s="279"/>
      <c r="K519" s="304"/>
      <c r="L519" s="304"/>
      <c r="M519" s="304"/>
      <c r="N519" s="279"/>
      <c r="O519" s="279"/>
      <c r="P519" s="279"/>
      <c r="Q519" s="279"/>
      <c r="R519" s="279"/>
      <c r="S519" s="279"/>
      <c r="T519" s="279"/>
      <c r="U519" s="279"/>
      <c r="V519" s="279"/>
      <c r="W519" s="279"/>
      <c r="X519" s="279"/>
      <c r="Y519" s="279"/>
      <c r="Z519" s="279"/>
    </row>
    <row r="520" ht="12.75" customHeight="1">
      <c r="A520" s="279"/>
      <c r="B520" s="279"/>
      <c r="C520" s="349"/>
      <c r="D520" s="349"/>
      <c r="E520" s="349"/>
      <c r="F520" s="304"/>
      <c r="G520" s="304"/>
      <c r="H520" s="279"/>
      <c r="I520" s="304"/>
      <c r="J520" s="279"/>
      <c r="K520" s="304"/>
      <c r="L520" s="304"/>
      <c r="M520" s="304"/>
      <c r="N520" s="279"/>
      <c r="O520" s="279"/>
      <c r="P520" s="279"/>
      <c r="Q520" s="279"/>
      <c r="R520" s="279"/>
      <c r="S520" s="279"/>
      <c r="T520" s="279"/>
      <c r="U520" s="279"/>
      <c r="V520" s="279"/>
      <c r="W520" s="279"/>
      <c r="X520" s="279"/>
      <c r="Y520" s="279"/>
      <c r="Z520" s="279"/>
    </row>
    <row r="521" ht="12.75" customHeight="1">
      <c r="A521" s="279"/>
      <c r="B521" s="279"/>
      <c r="C521" s="349"/>
      <c r="D521" s="349"/>
      <c r="E521" s="349"/>
      <c r="F521" s="304"/>
      <c r="G521" s="304"/>
      <c r="H521" s="279"/>
      <c r="I521" s="304"/>
      <c r="J521" s="279"/>
      <c r="K521" s="304"/>
      <c r="L521" s="304"/>
      <c r="M521" s="304"/>
      <c r="N521" s="279"/>
      <c r="O521" s="279"/>
      <c r="P521" s="279"/>
      <c r="Q521" s="279"/>
      <c r="R521" s="279"/>
      <c r="S521" s="279"/>
      <c r="T521" s="279"/>
      <c r="U521" s="279"/>
      <c r="V521" s="279"/>
      <c r="W521" s="279"/>
      <c r="X521" s="279"/>
      <c r="Y521" s="279"/>
      <c r="Z521" s="279"/>
    </row>
    <row r="522" ht="12.75" customHeight="1">
      <c r="A522" s="279"/>
      <c r="B522" s="279"/>
      <c r="C522" s="349"/>
      <c r="D522" s="349"/>
      <c r="E522" s="349"/>
      <c r="F522" s="304"/>
      <c r="G522" s="304"/>
      <c r="H522" s="279"/>
      <c r="I522" s="304"/>
      <c r="J522" s="279"/>
      <c r="K522" s="304"/>
      <c r="L522" s="304"/>
      <c r="M522" s="304"/>
      <c r="N522" s="279"/>
      <c r="O522" s="279"/>
      <c r="P522" s="279"/>
      <c r="Q522" s="279"/>
      <c r="R522" s="279"/>
      <c r="S522" s="279"/>
      <c r="T522" s="279"/>
      <c r="U522" s="279"/>
      <c r="V522" s="279"/>
      <c r="W522" s="279"/>
      <c r="X522" s="279"/>
      <c r="Y522" s="279"/>
      <c r="Z522" s="279"/>
    </row>
    <row r="523" ht="12.75" customHeight="1">
      <c r="A523" s="279"/>
      <c r="B523" s="279"/>
      <c r="C523" s="349"/>
      <c r="D523" s="349"/>
      <c r="E523" s="349"/>
      <c r="F523" s="304"/>
      <c r="G523" s="304"/>
      <c r="H523" s="279"/>
      <c r="I523" s="304"/>
      <c r="J523" s="279"/>
      <c r="K523" s="304"/>
      <c r="L523" s="304"/>
      <c r="M523" s="304"/>
      <c r="N523" s="279"/>
      <c r="O523" s="279"/>
      <c r="P523" s="279"/>
      <c r="Q523" s="279"/>
      <c r="R523" s="279"/>
      <c r="S523" s="279"/>
      <c r="T523" s="279"/>
      <c r="U523" s="279"/>
      <c r="V523" s="279"/>
      <c r="W523" s="279"/>
      <c r="X523" s="279"/>
      <c r="Y523" s="279"/>
      <c r="Z523" s="279"/>
    </row>
    <row r="524" ht="12.75" customHeight="1">
      <c r="A524" s="279"/>
      <c r="B524" s="279"/>
      <c r="C524" s="349"/>
      <c r="D524" s="349"/>
      <c r="E524" s="349"/>
      <c r="F524" s="304"/>
      <c r="G524" s="304"/>
      <c r="H524" s="279"/>
      <c r="I524" s="304"/>
      <c r="J524" s="279"/>
      <c r="K524" s="304"/>
      <c r="L524" s="304"/>
      <c r="M524" s="304"/>
      <c r="N524" s="279"/>
      <c r="O524" s="279"/>
      <c r="P524" s="279"/>
      <c r="Q524" s="279"/>
      <c r="R524" s="279"/>
      <c r="S524" s="279"/>
      <c r="T524" s="279"/>
      <c r="U524" s="279"/>
      <c r="V524" s="279"/>
      <c r="W524" s="279"/>
      <c r="X524" s="279"/>
      <c r="Y524" s="279"/>
      <c r="Z524" s="279"/>
    </row>
    <row r="525" ht="12.75" customHeight="1">
      <c r="A525" s="279"/>
      <c r="B525" s="279"/>
      <c r="C525" s="349"/>
      <c r="D525" s="349"/>
      <c r="E525" s="349"/>
      <c r="F525" s="304"/>
      <c r="G525" s="304"/>
      <c r="H525" s="279"/>
      <c r="I525" s="304"/>
      <c r="J525" s="279"/>
      <c r="K525" s="304"/>
      <c r="L525" s="304"/>
      <c r="M525" s="304"/>
      <c r="N525" s="279"/>
      <c r="O525" s="279"/>
      <c r="P525" s="279"/>
      <c r="Q525" s="279"/>
      <c r="R525" s="279"/>
      <c r="S525" s="279"/>
      <c r="T525" s="279"/>
      <c r="U525" s="279"/>
      <c r="V525" s="279"/>
      <c r="W525" s="279"/>
      <c r="X525" s="279"/>
      <c r="Y525" s="279"/>
      <c r="Z525" s="279"/>
    </row>
    <row r="526" ht="12.75" customHeight="1">
      <c r="A526" s="279"/>
      <c r="B526" s="279"/>
      <c r="C526" s="349"/>
      <c r="D526" s="349"/>
      <c r="E526" s="349"/>
      <c r="F526" s="304"/>
      <c r="G526" s="304"/>
      <c r="H526" s="279"/>
      <c r="I526" s="304"/>
      <c r="J526" s="279"/>
      <c r="K526" s="304"/>
      <c r="L526" s="304"/>
      <c r="M526" s="304"/>
      <c r="N526" s="279"/>
      <c r="O526" s="279"/>
      <c r="P526" s="279"/>
      <c r="Q526" s="279"/>
      <c r="R526" s="279"/>
      <c r="S526" s="279"/>
      <c r="T526" s="279"/>
      <c r="U526" s="279"/>
      <c r="V526" s="279"/>
      <c r="W526" s="279"/>
      <c r="X526" s="279"/>
      <c r="Y526" s="279"/>
      <c r="Z526" s="279"/>
    </row>
    <row r="527" ht="12.75" customHeight="1">
      <c r="A527" s="279"/>
      <c r="B527" s="279"/>
      <c r="C527" s="349"/>
      <c r="D527" s="349"/>
      <c r="E527" s="349"/>
      <c r="F527" s="304"/>
      <c r="G527" s="304"/>
      <c r="H527" s="279"/>
      <c r="I527" s="304"/>
      <c r="J527" s="279"/>
      <c r="K527" s="304"/>
      <c r="L527" s="304"/>
      <c r="M527" s="304"/>
      <c r="N527" s="279"/>
      <c r="O527" s="279"/>
      <c r="P527" s="279"/>
      <c r="Q527" s="279"/>
      <c r="R527" s="279"/>
      <c r="S527" s="279"/>
      <c r="T527" s="279"/>
      <c r="U527" s="279"/>
      <c r="V527" s="279"/>
      <c r="W527" s="279"/>
      <c r="X527" s="279"/>
      <c r="Y527" s="279"/>
      <c r="Z527" s="279"/>
    </row>
    <row r="528" ht="12.75" customHeight="1">
      <c r="A528" s="279"/>
      <c r="B528" s="279"/>
      <c r="C528" s="349"/>
      <c r="D528" s="349"/>
      <c r="E528" s="349"/>
      <c r="F528" s="304"/>
      <c r="G528" s="304"/>
      <c r="H528" s="279"/>
      <c r="I528" s="304"/>
      <c r="J528" s="279"/>
      <c r="K528" s="304"/>
      <c r="L528" s="304"/>
      <c r="M528" s="304"/>
      <c r="N528" s="279"/>
      <c r="O528" s="279"/>
      <c r="P528" s="279"/>
      <c r="Q528" s="279"/>
      <c r="R528" s="279"/>
      <c r="S528" s="279"/>
      <c r="T528" s="279"/>
      <c r="U528" s="279"/>
      <c r="V528" s="279"/>
      <c r="W528" s="279"/>
      <c r="X528" s="279"/>
      <c r="Y528" s="279"/>
      <c r="Z528" s="279"/>
    </row>
    <row r="529" ht="12.75" customHeight="1">
      <c r="A529" s="279"/>
      <c r="B529" s="279"/>
      <c r="C529" s="349"/>
      <c r="D529" s="349"/>
      <c r="E529" s="349"/>
      <c r="F529" s="304"/>
      <c r="G529" s="304"/>
      <c r="H529" s="279"/>
      <c r="I529" s="304"/>
      <c r="J529" s="279"/>
      <c r="K529" s="304"/>
      <c r="L529" s="304"/>
      <c r="M529" s="304"/>
      <c r="N529" s="279"/>
      <c r="O529" s="279"/>
      <c r="P529" s="279"/>
      <c r="Q529" s="279"/>
      <c r="R529" s="279"/>
      <c r="S529" s="279"/>
      <c r="T529" s="279"/>
      <c r="U529" s="279"/>
      <c r="V529" s="279"/>
      <c r="W529" s="279"/>
      <c r="X529" s="279"/>
      <c r="Y529" s="279"/>
      <c r="Z529" s="279"/>
    </row>
    <row r="530" ht="12.75" customHeight="1">
      <c r="A530" s="279"/>
      <c r="B530" s="279"/>
      <c r="C530" s="349"/>
      <c r="D530" s="349"/>
      <c r="E530" s="349"/>
      <c r="F530" s="304"/>
      <c r="G530" s="304"/>
      <c r="H530" s="279"/>
      <c r="I530" s="304"/>
      <c r="J530" s="279"/>
      <c r="K530" s="304"/>
      <c r="L530" s="304"/>
      <c r="M530" s="304"/>
      <c r="N530" s="279"/>
      <c r="O530" s="279"/>
      <c r="P530" s="279"/>
      <c r="Q530" s="279"/>
      <c r="R530" s="279"/>
      <c r="S530" s="279"/>
      <c r="T530" s="279"/>
      <c r="U530" s="279"/>
      <c r="V530" s="279"/>
      <c r="W530" s="279"/>
      <c r="X530" s="279"/>
      <c r="Y530" s="279"/>
      <c r="Z530" s="279"/>
    </row>
    <row r="531" ht="12.75" customHeight="1">
      <c r="A531" s="279"/>
      <c r="B531" s="279"/>
      <c r="C531" s="349"/>
      <c r="D531" s="349"/>
      <c r="E531" s="349"/>
      <c r="F531" s="304"/>
      <c r="G531" s="304"/>
      <c r="H531" s="279"/>
      <c r="I531" s="304"/>
      <c r="J531" s="279"/>
      <c r="K531" s="304"/>
      <c r="L531" s="304"/>
      <c r="M531" s="304"/>
      <c r="N531" s="279"/>
      <c r="O531" s="279"/>
      <c r="P531" s="279"/>
      <c r="Q531" s="279"/>
      <c r="R531" s="279"/>
      <c r="S531" s="279"/>
      <c r="T531" s="279"/>
      <c r="U531" s="279"/>
      <c r="V531" s="279"/>
      <c r="W531" s="279"/>
      <c r="X531" s="279"/>
      <c r="Y531" s="279"/>
      <c r="Z531" s="279"/>
    </row>
    <row r="532" ht="12.75" customHeight="1">
      <c r="A532" s="279"/>
      <c r="B532" s="279"/>
      <c r="C532" s="349"/>
      <c r="D532" s="349"/>
      <c r="E532" s="349"/>
      <c r="F532" s="304"/>
      <c r="G532" s="304"/>
      <c r="H532" s="279"/>
      <c r="I532" s="304"/>
      <c r="J532" s="279"/>
      <c r="K532" s="304"/>
      <c r="L532" s="304"/>
      <c r="M532" s="304"/>
      <c r="N532" s="279"/>
      <c r="O532" s="279"/>
      <c r="P532" s="279"/>
      <c r="Q532" s="279"/>
      <c r="R532" s="279"/>
      <c r="S532" s="279"/>
      <c r="T532" s="279"/>
      <c r="U532" s="279"/>
      <c r="V532" s="279"/>
      <c r="W532" s="279"/>
      <c r="X532" s="279"/>
      <c r="Y532" s="279"/>
      <c r="Z532" s="279"/>
    </row>
    <row r="533" ht="12.75" customHeight="1">
      <c r="A533" s="279"/>
      <c r="B533" s="279"/>
      <c r="C533" s="349"/>
      <c r="D533" s="349"/>
      <c r="E533" s="349"/>
      <c r="F533" s="304"/>
      <c r="G533" s="304"/>
      <c r="H533" s="279"/>
      <c r="I533" s="304"/>
      <c r="J533" s="279"/>
      <c r="K533" s="304"/>
      <c r="L533" s="304"/>
      <c r="M533" s="304"/>
      <c r="N533" s="279"/>
      <c r="O533" s="279"/>
      <c r="P533" s="279"/>
      <c r="Q533" s="279"/>
      <c r="R533" s="279"/>
      <c r="S533" s="279"/>
      <c r="T533" s="279"/>
      <c r="U533" s="279"/>
      <c r="V533" s="279"/>
      <c r="W533" s="279"/>
      <c r="X533" s="279"/>
      <c r="Y533" s="279"/>
      <c r="Z533" s="279"/>
    </row>
    <row r="534" ht="12.75" customHeight="1">
      <c r="A534" s="279"/>
      <c r="B534" s="279"/>
      <c r="C534" s="349"/>
      <c r="D534" s="349"/>
      <c r="E534" s="349"/>
      <c r="F534" s="304"/>
      <c r="G534" s="304"/>
      <c r="H534" s="279"/>
      <c r="I534" s="304"/>
      <c r="J534" s="279"/>
      <c r="K534" s="304"/>
      <c r="L534" s="304"/>
      <c r="M534" s="304"/>
      <c r="N534" s="279"/>
      <c r="O534" s="279"/>
      <c r="P534" s="279"/>
      <c r="Q534" s="279"/>
      <c r="R534" s="279"/>
      <c r="S534" s="279"/>
      <c r="T534" s="279"/>
      <c r="U534" s="279"/>
      <c r="V534" s="279"/>
      <c r="W534" s="279"/>
      <c r="X534" s="279"/>
      <c r="Y534" s="279"/>
      <c r="Z534" s="279"/>
    </row>
    <row r="535" ht="12.75" customHeight="1">
      <c r="A535" s="279"/>
      <c r="B535" s="279"/>
      <c r="C535" s="349"/>
      <c r="D535" s="349"/>
      <c r="E535" s="349"/>
      <c r="F535" s="304"/>
      <c r="G535" s="304"/>
      <c r="H535" s="279"/>
      <c r="I535" s="304"/>
      <c r="J535" s="279"/>
      <c r="K535" s="304"/>
      <c r="L535" s="304"/>
      <c r="M535" s="304"/>
      <c r="N535" s="279"/>
      <c r="O535" s="279"/>
      <c r="P535" s="279"/>
      <c r="Q535" s="279"/>
      <c r="R535" s="279"/>
      <c r="S535" s="279"/>
      <c r="T535" s="279"/>
      <c r="U535" s="279"/>
      <c r="V535" s="279"/>
      <c r="W535" s="279"/>
      <c r="X535" s="279"/>
      <c r="Y535" s="279"/>
      <c r="Z535" s="279"/>
    </row>
    <row r="536" ht="12.75" customHeight="1">
      <c r="A536" s="279"/>
      <c r="B536" s="279"/>
      <c r="C536" s="349"/>
      <c r="D536" s="349"/>
      <c r="E536" s="349"/>
      <c r="F536" s="304"/>
      <c r="G536" s="304"/>
      <c r="H536" s="279"/>
      <c r="I536" s="304"/>
      <c r="J536" s="279"/>
      <c r="K536" s="304"/>
      <c r="L536" s="304"/>
      <c r="M536" s="304"/>
      <c r="N536" s="279"/>
      <c r="O536" s="279"/>
      <c r="P536" s="279"/>
      <c r="Q536" s="279"/>
      <c r="R536" s="279"/>
      <c r="S536" s="279"/>
      <c r="T536" s="279"/>
      <c r="U536" s="279"/>
      <c r="V536" s="279"/>
      <c r="W536" s="279"/>
      <c r="X536" s="279"/>
      <c r="Y536" s="279"/>
      <c r="Z536" s="279"/>
    </row>
    <row r="537" ht="12.75" customHeight="1">
      <c r="A537" s="279"/>
      <c r="B537" s="279"/>
      <c r="C537" s="349"/>
      <c r="D537" s="349"/>
      <c r="E537" s="349"/>
      <c r="F537" s="304"/>
      <c r="G537" s="304"/>
      <c r="H537" s="279"/>
      <c r="I537" s="304"/>
      <c r="J537" s="279"/>
      <c r="K537" s="304"/>
      <c r="L537" s="304"/>
      <c r="M537" s="304"/>
      <c r="N537" s="279"/>
      <c r="O537" s="279"/>
      <c r="P537" s="279"/>
      <c r="Q537" s="279"/>
      <c r="R537" s="279"/>
      <c r="S537" s="279"/>
      <c r="T537" s="279"/>
      <c r="U537" s="279"/>
      <c r="V537" s="279"/>
      <c r="W537" s="279"/>
      <c r="X537" s="279"/>
      <c r="Y537" s="279"/>
      <c r="Z537" s="279"/>
    </row>
    <row r="538" ht="12.75" customHeight="1">
      <c r="A538" s="279"/>
      <c r="B538" s="279"/>
      <c r="C538" s="349"/>
      <c r="D538" s="349"/>
      <c r="E538" s="349"/>
      <c r="F538" s="304"/>
      <c r="G538" s="304"/>
      <c r="H538" s="279"/>
      <c r="I538" s="304"/>
      <c r="J538" s="279"/>
      <c r="K538" s="304"/>
      <c r="L538" s="304"/>
      <c r="M538" s="304"/>
      <c r="N538" s="279"/>
      <c r="O538" s="279"/>
      <c r="P538" s="279"/>
      <c r="Q538" s="279"/>
      <c r="R538" s="279"/>
      <c r="S538" s="279"/>
      <c r="T538" s="279"/>
      <c r="U538" s="279"/>
      <c r="V538" s="279"/>
      <c r="W538" s="279"/>
      <c r="X538" s="279"/>
      <c r="Y538" s="279"/>
      <c r="Z538" s="279"/>
    </row>
    <row r="539" ht="12.75" customHeight="1">
      <c r="A539" s="279"/>
      <c r="B539" s="279"/>
      <c r="C539" s="349"/>
      <c r="D539" s="349"/>
      <c r="E539" s="349"/>
      <c r="F539" s="304"/>
      <c r="G539" s="304"/>
      <c r="H539" s="279"/>
      <c r="I539" s="304"/>
      <c r="J539" s="279"/>
      <c r="K539" s="304"/>
      <c r="L539" s="304"/>
      <c r="M539" s="304"/>
      <c r="N539" s="279"/>
      <c r="O539" s="279"/>
      <c r="P539" s="279"/>
      <c r="Q539" s="279"/>
      <c r="R539" s="279"/>
      <c r="S539" s="279"/>
      <c r="T539" s="279"/>
      <c r="U539" s="279"/>
      <c r="V539" s="279"/>
      <c r="W539" s="279"/>
      <c r="X539" s="279"/>
      <c r="Y539" s="279"/>
      <c r="Z539" s="279"/>
    </row>
    <row r="540" ht="12.75" customHeight="1">
      <c r="A540" s="279"/>
      <c r="B540" s="279"/>
      <c r="C540" s="349"/>
      <c r="D540" s="349"/>
      <c r="E540" s="349"/>
      <c r="F540" s="304"/>
      <c r="G540" s="304"/>
      <c r="H540" s="279"/>
      <c r="I540" s="304"/>
      <c r="J540" s="279"/>
      <c r="K540" s="304"/>
      <c r="L540" s="304"/>
      <c r="M540" s="304"/>
      <c r="N540" s="279"/>
      <c r="O540" s="279"/>
      <c r="P540" s="279"/>
      <c r="Q540" s="279"/>
      <c r="R540" s="279"/>
      <c r="S540" s="279"/>
      <c r="T540" s="279"/>
      <c r="U540" s="279"/>
      <c r="V540" s="279"/>
      <c r="W540" s="279"/>
      <c r="X540" s="279"/>
      <c r="Y540" s="279"/>
      <c r="Z540" s="279"/>
    </row>
    <row r="541" ht="12.75" customHeight="1">
      <c r="A541" s="279"/>
      <c r="B541" s="279"/>
      <c r="C541" s="349"/>
      <c r="D541" s="349"/>
      <c r="E541" s="349"/>
      <c r="F541" s="304"/>
      <c r="G541" s="304"/>
      <c r="H541" s="279"/>
      <c r="I541" s="304"/>
      <c r="J541" s="279"/>
      <c r="K541" s="304"/>
      <c r="L541" s="304"/>
      <c r="M541" s="304"/>
      <c r="N541" s="279"/>
      <c r="O541" s="279"/>
      <c r="P541" s="279"/>
      <c r="Q541" s="279"/>
      <c r="R541" s="279"/>
      <c r="S541" s="279"/>
      <c r="T541" s="279"/>
      <c r="U541" s="279"/>
      <c r="V541" s="279"/>
      <c r="W541" s="279"/>
      <c r="X541" s="279"/>
      <c r="Y541" s="279"/>
      <c r="Z541" s="279"/>
    </row>
    <row r="542" ht="12.75" customHeight="1">
      <c r="A542" s="279"/>
      <c r="B542" s="279"/>
      <c r="C542" s="349"/>
      <c r="D542" s="349"/>
      <c r="E542" s="349"/>
      <c r="F542" s="304"/>
      <c r="G542" s="304"/>
      <c r="H542" s="279"/>
      <c r="I542" s="304"/>
      <c r="J542" s="279"/>
      <c r="K542" s="304"/>
      <c r="L542" s="304"/>
      <c r="M542" s="304"/>
      <c r="N542" s="279"/>
      <c r="O542" s="279"/>
      <c r="P542" s="279"/>
      <c r="Q542" s="279"/>
      <c r="R542" s="279"/>
      <c r="S542" s="279"/>
      <c r="T542" s="279"/>
      <c r="U542" s="279"/>
      <c r="V542" s="279"/>
      <c r="W542" s="279"/>
      <c r="X542" s="279"/>
      <c r="Y542" s="279"/>
      <c r="Z542" s="279"/>
    </row>
    <row r="543" ht="12.75" customHeight="1">
      <c r="A543" s="279"/>
      <c r="B543" s="279"/>
      <c r="C543" s="349"/>
      <c r="D543" s="349"/>
      <c r="E543" s="349"/>
      <c r="F543" s="304"/>
      <c r="G543" s="304"/>
      <c r="H543" s="279"/>
      <c r="I543" s="304"/>
      <c r="J543" s="279"/>
      <c r="K543" s="304"/>
      <c r="L543" s="304"/>
      <c r="M543" s="304"/>
      <c r="N543" s="279"/>
      <c r="O543" s="279"/>
      <c r="P543" s="279"/>
      <c r="Q543" s="279"/>
      <c r="R543" s="279"/>
      <c r="S543" s="279"/>
      <c r="T543" s="279"/>
      <c r="U543" s="279"/>
      <c r="V543" s="279"/>
      <c r="W543" s="279"/>
      <c r="X543" s="279"/>
      <c r="Y543" s="279"/>
      <c r="Z543" s="279"/>
    </row>
    <row r="544" ht="12.75" customHeight="1">
      <c r="A544" s="279"/>
      <c r="B544" s="279"/>
      <c r="C544" s="349"/>
      <c r="D544" s="349"/>
      <c r="E544" s="349"/>
      <c r="F544" s="304"/>
      <c r="G544" s="304"/>
      <c r="H544" s="279"/>
      <c r="I544" s="304"/>
      <c r="J544" s="279"/>
      <c r="K544" s="304"/>
      <c r="L544" s="304"/>
      <c r="M544" s="304"/>
      <c r="N544" s="279"/>
      <c r="O544" s="279"/>
      <c r="P544" s="279"/>
      <c r="Q544" s="279"/>
      <c r="R544" s="279"/>
      <c r="S544" s="279"/>
      <c r="T544" s="279"/>
      <c r="U544" s="279"/>
      <c r="V544" s="279"/>
      <c r="W544" s="279"/>
      <c r="X544" s="279"/>
      <c r="Y544" s="279"/>
      <c r="Z544" s="279"/>
    </row>
    <row r="545" ht="12.75" customHeight="1">
      <c r="A545" s="279"/>
      <c r="B545" s="279"/>
      <c r="C545" s="349"/>
      <c r="D545" s="349"/>
      <c r="E545" s="349"/>
      <c r="F545" s="304"/>
      <c r="G545" s="304"/>
      <c r="H545" s="279"/>
      <c r="I545" s="304"/>
      <c r="J545" s="279"/>
      <c r="K545" s="304"/>
      <c r="L545" s="304"/>
      <c r="M545" s="304"/>
      <c r="N545" s="279"/>
      <c r="O545" s="279"/>
      <c r="P545" s="279"/>
      <c r="Q545" s="279"/>
      <c r="R545" s="279"/>
      <c r="S545" s="279"/>
      <c r="T545" s="279"/>
      <c r="U545" s="279"/>
      <c r="V545" s="279"/>
      <c r="W545" s="279"/>
      <c r="X545" s="279"/>
      <c r="Y545" s="279"/>
      <c r="Z545" s="279"/>
    </row>
    <row r="546" ht="12.75" customHeight="1">
      <c r="A546" s="279"/>
      <c r="B546" s="279"/>
      <c r="C546" s="349"/>
      <c r="D546" s="349"/>
      <c r="E546" s="349"/>
      <c r="F546" s="304"/>
      <c r="G546" s="304"/>
      <c r="H546" s="279"/>
      <c r="I546" s="304"/>
      <c r="J546" s="279"/>
      <c r="K546" s="304"/>
      <c r="L546" s="304"/>
      <c r="M546" s="304"/>
      <c r="N546" s="279"/>
      <c r="O546" s="279"/>
      <c r="P546" s="279"/>
      <c r="Q546" s="279"/>
      <c r="R546" s="279"/>
      <c r="S546" s="279"/>
      <c r="T546" s="279"/>
      <c r="U546" s="279"/>
      <c r="V546" s="279"/>
      <c r="W546" s="279"/>
      <c r="X546" s="279"/>
      <c r="Y546" s="279"/>
      <c r="Z546" s="279"/>
    </row>
    <row r="547" ht="12.75" customHeight="1">
      <c r="A547" s="279"/>
      <c r="B547" s="279"/>
      <c r="C547" s="349"/>
      <c r="D547" s="349"/>
      <c r="E547" s="349"/>
      <c r="F547" s="304"/>
      <c r="G547" s="304"/>
      <c r="H547" s="279"/>
      <c r="I547" s="304"/>
      <c r="J547" s="279"/>
      <c r="K547" s="304"/>
      <c r="L547" s="304"/>
      <c r="M547" s="304"/>
      <c r="N547" s="279"/>
      <c r="O547" s="279"/>
      <c r="P547" s="279"/>
      <c r="Q547" s="279"/>
      <c r="R547" s="279"/>
      <c r="S547" s="279"/>
      <c r="T547" s="279"/>
      <c r="U547" s="279"/>
      <c r="V547" s="279"/>
      <c r="W547" s="279"/>
      <c r="X547" s="279"/>
      <c r="Y547" s="279"/>
      <c r="Z547" s="279"/>
    </row>
    <row r="548" ht="12.75" customHeight="1">
      <c r="A548" s="279"/>
      <c r="B548" s="279"/>
      <c r="C548" s="349"/>
      <c r="D548" s="349"/>
      <c r="E548" s="349"/>
      <c r="F548" s="304"/>
      <c r="G548" s="304"/>
      <c r="H548" s="279"/>
      <c r="I548" s="304"/>
      <c r="J548" s="279"/>
      <c r="K548" s="304"/>
      <c r="L548" s="304"/>
      <c r="M548" s="304"/>
      <c r="N548" s="279"/>
      <c r="O548" s="279"/>
      <c r="P548" s="279"/>
      <c r="Q548" s="279"/>
      <c r="R548" s="279"/>
      <c r="S548" s="279"/>
      <c r="T548" s="279"/>
      <c r="U548" s="279"/>
      <c r="V548" s="279"/>
      <c r="W548" s="279"/>
      <c r="X548" s="279"/>
      <c r="Y548" s="279"/>
      <c r="Z548" s="279"/>
    </row>
    <row r="549" ht="12.75" customHeight="1">
      <c r="A549" s="279"/>
      <c r="B549" s="279"/>
      <c r="C549" s="349"/>
      <c r="D549" s="349"/>
      <c r="E549" s="349"/>
      <c r="F549" s="304"/>
      <c r="G549" s="304"/>
      <c r="H549" s="279"/>
      <c r="I549" s="304"/>
      <c r="J549" s="279"/>
      <c r="K549" s="304"/>
      <c r="L549" s="304"/>
      <c r="M549" s="304"/>
      <c r="N549" s="279"/>
      <c r="O549" s="279"/>
      <c r="P549" s="279"/>
      <c r="Q549" s="279"/>
      <c r="R549" s="279"/>
      <c r="S549" s="279"/>
      <c r="T549" s="279"/>
      <c r="U549" s="279"/>
      <c r="V549" s="279"/>
      <c r="W549" s="279"/>
      <c r="X549" s="279"/>
      <c r="Y549" s="279"/>
      <c r="Z549" s="279"/>
    </row>
    <row r="550" ht="12.75" customHeight="1">
      <c r="A550" s="279"/>
      <c r="B550" s="279"/>
      <c r="C550" s="349"/>
      <c r="D550" s="349"/>
      <c r="E550" s="349"/>
      <c r="F550" s="304"/>
      <c r="G550" s="304"/>
      <c r="H550" s="279"/>
      <c r="I550" s="304"/>
      <c r="J550" s="279"/>
      <c r="K550" s="304"/>
      <c r="L550" s="304"/>
      <c r="M550" s="304"/>
      <c r="N550" s="279"/>
      <c r="O550" s="279"/>
      <c r="P550" s="279"/>
      <c r="Q550" s="279"/>
      <c r="R550" s="279"/>
      <c r="S550" s="279"/>
      <c r="T550" s="279"/>
      <c r="U550" s="279"/>
      <c r="V550" s="279"/>
      <c r="W550" s="279"/>
      <c r="X550" s="279"/>
      <c r="Y550" s="279"/>
      <c r="Z550" s="279"/>
    </row>
    <row r="551" ht="12.75" customHeight="1">
      <c r="A551" s="279"/>
      <c r="B551" s="279"/>
      <c r="C551" s="349"/>
      <c r="D551" s="349"/>
      <c r="E551" s="349"/>
      <c r="F551" s="304"/>
      <c r="G551" s="304"/>
      <c r="H551" s="279"/>
      <c r="I551" s="304"/>
      <c r="J551" s="279"/>
      <c r="K551" s="304"/>
      <c r="L551" s="304"/>
      <c r="M551" s="304"/>
      <c r="N551" s="279"/>
      <c r="O551" s="279"/>
      <c r="P551" s="279"/>
      <c r="Q551" s="279"/>
      <c r="R551" s="279"/>
      <c r="S551" s="279"/>
      <c r="T551" s="279"/>
      <c r="U551" s="279"/>
      <c r="V551" s="279"/>
      <c r="W551" s="279"/>
      <c r="X551" s="279"/>
      <c r="Y551" s="279"/>
      <c r="Z551" s="279"/>
    </row>
    <row r="552" ht="12.75" customHeight="1">
      <c r="A552" s="279"/>
      <c r="B552" s="279"/>
      <c r="C552" s="349"/>
      <c r="D552" s="349"/>
      <c r="E552" s="349"/>
      <c r="F552" s="304"/>
      <c r="G552" s="304"/>
      <c r="H552" s="279"/>
      <c r="I552" s="304"/>
      <c r="J552" s="279"/>
      <c r="K552" s="304"/>
      <c r="L552" s="304"/>
      <c r="M552" s="304"/>
      <c r="N552" s="279"/>
      <c r="O552" s="279"/>
      <c r="P552" s="279"/>
      <c r="Q552" s="279"/>
      <c r="R552" s="279"/>
      <c r="S552" s="279"/>
      <c r="T552" s="279"/>
      <c r="U552" s="279"/>
      <c r="V552" s="279"/>
      <c r="W552" s="279"/>
      <c r="X552" s="279"/>
      <c r="Y552" s="279"/>
      <c r="Z552" s="279"/>
    </row>
    <row r="553" ht="12.75" customHeight="1">
      <c r="A553" s="279"/>
      <c r="B553" s="279"/>
      <c r="C553" s="349"/>
      <c r="D553" s="349"/>
      <c r="E553" s="349"/>
      <c r="F553" s="304"/>
      <c r="G553" s="304"/>
      <c r="H553" s="279"/>
      <c r="I553" s="304"/>
      <c r="J553" s="279"/>
      <c r="K553" s="304"/>
      <c r="L553" s="304"/>
      <c r="M553" s="304"/>
      <c r="N553" s="279"/>
      <c r="O553" s="279"/>
      <c r="P553" s="279"/>
      <c r="Q553" s="279"/>
      <c r="R553" s="279"/>
      <c r="S553" s="279"/>
      <c r="T553" s="279"/>
      <c r="U553" s="279"/>
      <c r="V553" s="279"/>
      <c r="W553" s="279"/>
      <c r="X553" s="279"/>
      <c r="Y553" s="279"/>
      <c r="Z553" s="279"/>
    </row>
    <row r="554" ht="12.75" customHeight="1">
      <c r="A554" s="279"/>
      <c r="B554" s="279"/>
      <c r="C554" s="349"/>
      <c r="D554" s="349"/>
      <c r="E554" s="349"/>
      <c r="F554" s="304"/>
      <c r="G554" s="304"/>
      <c r="H554" s="279"/>
      <c r="I554" s="304"/>
      <c r="J554" s="279"/>
      <c r="K554" s="304"/>
      <c r="L554" s="304"/>
      <c r="M554" s="304"/>
      <c r="N554" s="279"/>
      <c r="O554" s="279"/>
      <c r="P554" s="279"/>
      <c r="Q554" s="279"/>
      <c r="R554" s="279"/>
      <c r="S554" s="279"/>
      <c r="T554" s="279"/>
      <c r="U554" s="279"/>
      <c r="V554" s="279"/>
      <c r="W554" s="279"/>
      <c r="X554" s="279"/>
      <c r="Y554" s="279"/>
      <c r="Z554" s="279"/>
    </row>
    <row r="555" ht="12.75" customHeight="1">
      <c r="A555" s="279"/>
      <c r="B555" s="279"/>
      <c r="C555" s="349"/>
      <c r="D555" s="349"/>
      <c r="E555" s="349"/>
      <c r="F555" s="304"/>
      <c r="G555" s="304"/>
      <c r="H555" s="279"/>
      <c r="I555" s="304"/>
      <c r="J555" s="279"/>
      <c r="K555" s="304"/>
      <c r="L555" s="304"/>
      <c r="M555" s="304"/>
      <c r="N555" s="279"/>
      <c r="O555" s="279"/>
      <c r="P555" s="279"/>
      <c r="Q555" s="279"/>
      <c r="R555" s="279"/>
      <c r="S555" s="279"/>
      <c r="T555" s="279"/>
      <c r="U555" s="279"/>
      <c r="V555" s="279"/>
      <c r="W555" s="279"/>
      <c r="X555" s="279"/>
      <c r="Y555" s="279"/>
      <c r="Z555" s="279"/>
    </row>
    <row r="556" ht="12.75" customHeight="1">
      <c r="A556" s="279"/>
      <c r="B556" s="279"/>
      <c r="C556" s="349"/>
      <c r="D556" s="349"/>
      <c r="E556" s="349"/>
      <c r="F556" s="304"/>
      <c r="G556" s="304"/>
      <c r="H556" s="279"/>
      <c r="I556" s="304"/>
      <c r="J556" s="279"/>
      <c r="K556" s="304"/>
      <c r="L556" s="304"/>
      <c r="M556" s="304"/>
      <c r="N556" s="279"/>
      <c r="O556" s="279"/>
      <c r="P556" s="279"/>
      <c r="Q556" s="279"/>
      <c r="R556" s="279"/>
      <c r="S556" s="279"/>
      <c r="T556" s="279"/>
      <c r="U556" s="279"/>
      <c r="V556" s="279"/>
      <c r="W556" s="279"/>
      <c r="X556" s="279"/>
      <c r="Y556" s="279"/>
      <c r="Z556" s="279"/>
    </row>
    <row r="557" ht="12.75" customHeight="1">
      <c r="A557" s="279"/>
      <c r="B557" s="279"/>
      <c r="C557" s="349"/>
      <c r="D557" s="349"/>
      <c r="E557" s="349"/>
      <c r="F557" s="304"/>
      <c r="G557" s="304"/>
      <c r="H557" s="279"/>
      <c r="I557" s="304"/>
      <c r="J557" s="279"/>
      <c r="K557" s="304"/>
      <c r="L557" s="304"/>
      <c r="M557" s="304"/>
      <c r="N557" s="279"/>
      <c r="O557" s="279"/>
      <c r="P557" s="279"/>
      <c r="Q557" s="279"/>
      <c r="R557" s="279"/>
      <c r="S557" s="279"/>
      <c r="T557" s="279"/>
      <c r="U557" s="279"/>
      <c r="V557" s="279"/>
      <c r="W557" s="279"/>
      <c r="X557" s="279"/>
      <c r="Y557" s="279"/>
      <c r="Z557" s="279"/>
    </row>
    <row r="558" ht="12.75" customHeight="1">
      <c r="A558" s="279"/>
      <c r="B558" s="279"/>
      <c r="C558" s="349"/>
      <c r="D558" s="349"/>
      <c r="E558" s="349"/>
      <c r="F558" s="304"/>
      <c r="G558" s="304"/>
      <c r="H558" s="279"/>
      <c r="I558" s="304"/>
      <c r="J558" s="279"/>
      <c r="K558" s="304"/>
      <c r="L558" s="304"/>
      <c r="M558" s="304"/>
      <c r="N558" s="279"/>
      <c r="O558" s="279"/>
      <c r="P558" s="279"/>
      <c r="Q558" s="279"/>
      <c r="R558" s="279"/>
      <c r="S558" s="279"/>
      <c r="T558" s="279"/>
      <c r="U558" s="279"/>
      <c r="V558" s="279"/>
      <c r="W558" s="279"/>
      <c r="X558" s="279"/>
      <c r="Y558" s="279"/>
      <c r="Z558" s="279"/>
    </row>
    <row r="559" ht="12.75" customHeight="1">
      <c r="A559" s="279"/>
      <c r="B559" s="279"/>
      <c r="C559" s="349"/>
      <c r="D559" s="349"/>
      <c r="E559" s="349"/>
      <c r="F559" s="304"/>
      <c r="G559" s="304"/>
      <c r="H559" s="279"/>
      <c r="I559" s="304"/>
      <c r="J559" s="279"/>
      <c r="K559" s="304"/>
      <c r="L559" s="304"/>
      <c r="M559" s="304"/>
      <c r="N559" s="279"/>
      <c r="O559" s="279"/>
      <c r="P559" s="279"/>
      <c r="Q559" s="279"/>
      <c r="R559" s="279"/>
      <c r="S559" s="279"/>
      <c r="T559" s="279"/>
      <c r="U559" s="279"/>
      <c r="V559" s="279"/>
      <c r="W559" s="279"/>
      <c r="X559" s="279"/>
      <c r="Y559" s="279"/>
      <c r="Z559" s="279"/>
    </row>
    <row r="560" ht="12.75" customHeight="1">
      <c r="A560" s="279"/>
      <c r="B560" s="279"/>
      <c r="C560" s="349"/>
      <c r="D560" s="349"/>
      <c r="E560" s="349"/>
      <c r="F560" s="304"/>
      <c r="G560" s="304"/>
      <c r="H560" s="279"/>
      <c r="I560" s="304"/>
      <c r="J560" s="279"/>
      <c r="K560" s="304"/>
      <c r="L560" s="304"/>
      <c r="M560" s="304"/>
      <c r="N560" s="279"/>
      <c r="O560" s="279"/>
      <c r="P560" s="279"/>
      <c r="Q560" s="279"/>
      <c r="R560" s="279"/>
      <c r="S560" s="279"/>
      <c r="T560" s="279"/>
      <c r="U560" s="279"/>
      <c r="V560" s="279"/>
      <c r="W560" s="279"/>
      <c r="X560" s="279"/>
      <c r="Y560" s="279"/>
      <c r="Z560" s="279"/>
    </row>
    <row r="561" ht="12.75" customHeight="1">
      <c r="A561" s="279"/>
      <c r="B561" s="279"/>
      <c r="C561" s="349"/>
      <c r="D561" s="349"/>
      <c r="E561" s="349"/>
      <c r="F561" s="304"/>
      <c r="G561" s="304"/>
      <c r="H561" s="279"/>
      <c r="I561" s="304"/>
      <c r="J561" s="279"/>
      <c r="K561" s="304"/>
      <c r="L561" s="304"/>
      <c r="M561" s="304"/>
      <c r="N561" s="279"/>
      <c r="O561" s="279"/>
      <c r="P561" s="279"/>
      <c r="Q561" s="279"/>
      <c r="R561" s="279"/>
      <c r="S561" s="279"/>
      <c r="T561" s="279"/>
      <c r="U561" s="279"/>
      <c r="V561" s="279"/>
      <c r="W561" s="279"/>
      <c r="X561" s="279"/>
      <c r="Y561" s="279"/>
      <c r="Z561" s="279"/>
    </row>
    <row r="562" ht="12.75" customHeight="1">
      <c r="A562" s="279"/>
      <c r="B562" s="279"/>
      <c r="C562" s="349"/>
      <c r="D562" s="349"/>
      <c r="E562" s="349"/>
      <c r="F562" s="304"/>
      <c r="G562" s="304"/>
      <c r="H562" s="279"/>
      <c r="I562" s="304"/>
      <c r="J562" s="279"/>
      <c r="K562" s="304"/>
      <c r="L562" s="304"/>
      <c r="M562" s="304"/>
      <c r="N562" s="279"/>
      <c r="O562" s="279"/>
      <c r="P562" s="279"/>
      <c r="Q562" s="279"/>
      <c r="R562" s="279"/>
      <c r="S562" s="279"/>
      <c r="T562" s="279"/>
      <c r="U562" s="279"/>
      <c r="V562" s="279"/>
      <c r="W562" s="279"/>
      <c r="X562" s="279"/>
      <c r="Y562" s="279"/>
      <c r="Z562" s="279"/>
    </row>
    <row r="563" ht="12.75" customHeight="1">
      <c r="A563" s="279"/>
      <c r="B563" s="279"/>
      <c r="C563" s="349"/>
      <c r="D563" s="349"/>
      <c r="E563" s="349"/>
      <c r="F563" s="304"/>
      <c r="G563" s="304"/>
      <c r="H563" s="279"/>
      <c r="I563" s="304"/>
      <c r="J563" s="279"/>
      <c r="K563" s="304"/>
      <c r="L563" s="304"/>
      <c r="M563" s="304"/>
      <c r="N563" s="279"/>
      <c r="O563" s="279"/>
      <c r="P563" s="279"/>
      <c r="Q563" s="279"/>
      <c r="R563" s="279"/>
      <c r="S563" s="279"/>
      <c r="T563" s="279"/>
      <c r="U563" s="279"/>
      <c r="V563" s="279"/>
      <c r="W563" s="279"/>
      <c r="X563" s="279"/>
      <c r="Y563" s="279"/>
      <c r="Z563" s="279"/>
    </row>
    <row r="564" ht="12.75" customHeight="1">
      <c r="A564" s="279"/>
      <c r="B564" s="279"/>
      <c r="C564" s="349"/>
      <c r="D564" s="349"/>
      <c r="E564" s="349"/>
      <c r="F564" s="304"/>
      <c r="G564" s="304"/>
      <c r="H564" s="279"/>
      <c r="I564" s="304"/>
      <c r="J564" s="279"/>
      <c r="K564" s="304"/>
      <c r="L564" s="304"/>
      <c r="M564" s="304"/>
      <c r="N564" s="279"/>
      <c r="O564" s="279"/>
      <c r="P564" s="279"/>
      <c r="Q564" s="279"/>
      <c r="R564" s="279"/>
      <c r="S564" s="279"/>
      <c r="T564" s="279"/>
      <c r="U564" s="279"/>
      <c r="V564" s="279"/>
      <c r="W564" s="279"/>
      <c r="X564" s="279"/>
      <c r="Y564" s="279"/>
      <c r="Z564" s="279"/>
    </row>
    <row r="565" ht="12.75" customHeight="1">
      <c r="A565" s="279"/>
      <c r="B565" s="279"/>
      <c r="C565" s="349"/>
      <c r="D565" s="349"/>
      <c r="E565" s="349"/>
      <c r="F565" s="304"/>
      <c r="G565" s="304"/>
      <c r="H565" s="279"/>
      <c r="I565" s="304"/>
      <c r="J565" s="279"/>
      <c r="K565" s="304"/>
      <c r="L565" s="304"/>
      <c r="M565" s="304"/>
      <c r="N565" s="279"/>
      <c r="O565" s="279"/>
      <c r="P565" s="279"/>
      <c r="Q565" s="279"/>
      <c r="R565" s="279"/>
      <c r="S565" s="279"/>
      <c r="T565" s="279"/>
      <c r="U565" s="279"/>
      <c r="V565" s="279"/>
      <c r="W565" s="279"/>
      <c r="X565" s="279"/>
      <c r="Y565" s="279"/>
      <c r="Z565" s="279"/>
    </row>
    <row r="566" ht="12.75" customHeight="1">
      <c r="A566" s="279"/>
      <c r="B566" s="279"/>
      <c r="C566" s="349"/>
      <c r="D566" s="349"/>
      <c r="E566" s="349"/>
      <c r="F566" s="304"/>
      <c r="G566" s="304"/>
      <c r="H566" s="279"/>
      <c r="I566" s="304"/>
      <c r="J566" s="279"/>
      <c r="K566" s="304"/>
      <c r="L566" s="304"/>
      <c r="M566" s="304"/>
      <c r="N566" s="279"/>
      <c r="O566" s="279"/>
      <c r="P566" s="279"/>
      <c r="Q566" s="279"/>
      <c r="R566" s="279"/>
      <c r="S566" s="279"/>
      <c r="T566" s="279"/>
      <c r="U566" s="279"/>
      <c r="V566" s="279"/>
      <c r="W566" s="279"/>
      <c r="X566" s="279"/>
      <c r="Y566" s="279"/>
      <c r="Z566" s="279"/>
    </row>
    <row r="567" ht="12.75" customHeight="1">
      <c r="A567" s="279"/>
      <c r="B567" s="279"/>
      <c r="C567" s="349"/>
      <c r="D567" s="349"/>
      <c r="E567" s="349"/>
      <c r="F567" s="304"/>
      <c r="G567" s="304"/>
      <c r="H567" s="279"/>
      <c r="I567" s="304"/>
      <c r="J567" s="279"/>
      <c r="K567" s="304"/>
      <c r="L567" s="304"/>
      <c r="M567" s="304"/>
      <c r="N567" s="279"/>
      <c r="O567" s="279"/>
      <c r="P567" s="279"/>
      <c r="Q567" s="279"/>
      <c r="R567" s="279"/>
      <c r="S567" s="279"/>
      <c r="T567" s="279"/>
      <c r="U567" s="279"/>
      <c r="V567" s="279"/>
      <c r="W567" s="279"/>
      <c r="X567" s="279"/>
      <c r="Y567" s="279"/>
      <c r="Z567" s="279"/>
    </row>
    <row r="568" ht="12.75" customHeight="1">
      <c r="A568" s="279"/>
      <c r="B568" s="279"/>
      <c r="C568" s="349"/>
      <c r="D568" s="349"/>
      <c r="E568" s="349"/>
      <c r="F568" s="304"/>
      <c r="G568" s="304"/>
      <c r="H568" s="279"/>
      <c r="I568" s="304"/>
      <c r="J568" s="279"/>
      <c r="K568" s="304"/>
      <c r="L568" s="304"/>
      <c r="M568" s="304"/>
      <c r="N568" s="279"/>
      <c r="O568" s="279"/>
      <c r="P568" s="279"/>
      <c r="Q568" s="279"/>
      <c r="R568" s="279"/>
      <c r="S568" s="279"/>
      <c r="T568" s="279"/>
      <c r="U568" s="279"/>
      <c r="V568" s="279"/>
      <c r="W568" s="279"/>
      <c r="X568" s="279"/>
      <c r="Y568" s="279"/>
      <c r="Z568" s="279"/>
    </row>
    <row r="569" ht="12.75" customHeight="1">
      <c r="A569" s="279"/>
      <c r="B569" s="279"/>
      <c r="C569" s="349"/>
      <c r="D569" s="349"/>
      <c r="E569" s="349"/>
      <c r="F569" s="304"/>
      <c r="G569" s="304"/>
      <c r="H569" s="279"/>
      <c r="I569" s="304"/>
      <c r="J569" s="279"/>
      <c r="K569" s="304"/>
      <c r="L569" s="304"/>
      <c r="M569" s="304"/>
      <c r="N569" s="279"/>
      <c r="O569" s="279"/>
      <c r="P569" s="279"/>
      <c r="Q569" s="279"/>
      <c r="R569" s="279"/>
      <c r="S569" s="279"/>
      <c r="T569" s="279"/>
      <c r="U569" s="279"/>
      <c r="V569" s="279"/>
      <c r="W569" s="279"/>
      <c r="X569" s="279"/>
      <c r="Y569" s="279"/>
      <c r="Z569" s="279"/>
    </row>
    <row r="570" ht="12.75" customHeight="1">
      <c r="A570" s="279"/>
      <c r="B570" s="279"/>
      <c r="C570" s="349"/>
      <c r="D570" s="349"/>
      <c r="E570" s="349"/>
      <c r="F570" s="304"/>
      <c r="G570" s="304"/>
      <c r="H570" s="279"/>
      <c r="I570" s="304"/>
      <c r="J570" s="279"/>
      <c r="K570" s="304"/>
      <c r="L570" s="304"/>
      <c r="M570" s="304"/>
      <c r="N570" s="279"/>
      <c r="O570" s="279"/>
      <c r="P570" s="279"/>
      <c r="Q570" s="279"/>
      <c r="R570" s="279"/>
      <c r="S570" s="279"/>
      <c r="T570" s="279"/>
      <c r="U570" s="279"/>
      <c r="V570" s="279"/>
      <c r="W570" s="279"/>
      <c r="X570" s="279"/>
      <c r="Y570" s="279"/>
      <c r="Z570" s="279"/>
    </row>
    <row r="571" ht="12.75" customHeight="1">
      <c r="A571" s="279"/>
      <c r="B571" s="279"/>
      <c r="C571" s="349"/>
      <c r="D571" s="349"/>
      <c r="E571" s="349"/>
      <c r="F571" s="304"/>
      <c r="G571" s="304"/>
      <c r="H571" s="279"/>
      <c r="I571" s="304"/>
      <c r="J571" s="279"/>
      <c r="K571" s="304"/>
      <c r="L571" s="304"/>
      <c r="M571" s="304"/>
      <c r="N571" s="279"/>
      <c r="O571" s="279"/>
      <c r="P571" s="279"/>
      <c r="Q571" s="279"/>
      <c r="R571" s="279"/>
      <c r="S571" s="279"/>
      <c r="T571" s="279"/>
      <c r="U571" s="279"/>
      <c r="V571" s="279"/>
      <c r="W571" s="279"/>
      <c r="X571" s="279"/>
      <c r="Y571" s="279"/>
      <c r="Z571" s="279"/>
    </row>
    <row r="572" ht="12.75" customHeight="1">
      <c r="A572" s="279"/>
      <c r="B572" s="279"/>
      <c r="C572" s="349"/>
      <c r="D572" s="349"/>
      <c r="E572" s="349"/>
      <c r="F572" s="304"/>
      <c r="G572" s="304"/>
      <c r="H572" s="279"/>
      <c r="I572" s="304"/>
      <c r="J572" s="279"/>
      <c r="K572" s="304"/>
      <c r="L572" s="304"/>
      <c r="M572" s="304"/>
      <c r="N572" s="279"/>
      <c r="O572" s="279"/>
      <c r="P572" s="279"/>
      <c r="Q572" s="279"/>
      <c r="R572" s="279"/>
      <c r="S572" s="279"/>
      <c r="T572" s="279"/>
      <c r="U572" s="279"/>
      <c r="V572" s="279"/>
      <c r="W572" s="279"/>
      <c r="X572" s="279"/>
      <c r="Y572" s="279"/>
      <c r="Z572" s="279"/>
    </row>
    <row r="573" ht="12.75" customHeight="1">
      <c r="A573" s="279"/>
      <c r="B573" s="279"/>
      <c r="C573" s="349"/>
      <c r="D573" s="349"/>
      <c r="E573" s="349"/>
      <c r="F573" s="304"/>
      <c r="G573" s="304"/>
      <c r="H573" s="279"/>
      <c r="I573" s="304"/>
      <c r="J573" s="279"/>
      <c r="K573" s="304"/>
      <c r="L573" s="304"/>
      <c r="M573" s="304"/>
      <c r="N573" s="279"/>
      <c r="O573" s="279"/>
      <c r="P573" s="279"/>
      <c r="Q573" s="279"/>
      <c r="R573" s="279"/>
      <c r="S573" s="279"/>
      <c r="T573" s="279"/>
      <c r="U573" s="279"/>
      <c r="V573" s="279"/>
      <c r="W573" s="279"/>
      <c r="X573" s="279"/>
      <c r="Y573" s="279"/>
      <c r="Z573" s="279"/>
    </row>
    <row r="574" ht="12.75" customHeight="1">
      <c r="A574" s="279"/>
      <c r="B574" s="279"/>
      <c r="C574" s="349"/>
      <c r="D574" s="349"/>
      <c r="E574" s="349"/>
      <c r="F574" s="304"/>
      <c r="G574" s="304"/>
      <c r="H574" s="279"/>
      <c r="I574" s="304"/>
      <c r="J574" s="279"/>
      <c r="K574" s="304"/>
      <c r="L574" s="304"/>
      <c r="M574" s="304"/>
      <c r="N574" s="279"/>
      <c r="O574" s="279"/>
      <c r="P574" s="279"/>
      <c r="Q574" s="279"/>
      <c r="R574" s="279"/>
      <c r="S574" s="279"/>
      <c r="T574" s="279"/>
      <c r="U574" s="279"/>
      <c r="V574" s="279"/>
      <c r="W574" s="279"/>
      <c r="X574" s="279"/>
      <c r="Y574" s="279"/>
      <c r="Z574" s="279"/>
    </row>
    <row r="575" ht="12.75" customHeight="1">
      <c r="A575" s="279"/>
      <c r="B575" s="279"/>
      <c r="C575" s="349"/>
      <c r="D575" s="349"/>
      <c r="E575" s="349"/>
      <c r="F575" s="304"/>
      <c r="G575" s="304"/>
      <c r="H575" s="279"/>
      <c r="I575" s="304"/>
      <c r="J575" s="279"/>
      <c r="K575" s="304"/>
      <c r="L575" s="304"/>
      <c r="M575" s="304"/>
      <c r="N575" s="279"/>
      <c r="O575" s="279"/>
      <c r="P575" s="279"/>
      <c r="Q575" s="279"/>
      <c r="R575" s="279"/>
      <c r="S575" s="279"/>
      <c r="T575" s="279"/>
      <c r="U575" s="279"/>
      <c r="V575" s="279"/>
      <c r="W575" s="279"/>
      <c r="X575" s="279"/>
      <c r="Y575" s="279"/>
      <c r="Z575" s="279"/>
    </row>
    <row r="576" ht="12.75" customHeight="1">
      <c r="A576" s="279"/>
      <c r="B576" s="279"/>
      <c r="C576" s="349"/>
      <c r="D576" s="349"/>
      <c r="E576" s="349"/>
      <c r="F576" s="304"/>
      <c r="G576" s="304"/>
      <c r="H576" s="279"/>
      <c r="I576" s="304"/>
      <c r="J576" s="279"/>
      <c r="K576" s="304"/>
      <c r="L576" s="304"/>
      <c r="M576" s="304"/>
      <c r="N576" s="279"/>
      <c r="O576" s="279"/>
      <c r="P576" s="279"/>
      <c r="Q576" s="279"/>
      <c r="R576" s="279"/>
      <c r="S576" s="279"/>
      <c r="T576" s="279"/>
      <c r="U576" s="279"/>
      <c r="V576" s="279"/>
      <c r="W576" s="279"/>
      <c r="X576" s="279"/>
      <c r="Y576" s="279"/>
      <c r="Z576" s="279"/>
    </row>
    <row r="577" ht="12.75" customHeight="1">
      <c r="A577" s="279"/>
      <c r="B577" s="279"/>
      <c r="C577" s="349"/>
      <c r="D577" s="349"/>
      <c r="E577" s="349"/>
      <c r="F577" s="304"/>
      <c r="G577" s="304"/>
      <c r="H577" s="279"/>
      <c r="I577" s="304"/>
      <c r="J577" s="279"/>
      <c r="K577" s="304"/>
      <c r="L577" s="304"/>
      <c r="M577" s="304"/>
      <c r="N577" s="279"/>
      <c r="O577" s="279"/>
      <c r="P577" s="279"/>
      <c r="Q577" s="279"/>
      <c r="R577" s="279"/>
      <c r="S577" s="279"/>
      <c r="T577" s="279"/>
      <c r="U577" s="279"/>
      <c r="V577" s="279"/>
      <c r="W577" s="279"/>
      <c r="X577" s="279"/>
      <c r="Y577" s="279"/>
      <c r="Z577" s="279"/>
    </row>
    <row r="578" ht="12.75" customHeight="1">
      <c r="A578" s="279"/>
      <c r="B578" s="279"/>
      <c r="C578" s="349"/>
      <c r="D578" s="349"/>
      <c r="E578" s="349"/>
      <c r="F578" s="304"/>
      <c r="G578" s="304"/>
      <c r="H578" s="279"/>
      <c r="I578" s="304"/>
      <c r="J578" s="279"/>
      <c r="K578" s="304"/>
      <c r="L578" s="304"/>
      <c r="M578" s="304"/>
      <c r="N578" s="279"/>
      <c r="O578" s="279"/>
      <c r="P578" s="279"/>
      <c r="Q578" s="279"/>
      <c r="R578" s="279"/>
      <c r="S578" s="279"/>
      <c r="T578" s="279"/>
      <c r="U578" s="279"/>
      <c r="V578" s="279"/>
      <c r="W578" s="279"/>
      <c r="X578" s="279"/>
      <c r="Y578" s="279"/>
      <c r="Z578" s="279"/>
    </row>
    <row r="579" ht="12.75" customHeight="1">
      <c r="A579" s="279"/>
      <c r="B579" s="279"/>
      <c r="C579" s="349"/>
      <c r="D579" s="349"/>
      <c r="E579" s="349"/>
      <c r="F579" s="304"/>
      <c r="G579" s="304"/>
      <c r="H579" s="279"/>
      <c r="I579" s="304"/>
      <c r="J579" s="279"/>
      <c r="K579" s="304"/>
      <c r="L579" s="304"/>
      <c r="M579" s="304"/>
      <c r="N579" s="279"/>
      <c r="O579" s="279"/>
      <c r="P579" s="279"/>
      <c r="Q579" s="279"/>
      <c r="R579" s="279"/>
      <c r="S579" s="279"/>
      <c r="T579" s="279"/>
      <c r="U579" s="279"/>
      <c r="V579" s="279"/>
      <c r="W579" s="279"/>
      <c r="X579" s="279"/>
      <c r="Y579" s="279"/>
      <c r="Z579" s="279"/>
    </row>
    <row r="580" ht="12.75" customHeight="1">
      <c r="A580" s="279"/>
      <c r="B580" s="279"/>
      <c r="C580" s="349"/>
      <c r="D580" s="349"/>
      <c r="E580" s="349"/>
      <c r="F580" s="304"/>
      <c r="G580" s="304"/>
      <c r="H580" s="279"/>
      <c r="I580" s="304"/>
      <c r="J580" s="279"/>
      <c r="K580" s="304"/>
      <c r="L580" s="304"/>
      <c r="M580" s="304"/>
      <c r="N580" s="279"/>
      <c r="O580" s="279"/>
      <c r="P580" s="279"/>
      <c r="Q580" s="279"/>
      <c r="R580" s="279"/>
      <c r="S580" s="279"/>
      <c r="T580" s="279"/>
      <c r="U580" s="279"/>
      <c r="V580" s="279"/>
      <c r="W580" s="279"/>
      <c r="X580" s="279"/>
      <c r="Y580" s="279"/>
      <c r="Z580" s="279"/>
    </row>
    <row r="581" ht="12.75" customHeight="1">
      <c r="A581" s="279"/>
      <c r="B581" s="279"/>
      <c r="C581" s="349"/>
      <c r="D581" s="349"/>
      <c r="E581" s="349"/>
      <c r="F581" s="304"/>
      <c r="G581" s="304"/>
      <c r="H581" s="279"/>
      <c r="I581" s="304"/>
      <c r="J581" s="279"/>
      <c r="K581" s="304"/>
      <c r="L581" s="304"/>
      <c r="M581" s="304"/>
      <c r="N581" s="279"/>
      <c r="O581" s="279"/>
      <c r="P581" s="279"/>
      <c r="Q581" s="279"/>
      <c r="R581" s="279"/>
      <c r="S581" s="279"/>
      <c r="T581" s="279"/>
      <c r="U581" s="279"/>
      <c r="V581" s="279"/>
      <c r="W581" s="279"/>
      <c r="X581" s="279"/>
      <c r="Y581" s="279"/>
      <c r="Z581" s="279"/>
    </row>
    <row r="582" ht="12.75" customHeight="1">
      <c r="A582" s="279"/>
      <c r="B582" s="279"/>
      <c r="C582" s="349"/>
      <c r="D582" s="349"/>
      <c r="E582" s="349"/>
      <c r="F582" s="304"/>
      <c r="G582" s="304"/>
      <c r="H582" s="279"/>
      <c r="I582" s="304"/>
      <c r="J582" s="279"/>
      <c r="K582" s="304"/>
      <c r="L582" s="304"/>
      <c r="M582" s="304"/>
      <c r="N582" s="279"/>
      <c r="O582" s="279"/>
      <c r="P582" s="279"/>
      <c r="Q582" s="279"/>
      <c r="R582" s="279"/>
      <c r="S582" s="279"/>
      <c r="T582" s="279"/>
      <c r="U582" s="279"/>
      <c r="V582" s="279"/>
      <c r="W582" s="279"/>
      <c r="X582" s="279"/>
      <c r="Y582" s="279"/>
      <c r="Z582" s="279"/>
    </row>
    <row r="583" ht="12.75" customHeight="1">
      <c r="A583" s="279"/>
      <c r="B583" s="279"/>
      <c r="C583" s="349"/>
      <c r="D583" s="349"/>
      <c r="E583" s="349"/>
      <c r="F583" s="304"/>
      <c r="G583" s="304"/>
      <c r="H583" s="279"/>
      <c r="I583" s="304"/>
      <c r="J583" s="279"/>
      <c r="K583" s="304"/>
      <c r="L583" s="304"/>
      <c r="M583" s="304"/>
      <c r="N583" s="279"/>
      <c r="O583" s="279"/>
      <c r="P583" s="279"/>
      <c r="Q583" s="279"/>
      <c r="R583" s="279"/>
      <c r="S583" s="279"/>
      <c r="T583" s="279"/>
      <c r="U583" s="279"/>
      <c r="V583" s="279"/>
      <c r="W583" s="279"/>
      <c r="X583" s="279"/>
      <c r="Y583" s="279"/>
      <c r="Z583" s="279"/>
    </row>
    <row r="584" ht="12.75" customHeight="1">
      <c r="A584" s="279"/>
      <c r="B584" s="279"/>
      <c r="C584" s="349"/>
      <c r="D584" s="349"/>
      <c r="E584" s="349"/>
      <c r="F584" s="304"/>
      <c r="G584" s="304"/>
      <c r="H584" s="279"/>
      <c r="I584" s="304"/>
      <c r="J584" s="279"/>
      <c r="K584" s="304"/>
      <c r="L584" s="304"/>
      <c r="M584" s="304"/>
      <c r="N584" s="279"/>
      <c r="O584" s="279"/>
      <c r="P584" s="279"/>
      <c r="Q584" s="279"/>
      <c r="R584" s="279"/>
      <c r="S584" s="279"/>
      <c r="T584" s="279"/>
      <c r="U584" s="279"/>
      <c r="V584" s="279"/>
      <c r="W584" s="279"/>
      <c r="X584" s="279"/>
      <c r="Y584" s="279"/>
      <c r="Z584" s="279"/>
    </row>
    <row r="585" ht="12.75" customHeight="1">
      <c r="A585" s="279"/>
      <c r="B585" s="279"/>
      <c r="C585" s="349"/>
      <c r="D585" s="349"/>
      <c r="E585" s="349"/>
      <c r="F585" s="304"/>
      <c r="G585" s="304"/>
      <c r="H585" s="279"/>
      <c r="I585" s="304"/>
      <c r="J585" s="279"/>
      <c r="K585" s="304"/>
      <c r="L585" s="304"/>
      <c r="M585" s="304"/>
      <c r="N585" s="279"/>
      <c r="O585" s="279"/>
      <c r="P585" s="279"/>
      <c r="Q585" s="279"/>
      <c r="R585" s="279"/>
      <c r="S585" s="279"/>
      <c r="T585" s="279"/>
      <c r="U585" s="279"/>
      <c r="V585" s="279"/>
      <c r="W585" s="279"/>
      <c r="X585" s="279"/>
      <c r="Y585" s="279"/>
      <c r="Z585" s="279"/>
    </row>
    <row r="586" ht="12.75" customHeight="1">
      <c r="A586" s="279"/>
      <c r="B586" s="279"/>
      <c r="C586" s="349"/>
      <c r="D586" s="349"/>
      <c r="E586" s="349"/>
      <c r="F586" s="304"/>
      <c r="G586" s="304"/>
      <c r="H586" s="279"/>
      <c r="I586" s="304"/>
      <c r="J586" s="279"/>
      <c r="K586" s="304"/>
      <c r="L586" s="304"/>
      <c r="M586" s="304"/>
      <c r="N586" s="279"/>
      <c r="O586" s="279"/>
      <c r="P586" s="279"/>
      <c r="Q586" s="279"/>
      <c r="R586" s="279"/>
      <c r="S586" s="279"/>
      <c r="T586" s="279"/>
      <c r="U586" s="279"/>
      <c r="V586" s="279"/>
      <c r="W586" s="279"/>
      <c r="X586" s="279"/>
      <c r="Y586" s="279"/>
      <c r="Z586" s="279"/>
    </row>
    <row r="587" ht="12.75" customHeight="1">
      <c r="A587" s="279"/>
      <c r="B587" s="279"/>
      <c r="C587" s="349"/>
      <c r="D587" s="349"/>
      <c r="E587" s="349"/>
      <c r="F587" s="304"/>
      <c r="G587" s="304"/>
      <c r="H587" s="279"/>
      <c r="I587" s="304"/>
      <c r="J587" s="279"/>
      <c r="K587" s="304"/>
      <c r="L587" s="304"/>
      <c r="M587" s="304"/>
      <c r="N587" s="279"/>
      <c r="O587" s="279"/>
      <c r="P587" s="279"/>
      <c r="Q587" s="279"/>
      <c r="R587" s="279"/>
      <c r="S587" s="279"/>
      <c r="T587" s="279"/>
      <c r="U587" s="279"/>
      <c r="V587" s="279"/>
      <c r="W587" s="279"/>
      <c r="X587" s="279"/>
      <c r="Y587" s="279"/>
      <c r="Z587" s="279"/>
    </row>
    <row r="588" ht="12.75" customHeight="1">
      <c r="A588" s="279"/>
      <c r="B588" s="279"/>
      <c r="C588" s="349"/>
      <c r="D588" s="349"/>
      <c r="E588" s="349"/>
      <c r="F588" s="304"/>
      <c r="G588" s="304"/>
      <c r="H588" s="279"/>
      <c r="I588" s="304"/>
      <c r="J588" s="279"/>
      <c r="K588" s="304"/>
      <c r="L588" s="304"/>
      <c r="M588" s="304"/>
      <c r="N588" s="279"/>
      <c r="O588" s="279"/>
      <c r="P588" s="279"/>
      <c r="Q588" s="279"/>
      <c r="R588" s="279"/>
      <c r="S588" s="279"/>
      <c r="T588" s="279"/>
      <c r="U588" s="279"/>
      <c r="V588" s="279"/>
      <c r="W588" s="279"/>
      <c r="X588" s="279"/>
      <c r="Y588" s="279"/>
      <c r="Z588" s="279"/>
    </row>
    <row r="589" ht="12.75" customHeight="1">
      <c r="A589" s="279"/>
      <c r="B589" s="279"/>
      <c r="C589" s="349"/>
      <c r="D589" s="349"/>
      <c r="E589" s="349"/>
      <c r="F589" s="304"/>
      <c r="G589" s="304"/>
      <c r="H589" s="279"/>
      <c r="I589" s="304"/>
      <c r="J589" s="279"/>
      <c r="K589" s="304"/>
      <c r="L589" s="304"/>
      <c r="M589" s="304"/>
      <c r="N589" s="279"/>
      <c r="O589" s="279"/>
      <c r="P589" s="279"/>
      <c r="Q589" s="279"/>
      <c r="R589" s="279"/>
      <c r="S589" s="279"/>
      <c r="T589" s="279"/>
      <c r="U589" s="279"/>
      <c r="V589" s="279"/>
      <c r="W589" s="279"/>
      <c r="X589" s="279"/>
      <c r="Y589" s="279"/>
      <c r="Z589" s="279"/>
    </row>
    <row r="590" ht="12.75" customHeight="1">
      <c r="A590" s="279"/>
      <c r="B590" s="279"/>
      <c r="C590" s="349"/>
      <c r="D590" s="349"/>
      <c r="E590" s="349"/>
      <c r="F590" s="304"/>
      <c r="G590" s="304"/>
      <c r="H590" s="279"/>
      <c r="I590" s="304"/>
      <c r="J590" s="279"/>
      <c r="K590" s="304"/>
      <c r="L590" s="304"/>
      <c r="M590" s="304"/>
      <c r="N590" s="279"/>
      <c r="O590" s="279"/>
      <c r="P590" s="279"/>
      <c r="Q590" s="279"/>
      <c r="R590" s="279"/>
      <c r="S590" s="279"/>
      <c r="T590" s="279"/>
      <c r="U590" s="279"/>
      <c r="V590" s="279"/>
      <c r="W590" s="279"/>
      <c r="X590" s="279"/>
      <c r="Y590" s="279"/>
      <c r="Z590" s="279"/>
    </row>
    <row r="591" ht="12.75" customHeight="1">
      <c r="A591" s="279"/>
      <c r="B591" s="279"/>
      <c r="C591" s="349"/>
      <c r="D591" s="349"/>
      <c r="E591" s="349"/>
      <c r="F591" s="304"/>
      <c r="G591" s="304"/>
      <c r="H591" s="279"/>
      <c r="I591" s="304"/>
      <c r="J591" s="279"/>
      <c r="K591" s="304"/>
      <c r="L591" s="304"/>
      <c r="M591" s="304"/>
      <c r="N591" s="279"/>
      <c r="O591" s="279"/>
      <c r="P591" s="279"/>
      <c r="Q591" s="279"/>
      <c r="R591" s="279"/>
      <c r="S591" s="279"/>
      <c r="T591" s="279"/>
      <c r="U591" s="279"/>
      <c r="V591" s="279"/>
      <c r="W591" s="279"/>
      <c r="X591" s="279"/>
      <c r="Y591" s="279"/>
      <c r="Z591" s="279"/>
    </row>
    <row r="592" ht="12.75" customHeight="1">
      <c r="A592" s="279"/>
      <c r="B592" s="279"/>
      <c r="C592" s="349"/>
      <c r="D592" s="349"/>
      <c r="E592" s="349"/>
      <c r="F592" s="304"/>
      <c r="G592" s="304"/>
      <c r="H592" s="279"/>
      <c r="I592" s="304"/>
      <c r="J592" s="279"/>
      <c r="K592" s="304"/>
      <c r="L592" s="304"/>
      <c r="M592" s="304"/>
      <c r="N592" s="279"/>
      <c r="O592" s="279"/>
      <c r="P592" s="279"/>
      <c r="Q592" s="279"/>
      <c r="R592" s="279"/>
      <c r="S592" s="279"/>
      <c r="T592" s="279"/>
      <c r="U592" s="279"/>
      <c r="V592" s="279"/>
      <c r="W592" s="279"/>
      <c r="X592" s="279"/>
      <c r="Y592" s="279"/>
      <c r="Z592" s="279"/>
    </row>
    <row r="593" ht="12.75" customHeight="1">
      <c r="A593" s="279"/>
      <c r="B593" s="279"/>
      <c r="C593" s="349"/>
      <c r="D593" s="349"/>
      <c r="E593" s="349"/>
      <c r="F593" s="304"/>
      <c r="G593" s="304"/>
      <c r="H593" s="279"/>
      <c r="I593" s="304"/>
      <c r="J593" s="279"/>
      <c r="K593" s="304"/>
      <c r="L593" s="304"/>
      <c r="M593" s="304"/>
      <c r="N593" s="279"/>
      <c r="O593" s="279"/>
      <c r="P593" s="279"/>
      <c r="Q593" s="279"/>
      <c r="R593" s="279"/>
      <c r="S593" s="279"/>
      <c r="T593" s="279"/>
      <c r="U593" s="279"/>
      <c r="V593" s="279"/>
      <c r="W593" s="279"/>
      <c r="X593" s="279"/>
      <c r="Y593" s="279"/>
      <c r="Z593" s="279"/>
    </row>
    <row r="594" ht="12.75" customHeight="1">
      <c r="A594" s="279"/>
      <c r="B594" s="279"/>
      <c r="C594" s="349"/>
      <c r="D594" s="349"/>
      <c r="E594" s="349"/>
      <c r="F594" s="304"/>
      <c r="G594" s="304"/>
      <c r="H594" s="279"/>
      <c r="I594" s="304"/>
      <c r="J594" s="279"/>
      <c r="K594" s="304"/>
      <c r="L594" s="304"/>
      <c r="M594" s="304"/>
      <c r="N594" s="279"/>
      <c r="O594" s="279"/>
      <c r="P594" s="279"/>
      <c r="Q594" s="279"/>
      <c r="R594" s="279"/>
      <c r="S594" s="279"/>
      <c r="T594" s="279"/>
      <c r="U594" s="279"/>
      <c r="V594" s="279"/>
      <c r="W594" s="279"/>
      <c r="X594" s="279"/>
      <c r="Y594" s="279"/>
      <c r="Z594" s="279"/>
    </row>
    <row r="595" ht="12.75" customHeight="1">
      <c r="A595" s="279"/>
      <c r="B595" s="279"/>
      <c r="C595" s="349"/>
      <c r="D595" s="349"/>
      <c r="E595" s="349"/>
      <c r="F595" s="304"/>
      <c r="G595" s="304"/>
      <c r="H595" s="279"/>
      <c r="I595" s="304"/>
      <c r="J595" s="279"/>
      <c r="K595" s="304"/>
      <c r="L595" s="304"/>
      <c r="M595" s="304"/>
      <c r="N595" s="279"/>
      <c r="O595" s="279"/>
      <c r="P595" s="279"/>
      <c r="Q595" s="279"/>
      <c r="R595" s="279"/>
      <c r="S595" s="279"/>
      <c r="T595" s="279"/>
      <c r="U595" s="279"/>
      <c r="V595" s="279"/>
      <c r="W595" s="279"/>
      <c r="X595" s="279"/>
      <c r="Y595" s="279"/>
      <c r="Z595" s="279"/>
    </row>
    <row r="596" ht="12.75" customHeight="1">
      <c r="A596" s="279"/>
      <c r="B596" s="279"/>
      <c r="C596" s="349"/>
      <c r="D596" s="349"/>
      <c r="E596" s="349"/>
      <c r="F596" s="304"/>
      <c r="G596" s="304"/>
      <c r="H596" s="279"/>
      <c r="I596" s="304"/>
      <c r="J596" s="279"/>
      <c r="K596" s="304"/>
      <c r="L596" s="304"/>
      <c r="M596" s="304"/>
      <c r="N596" s="279"/>
      <c r="O596" s="279"/>
      <c r="P596" s="279"/>
      <c r="Q596" s="279"/>
      <c r="R596" s="279"/>
      <c r="S596" s="279"/>
      <c r="T596" s="279"/>
      <c r="U596" s="279"/>
      <c r="V596" s="279"/>
      <c r="W596" s="279"/>
      <c r="X596" s="279"/>
      <c r="Y596" s="279"/>
      <c r="Z596" s="279"/>
    </row>
    <row r="597" ht="12.75" customHeight="1">
      <c r="A597" s="279"/>
      <c r="B597" s="279"/>
      <c r="C597" s="349"/>
      <c r="D597" s="349"/>
      <c r="E597" s="349"/>
      <c r="F597" s="304"/>
      <c r="G597" s="304"/>
      <c r="H597" s="279"/>
      <c r="I597" s="304"/>
      <c r="J597" s="279"/>
      <c r="K597" s="304"/>
      <c r="L597" s="304"/>
      <c r="M597" s="304"/>
      <c r="N597" s="279"/>
      <c r="O597" s="279"/>
      <c r="P597" s="279"/>
      <c r="Q597" s="279"/>
      <c r="R597" s="279"/>
      <c r="S597" s="279"/>
      <c r="T597" s="279"/>
      <c r="U597" s="279"/>
      <c r="V597" s="279"/>
      <c r="W597" s="279"/>
      <c r="X597" s="279"/>
      <c r="Y597" s="279"/>
      <c r="Z597" s="279"/>
    </row>
    <row r="598" ht="12.75" customHeight="1">
      <c r="A598" s="279"/>
      <c r="B598" s="279"/>
      <c r="C598" s="349"/>
      <c r="D598" s="349"/>
      <c r="E598" s="349"/>
      <c r="F598" s="304"/>
      <c r="G598" s="304"/>
      <c r="H598" s="279"/>
      <c r="I598" s="304"/>
      <c r="J598" s="279"/>
      <c r="K598" s="304"/>
      <c r="L598" s="304"/>
      <c r="M598" s="304"/>
      <c r="N598" s="279"/>
      <c r="O598" s="279"/>
      <c r="P598" s="279"/>
      <c r="Q598" s="279"/>
      <c r="R598" s="279"/>
      <c r="S598" s="279"/>
      <c r="T598" s="279"/>
      <c r="U598" s="279"/>
      <c r="V598" s="279"/>
      <c r="W598" s="279"/>
      <c r="X598" s="279"/>
      <c r="Y598" s="279"/>
      <c r="Z598" s="279"/>
    </row>
    <row r="599" ht="12.75" customHeight="1">
      <c r="A599" s="279"/>
      <c r="B599" s="279"/>
      <c r="C599" s="349"/>
      <c r="D599" s="349"/>
      <c r="E599" s="349"/>
      <c r="F599" s="304"/>
      <c r="G599" s="304"/>
      <c r="H599" s="279"/>
      <c r="I599" s="304"/>
      <c r="J599" s="279"/>
      <c r="K599" s="304"/>
      <c r="L599" s="304"/>
      <c r="M599" s="304"/>
      <c r="N599" s="279"/>
      <c r="O599" s="279"/>
      <c r="P599" s="279"/>
      <c r="Q599" s="279"/>
      <c r="R599" s="279"/>
      <c r="S599" s="279"/>
      <c r="T599" s="279"/>
      <c r="U599" s="279"/>
      <c r="V599" s="279"/>
      <c r="W599" s="279"/>
      <c r="X599" s="279"/>
      <c r="Y599" s="279"/>
      <c r="Z599" s="279"/>
    </row>
    <row r="600" ht="12.75" customHeight="1">
      <c r="A600" s="279"/>
      <c r="B600" s="279"/>
      <c r="C600" s="349"/>
      <c r="D600" s="349"/>
      <c r="E600" s="349"/>
      <c r="F600" s="304"/>
      <c r="G600" s="304"/>
      <c r="H600" s="279"/>
      <c r="I600" s="304"/>
      <c r="J600" s="279"/>
      <c r="K600" s="304"/>
      <c r="L600" s="304"/>
      <c r="M600" s="304"/>
      <c r="N600" s="279"/>
      <c r="O600" s="279"/>
      <c r="P600" s="279"/>
      <c r="Q600" s="279"/>
      <c r="R600" s="279"/>
      <c r="S600" s="279"/>
      <c r="T600" s="279"/>
      <c r="U600" s="279"/>
      <c r="V600" s="279"/>
      <c r="W600" s="279"/>
      <c r="X600" s="279"/>
      <c r="Y600" s="279"/>
      <c r="Z600" s="279"/>
    </row>
    <row r="601" ht="12.75" customHeight="1">
      <c r="A601" s="279"/>
      <c r="B601" s="279"/>
      <c r="C601" s="349"/>
      <c r="D601" s="349"/>
      <c r="E601" s="349"/>
      <c r="F601" s="304"/>
      <c r="G601" s="304"/>
      <c r="H601" s="279"/>
      <c r="I601" s="304"/>
      <c r="J601" s="279"/>
      <c r="K601" s="304"/>
      <c r="L601" s="304"/>
      <c r="M601" s="304"/>
      <c r="N601" s="279"/>
      <c r="O601" s="279"/>
      <c r="P601" s="279"/>
      <c r="Q601" s="279"/>
      <c r="R601" s="279"/>
      <c r="S601" s="279"/>
      <c r="T601" s="279"/>
      <c r="U601" s="279"/>
      <c r="V601" s="279"/>
      <c r="W601" s="279"/>
      <c r="X601" s="279"/>
      <c r="Y601" s="279"/>
      <c r="Z601" s="279"/>
    </row>
    <row r="602" ht="12.75" customHeight="1">
      <c r="A602" s="279"/>
      <c r="B602" s="279"/>
      <c r="C602" s="349"/>
      <c r="D602" s="349"/>
      <c r="E602" s="349"/>
      <c r="F602" s="304"/>
      <c r="G602" s="304"/>
      <c r="H602" s="279"/>
      <c r="I602" s="304"/>
      <c r="J602" s="279"/>
      <c r="K602" s="304"/>
      <c r="L602" s="304"/>
      <c r="M602" s="304"/>
      <c r="N602" s="279"/>
      <c r="O602" s="279"/>
      <c r="P602" s="279"/>
      <c r="Q602" s="279"/>
      <c r="R602" s="279"/>
      <c r="S602" s="279"/>
      <c r="T602" s="279"/>
      <c r="U602" s="279"/>
      <c r="V602" s="279"/>
      <c r="W602" s="279"/>
      <c r="X602" s="279"/>
      <c r="Y602" s="279"/>
      <c r="Z602" s="279"/>
    </row>
    <row r="603" ht="12.75" customHeight="1">
      <c r="A603" s="279"/>
      <c r="B603" s="279"/>
      <c r="C603" s="349"/>
      <c r="D603" s="349"/>
      <c r="E603" s="349"/>
      <c r="F603" s="304"/>
      <c r="G603" s="304"/>
      <c r="H603" s="279"/>
      <c r="I603" s="304"/>
      <c r="J603" s="279"/>
      <c r="K603" s="304"/>
      <c r="L603" s="304"/>
      <c r="M603" s="304"/>
      <c r="N603" s="279"/>
      <c r="O603" s="279"/>
      <c r="P603" s="279"/>
      <c r="Q603" s="279"/>
      <c r="R603" s="279"/>
      <c r="S603" s="279"/>
      <c r="T603" s="279"/>
      <c r="U603" s="279"/>
      <c r="V603" s="279"/>
      <c r="W603" s="279"/>
      <c r="X603" s="279"/>
      <c r="Y603" s="279"/>
      <c r="Z603" s="279"/>
    </row>
    <row r="604" ht="12.75" customHeight="1">
      <c r="A604" s="279"/>
      <c r="B604" s="279"/>
      <c r="C604" s="349"/>
      <c r="D604" s="349"/>
      <c r="E604" s="349"/>
      <c r="F604" s="304"/>
      <c r="G604" s="304"/>
      <c r="H604" s="279"/>
      <c r="I604" s="304"/>
      <c r="J604" s="279"/>
      <c r="K604" s="304"/>
      <c r="L604" s="304"/>
      <c r="M604" s="304"/>
      <c r="N604" s="279"/>
      <c r="O604" s="279"/>
      <c r="P604" s="279"/>
      <c r="Q604" s="279"/>
      <c r="R604" s="279"/>
      <c r="S604" s="279"/>
      <c r="T604" s="279"/>
      <c r="U604" s="279"/>
      <c r="V604" s="279"/>
      <c r="W604" s="279"/>
      <c r="X604" s="279"/>
      <c r="Y604" s="279"/>
      <c r="Z604" s="279"/>
    </row>
    <row r="605" ht="12.75" customHeight="1">
      <c r="A605" s="279"/>
      <c r="B605" s="279"/>
      <c r="C605" s="349"/>
      <c r="D605" s="349"/>
      <c r="E605" s="349"/>
      <c r="F605" s="304"/>
      <c r="G605" s="304"/>
      <c r="H605" s="279"/>
      <c r="I605" s="304"/>
      <c r="J605" s="279"/>
      <c r="K605" s="304"/>
      <c r="L605" s="304"/>
      <c r="M605" s="304"/>
      <c r="N605" s="279"/>
      <c r="O605" s="279"/>
      <c r="P605" s="279"/>
      <c r="Q605" s="279"/>
      <c r="R605" s="279"/>
      <c r="S605" s="279"/>
      <c r="T605" s="279"/>
      <c r="U605" s="279"/>
      <c r="V605" s="279"/>
      <c r="W605" s="279"/>
      <c r="X605" s="279"/>
      <c r="Y605" s="279"/>
      <c r="Z605" s="279"/>
    </row>
    <row r="606" ht="12.75" customHeight="1">
      <c r="A606" s="279"/>
      <c r="B606" s="279"/>
      <c r="C606" s="349"/>
      <c r="D606" s="349"/>
      <c r="E606" s="349"/>
      <c r="F606" s="304"/>
      <c r="G606" s="304"/>
      <c r="H606" s="279"/>
      <c r="I606" s="304"/>
      <c r="J606" s="279"/>
      <c r="K606" s="304"/>
      <c r="L606" s="304"/>
      <c r="M606" s="304"/>
      <c r="N606" s="279"/>
      <c r="O606" s="279"/>
      <c r="P606" s="279"/>
      <c r="Q606" s="279"/>
      <c r="R606" s="279"/>
      <c r="S606" s="279"/>
      <c r="T606" s="279"/>
      <c r="U606" s="279"/>
      <c r="V606" s="279"/>
      <c r="W606" s="279"/>
      <c r="X606" s="279"/>
      <c r="Y606" s="279"/>
      <c r="Z606" s="279"/>
    </row>
    <row r="607" ht="12.75" customHeight="1">
      <c r="A607" s="279"/>
      <c r="B607" s="279"/>
      <c r="C607" s="349"/>
      <c r="D607" s="349"/>
      <c r="E607" s="349"/>
      <c r="F607" s="304"/>
      <c r="G607" s="304"/>
      <c r="H607" s="279"/>
      <c r="I607" s="304"/>
      <c r="J607" s="279"/>
      <c r="K607" s="304"/>
      <c r="L607" s="304"/>
      <c r="M607" s="304"/>
      <c r="N607" s="279"/>
      <c r="O607" s="279"/>
      <c r="P607" s="279"/>
      <c r="Q607" s="279"/>
      <c r="R607" s="279"/>
      <c r="S607" s="279"/>
      <c r="T607" s="279"/>
      <c r="U607" s="279"/>
      <c r="V607" s="279"/>
      <c r="W607" s="279"/>
      <c r="X607" s="279"/>
      <c r="Y607" s="279"/>
      <c r="Z607" s="279"/>
    </row>
    <row r="608" ht="12.75" customHeight="1">
      <c r="A608" s="279"/>
      <c r="B608" s="279"/>
      <c r="C608" s="349"/>
      <c r="D608" s="349"/>
      <c r="E608" s="349"/>
      <c r="F608" s="304"/>
      <c r="G608" s="304"/>
      <c r="H608" s="279"/>
      <c r="I608" s="304"/>
      <c r="J608" s="279"/>
      <c r="K608" s="304"/>
      <c r="L608" s="304"/>
      <c r="M608" s="304"/>
      <c r="N608" s="279"/>
      <c r="O608" s="279"/>
      <c r="P608" s="279"/>
      <c r="Q608" s="279"/>
      <c r="R608" s="279"/>
      <c r="S608" s="279"/>
      <c r="T608" s="279"/>
      <c r="U608" s="279"/>
      <c r="V608" s="279"/>
      <c r="W608" s="279"/>
      <c r="X608" s="279"/>
      <c r="Y608" s="279"/>
      <c r="Z608" s="279"/>
    </row>
    <row r="609" ht="12.75" customHeight="1">
      <c r="A609" s="279"/>
      <c r="B609" s="279"/>
      <c r="C609" s="349"/>
      <c r="D609" s="349"/>
      <c r="E609" s="349"/>
      <c r="F609" s="304"/>
      <c r="G609" s="304"/>
      <c r="H609" s="279"/>
      <c r="I609" s="304"/>
      <c r="J609" s="279"/>
      <c r="K609" s="304"/>
      <c r="L609" s="304"/>
      <c r="M609" s="304"/>
      <c r="N609" s="279"/>
      <c r="O609" s="279"/>
      <c r="P609" s="279"/>
      <c r="Q609" s="279"/>
      <c r="R609" s="279"/>
      <c r="S609" s="279"/>
      <c r="T609" s="279"/>
      <c r="U609" s="279"/>
      <c r="V609" s="279"/>
      <c r="W609" s="279"/>
      <c r="X609" s="279"/>
      <c r="Y609" s="279"/>
      <c r="Z609" s="279"/>
    </row>
    <row r="610" ht="12.75" customHeight="1">
      <c r="A610" s="279"/>
      <c r="B610" s="279"/>
      <c r="C610" s="349"/>
      <c r="D610" s="349"/>
      <c r="E610" s="349"/>
      <c r="F610" s="304"/>
      <c r="G610" s="304"/>
      <c r="H610" s="279"/>
      <c r="I610" s="304"/>
      <c r="J610" s="279"/>
      <c r="K610" s="304"/>
      <c r="L610" s="304"/>
      <c r="M610" s="304"/>
      <c r="N610" s="279"/>
      <c r="O610" s="279"/>
      <c r="P610" s="279"/>
      <c r="Q610" s="279"/>
      <c r="R610" s="279"/>
      <c r="S610" s="279"/>
      <c r="T610" s="279"/>
      <c r="U610" s="279"/>
      <c r="V610" s="279"/>
      <c r="W610" s="279"/>
      <c r="X610" s="279"/>
      <c r="Y610" s="279"/>
      <c r="Z610" s="279"/>
    </row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M1"/>
    <mergeCell ref="A2:M2"/>
  </mergeCells>
  <conditionalFormatting sqref="A62:M112 A113:A156 A158 A160:M410 B113:M159">
    <cfRule type="expression" dxfId="0" priority="1">
      <formula>IF($A62="",FALSE,INDIRECT("'"&amp;$A62&amp;"'!$B$16")="Subject Property")</formula>
    </cfRule>
  </conditionalFormatting>
  <conditionalFormatting sqref="A2:M2">
    <cfRule type="expression" dxfId="2" priority="2">
      <formula>O2="ERROR"</formula>
    </cfRule>
  </conditionalFormatting>
  <conditionalFormatting sqref="A2:M2">
    <cfRule type="expression" dxfId="3" priority="3">
      <formula>O2="OK"</formula>
    </cfRule>
  </conditionalFormatting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2" width="47.14"/>
    <col customWidth="1" min="3" max="6" width="8.71"/>
  </cols>
  <sheetData>
    <row r="2">
      <c r="A2" s="350" t="s">
        <v>357</v>
      </c>
      <c r="B2" s="351"/>
    </row>
    <row r="3">
      <c r="A3" s="352" t="s">
        <v>358</v>
      </c>
      <c r="B3" s="353" t="s">
        <v>359</v>
      </c>
    </row>
    <row r="4">
      <c r="A4" s="354"/>
      <c r="B4" s="355"/>
    </row>
    <row r="5">
      <c r="A5" s="354"/>
      <c r="B5" s="355"/>
    </row>
    <row r="6">
      <c r="A6" s="354"/>
      <c r="B6" s="355"/>
    </row>
    <row r="7">
      <c r="A7" s="354"/>
      <c r="B7" s="355"/>
    </row>
    <row r="8">
      <c r="A8" s="354"/>
      <c r="B8" s="355"/>
    </row>
    <row r="9">
      <c r="A9" s="354"/>
      <c r="B9" s="355"/>
    </row>
    <row r="10">
      <c r="A10" s="354"/>
      <c r="B10" s="355"/>
    </row>
    <row r="11">
      <c r="A11" s="354"/>
      <c r="B11" s="355"/>
    </row>
    <row r="12">
      <c r="A12" s="354"/>
      <c r="B12" s="355"/>
    </row>
    <row r="13">
      <c r="A13" s="354"/>
      <c r="B13" s="355"/>
    </row>
    <row r="14">
      <c r="A14" s="354"/>
      <c r="B14" s="355"/>
    </row>
    <row r="15">
      <c r="A15" s="354"/>
      <c r="B15" s="355"/>
    </row>
    <row r="16">
      <c r="A16" s="354"/>
      <c r="B16" s="355"/>
    </row>
    <row r="17">
      <c r="A17" s="354"/>
      <c r="B17" s="355"/>
    </row>
    <row r="18">
      <c r="A18" s="354"/>
      <c r="B18" s="356"/>
    </row>
    <row r="19">
      <c r="A19" s="352" t="s">
        <v>360</v>
      </c>
      <c r="B19" s="353" t="s">
        <v>361</v>
      </c>
    </row>
    <row r="20">
      <c r="A20" s="355"/>
      <c r="B20" s="357"/>
    </row>
    <row r="21" ht="15.75" customHeight="1">
      <c r="A21" s="355"/>
      <c r="B21" s="357"/>
    </row>
    <row r="22" ht="15.75" customHeight="1">
      <c r="A22" s="355"/>
      <c r="B22" s="357"/>
    </row>
    <row r="23" ht="15.75" customHeight="1">
      <c r="A23" s="355"/>
      <c r="B23" s="357"/>
    </row>
    <row r="24" ht="15.75" customHeight="1">
      <c r="A24" s="355"/>
      <c r="B24" s="357"/>
    </row>
    <row r="25" ht="15.75" customHeight="1">
      <c r="A25" s="355"/>
      <c r="B25" s="357"/>
    </row>
    <row r="26" ht="15.75" customHeight="1">
      <c r="A26" s="355"/>
      <c r="B26" s="357"/>
    </row>
    <row r="27" ht="15.75" customHeight="1">
      <c r="A27" s="355"/>
      <c r="B27" s="357"/>
    </row>
    <row r="28" ht="15.75" customHeight="1">
      <c r="A28" s="355"/>
      <c r="B28" s="357"/>
    </row>
    <row r="29" ht="15.75" customHeight="1">
      <c r="A29" s="356"/>
      <c r="B29" s="358"/>
    </row>
    <row r="30" ht="15.75" customHeight="1">
      <c r="A30" s="356"/>
      <c r="B30" s="358"/>
    </row>
    <row r="31" ht="15.75" customHeight="1">
      <c r="A31" s="359"/>
      <c r="B31" s="36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B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D8D8"/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2.71"/>
    <col customWidth="1" min="2" max="2" width="23.0"/>
    <col customWidth="1" min="3" max="3" width="12.0"/>
    <col customWidth="1" min="4" max="5" width="10.43"/>
    <col customWidth="1" min="6" max="7" width="9.29"/>
    <col customWidth="1" min="8" max="8" width="9.43"/>
    <col customWidth="1" min="9" max="10" width="7.71"/>
    <col customWidth="1" min="11" max="11" width="13.29"/>
    <col customWidth="1" min="12" max="12" width="9.71"/>
    <col customWidth="1" min="13" max="14" width="9.29"/>
    <col customWidth="1" min="15" max="15" width="11.86"/>
    <col customWidth="1" min="16" max="16" width="11.14"/>
    <col customWidth="1" min="17" max="17" width="7.71"/>
    <col customWidth="1" min="18" max="18" width="8.71"/>
    <col customWidth="1" min="19" max="19" width="9.29"/>
    <col customWidth="1" min="20" max="20" width="9.71"/>
    <col customWidth="1" min="21" max="21" width="8.29"/>
    <col customWidth="1" min="22" max="22" width="8.0"/>
    <col customWidth="1" min="23" max="23" width="7.71"/>
    <col customWidth="1" min="24" max="24" width="7.43"/>
    <col customWidth="1" min="25" max="25" width="10.57"/>
    <col customWidth="1" min="26" max="26" width="9.71"/>
    <col customWidth="1" min="27" max="29" width="9.29"/>
  </cols>
  <sheetData>
    <row r="1" ht="93.0" customHeight="1">
      <c r="A1" s="150" t="str">
        <f>Dashboard!$A$1</f>
        <v>MARKET SURVEY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2" t="str">
        <f>"Property Detail: "&amp;B4</f>
        <v>Property Detail: 1047 Commonwealth</v>
      </c>
      <c r="Y1" s="17"/>
      <c r="AA1" s="3"/>
      <c r="AB1" s="3"/>
      <c r="AC1" s="3"/>
    </row>
    <row r="2" ht="18.0" customHeight="1">
      <c r="A2" s="9"/>
      <c r="B2" s="9"/>
      <c r="C2" s="17"/>
      <c r="D2" s="17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64"/>
      <c r="Y2" s="153"/>
      <c r="AA2" s="3"/>
      <c r="AB2" s="3"/>
      <c r="AC2" s="3"/>
    </row>
    <row r="3" ht="12.75" customHeight="1">
      <c r="A3" s="109" t="s">
        <v>133</v>
      </c>
      <c r="B3" s="109"/>
      <c r="C3" s="154"/>
      <c r="D3" s="17"/>
      <c r="E3" s="155" t="s">
        <v>134</v>
      </c>
      <c r="F3" s="109"/>
      <c r="G3" s="109"/>
      <c r="H3" s="109"/>
      <c r="I3" s="9"/>
      <c r="J3" s="9"/>
      <c r="K3" s="109" t="s">
        <v>135</v>
      </c>
      <c r="L3" s="109"/>
      <c r="M3" s="109"/>
      <c r="N3" s="109"/>
      <c r="O3" s="109"/>
      <c r="P3" s="109"/>
      <c r="Q3" s="3"/>
      <c r="R3" s="156" t="s">
        <v>136</v>
      </c>
      <c r="AA3" s="3"/>
      <c r="AB3" s="3"/>
      <c r="AC3" s="3"/>
    </row>
    <row r="4" ht="12.75" customHeight="1">
      <c r="A4" s="157" t="s">
        <v>1</v>
      </c>
      <c r="B4" s="158" t="s">
        <v>23</v>
      </c>
      <c r="C4" s="17"/>
      <c r="D4" s="17"/>
      <c r="E4" s="157" t="s">
        <v>137</v>
      </c>
      <c r="F4" s="9"/>
      <c r="G4" s="9"/>
      <c r="H4" s="159">
        <v>3.0</v>
      </c>
      <c r="I4" s="9"/>
      <c r="J4" s="9"/>
      <c r="K4" s="157" t="s">
        <v>138</v>
      </c>
      <c r="L4" s="9"/>
      <c r="M4" s="9"/>
      <c r="N4" s="19"/>
      <c r="O4" s="74"/>
      <c r="P4" s="159">
        <v>2.0</v>
      </c>
      <c r="Q4" s="3"/>
      <c r="AA4" s="3"/>
      <c r="AB4" s="3"/>
      <c r="AC4" s="3"/>
    </row>
    <row r="5" ht="12.75" customHeight="1">
      <c r="A5" s="160" t="s">
        <v>139</v>
      </c>
      <c r="B5" s="161" t="s">
        <v>362</v>
      </c>
      <c r="C5" s="17"/>
      <c r="D5" s="17"/>
      <c r="E5" s="157" t="s">
        <v>140</v>
      </c>
      <c r="F5" s="9"/>
      <c r="G5" s="9"/>
      <c r="H5" s="159" t="s">
        <v>178</v>
      </c>
      <c r="I5" s="9"/>
      <c r="J5" s="9"/>
      <c r="K5" s="157" t="s">
        <v>141</v>
      </c>
      <c r="L5" s="9"/>
      <c r="M5" s="9"/>
      <c r="N5" s="9"/>
      <c r="O5" s="74"/>
      <c r="P5" s="159"/>
      <c r="Q5" s="3"/>
      <c r="AA5" s="3"/>
      <c r="AB5" s="3"/>
      <c r="AC5" s="3"/>
    </row>
    <row r="6" ht="12.75" customHeight="1">
      <c r="A6" s="157" t="s">
        <v>142</v>
      </c>
      <c r="B6" s="158" t="s">
        <v>363</v>
      </c>
      <c r="C6" s="17"/>
      <c r="D6" s="17"/>
      <c r="E6" s="157" t="s">
        <v>143</v>
      </c>
      <c r="F6" s="9"/>
      <c r="G6" s="9"/>
      <c r="H6" s="159" t="s">
        <v>178</v>
      </c>
      <c r="I6" s="9"/>
      <c r="J6" s="9"/>
      <c r="K6" s="157" t="s">
        <v>144</v>
      </c>
      <c r="L6" s="9"/>
      <c r="M6" s="9"/>
      <c r="N6" s="9"/>
      <c r="O6" s="74"/>
      <c r="P6" s="159" t="s">
        <v>233</v>
      </c>
      <c r="Q6" s="3"/>
      <c r="Y6" s="3"/>
      <c r="Z6" s="3"/>
      <c r="AA6" s="3"/>
      <c r="AB6" s="3"/>
      <c r="AC6" s="3"/>
    </row>
    <row r="7" ht="12.75" customHeight="1">
      <c r="A7" s="157"/>
      <c r="B7" s="158"/>
      <c r="C7" s="162"/>
      <c r="D7" s="17"/>
      <c r="E7" s="163" t="s">
        <v>145</v>
      </c>
      <c r="F7" s="3"/>
      <c r="G7" s="3"/>
      <c r="H7" s="159" t="s">
        <v>178</v>
      </c>
      <c r="I7" s="9"/>
      <c r="J7" s="9"/>
      <c r="K7" s="157" t="s">
        <v>146</v>
      </c>
      <c r="L7" s="9"/>
      <c r="M7" s="9"/>
      <c r="N7" s="9"/>
      <c r="O7" s="74"/>
      <c r="P7" s="159" t="s">
        <v>178</v>
      </c>
      <c r="Q7" s="3"/>
      <c r="Y7" s="3"/>
      <c r="Z7" s="3"/>
      <c r="AA7" s="3"/>
      <c r="AB7" s="3"/>
      <c r="AC7" s="3"/>
    </row>
    <row r="8" ht="12.75" customHeight="1">
      <c r="A8" s="157" t="s">
        <v>147</v>
      </c>
      <c r="B8" s="164" t="s">
        <v>364</v>
      </c>
      <c r="C8" s="17"/>
      <c r="D8" s="17"/>
      <c r="E8" s="157" t="s">
        <v>148</v>
      </c>
      <c r="F8" s="9"/>
      <c r="G8" s="9"/>
      <c r="H8" s="159" t="s">
        <v>233</v>
      </c>
      <c r="I8" s="9"/>
      <c r="J8" s="9"/>
      <c r="K8" s="157" t="s">
        <v>149</v>
      </c>
      <c r="L8" s="9"/>
      <c r="M8" s="9"/>
      <c r="N8" s="9"/>
      <c r="O8" s="74"/>
      <c r="P8" s="159" t="s">
        <v>233</v>
      </c>
      <c r="Q8" s="3"/>
      <c r="Y8" s="3"/>
      <c r="Z8" s="3"/>
      <c r="AA8" s="3"/>
      <c r="AB8" s="3"/>
      <c r="AC8" s="3"/>
    </row>
    <row r="9" ht="12.75" customHeight="1">
      <c r="A9" s="157" t="s">
        <v>150</v>
      </c>
      <c r="B9" s="158" t="s">
        <v>365</v>
      </c>
      <c r="C9" s="17"/>
      <c r="D9" s="17"/>
      <c r="E9" s="157" t="s">
        <v>151</v>
      </c>
      <c r="F9" s="9"/>
      <c r="G9" s="9"/>
      <c r="H9" s="159" t="s">
        <v>233</v>
      </c>
      <c r="I9" s="9"/>
      <c r="J9" s="9"/>
      <c r="K9" s="157" t="s">
        <v>152</v>
      </c>
      <c r="L9" s="9"/>
      <c r="M9" s="9"/>
      <c r="N9" s="9"/>
      <c r="O9" s="74"/>
      <c r="P9" s="159" t="s">
        <v>178</v>
      </c>
      <c r="Q9" s="3"/>
      <c r="Y9" s="3"/>
      <c r="Z9" s="3"/>
      <c r="AA9" s="3"/>
      <c r="AB9" s="3"/>
      <c r="AC9" s="3"/>
    </row>
    <row r="10" ht="12.75" customHeight="1">
      <c r="A10" s="157" t="s">
        <v>153</v>
      </c>
      <c r="B10" s="158" t="s">
        <v>366</v>
      </c>
      <c r="C10" s="17"/>
      <c r="D10" s="17"/>
      <c r="E10" s="163" t="s">
        <v>154</v>
      </c>
      <c r="F10" s="3"/>
      <c r="G10" s="3"/>
      <c r="H10" s="159" t="s">
        <v>233</v>
      </c>
      <c r="I10" s="9"/>
      <c r="J10" s="9"/>
      <c r="K10" s="157" t="s">
        <v>155</v>
      </c>
      <c r="L10" s="9"/>
      <c r="M10" s="9"/>
      <c r="N10" s="9"/>
      <c r="O10" s="74"/>
      <c r="P10" s="159" t="s">
        <v>178</v>
      </c>
      <c r="Q10" s="3"/>
      <c r="Z10" s="3"/>
      <c r="AA10" s="3"/>
      <c r="AB10" s="3"/>
      <c r="AC10" s="3"/>
    </row>
    <row r="11" ht="12.75" customHeight="1">
      <c r="A11" s="157" t="s">
        <v>156</v>
      </c>
      <c r="B11" s="158" t="s">
        <v>367</v>
      </c>
      <c r="C11" s="18"/>
      <c r="D11" s="17"/>
      <c r="E11" s="157" t="s">
        <v>157</v>
      </c>
      <c r="F11" s="9"/>
      <c r="G11" s="9"/>
      <c r="H11" s="159" t="s">
        <v>178</v>
      </c>
      <c r="I11" s="9"/>
      <c r="J11" s="9"/>
      <c r="K11" s="157" t="s">
        <v>158</v>
      </c>
      <c r="L11" s="9"/>
      <c r="M11" s="9"/>
      <c r="N11" s="9"/>
      <c r="O11" s="74"/>
      <c r="P11" s="159" t="s">
        <v>233</v>
      </c>
      <c r="Q11" s="3"/>
      <c r="Y11" s="3"/>
      <c r="Z11" s="3"/>
      <c r="AA11" s="3"/>
      <c r="AB11" s="3"/>
      <c r="AC11" s="3"/>
    </row>
    <row r="12" ht="12.75" customHeight="1">
      <c r="A12" s="157" t="s">
        <v>159</v>
      </c>
      <c r="B12" s="165" t="s">
        <v>368</v>
      </c>
      <c r="C12" s="18"/>
      <c r="D12" s="17"/>
      <c r="E12" s="157" t="s">
        <v>160</v>
      </c>
      <c r="F12" s="9"/>
      <c r="G12" s="9"/>
      <c r="H12" s="159" t="s">
        <v>178</v>
      </c>
      <c r="I12" s="9"/>
      <c r="J12" s="9"/>
      <c r="K12" s="157" t="s">
        <v>161</v>
      </c>
      <c r="L12" s="9"/>
      <c r="M12" s="9"/>
      <c r="N12" s="9"/>
      <c r="O12" s="74"/>
      <c r="P12" s="159" t="s">
        <v>233</v>
      </c>
      <c r="Q12" s="3"/>
      <c r="Y12" s="3"/>
      <c r="Z12" s="3"/>
      <c r="AA12" s="3"/>
      <c r="AB12" s="3"/>
      <c r="AC12" s="3"/>
    </row>
    <row r="13" ht="12.75" customHeight="1">
      <c r="A13" s="157" t="s">
        <v>162</v>
      </c>
      <c r="B13" s="165" t="s">
        <v>33</v>
      </c>
      <c r="C13" s="17"/>
      <c r="D13" s="17"/>
      <c r="E13" s="157" t="s">
        <v>163</v>
      </c>
      <c r="F13" s="9"/>
      <c r="G13" s="9"/>
      <c r="H13" s="159" t="s">
        <v>178</v>
      </c>
      <c r="I13" s="9"/>
      <c r="J13" s="9"/>
      <c r="K13" s="157" t="s">
        <v>164</v>
      </c>
      <c r="L13" s="9"/>
      <c r="M13" s="9"/>
      <c r="N13" s="9"/>
      <c r="O13" s="74"/>
      <c r="P13" s="159" t="s">
        <v>233</v>
      </c>
      <c r="Q13" s="3"/>
      <c r="Y13" s="3"/>
      <c r="Z13" s="3"/>
      <c r="AA13" s="3"/>
      <c r="AB13" s="3"/>
      <c r="AC13" s="3"/>
    </row>
    <row r="14" ht="12.75" customHeight="1">
      <c r="A14" s="157" t="s">
        <v>3</v>
      </c>
      <c r="B14" s="158" t="s">
        <v>369</v>
      </c>
      <c r="C14" s="166"/>
      <c r="D14" s="17"/>
      <c r="E14" s="157" t="s">
        <v>165</v>
      </c>
      <c r="F14" s="9"/>
      <c r="G14" s="9"/>
      <c r="H14" s="159" t="s">
        <v>178</v>
      </c>
      <c r="I14" s="9"/>
      <c r="J14" s="9"/>
      <c r="K14" s="157" t="s">
        <v>166</v>
      </c>
      <c r="L14" s="9"/>
      <c r="M14" s="9"/>
      <c r="N14" s="9"/>
      <c r="O14" s="74"/>
      <c r="P14" s="159" t="s">
        <v>178</v>
      </c>
      <c r="Q14" s="3"/>
      <c r="Y14" s="3"/>
      <c r="Z14" s="3"/>
      <c r="AA14" s="3"/>
      <c r="AB14" s="3"/>
      <c r="AC14" s="3"/>
    </row>
    <row r="15" ht="12.75" customHeight="1">
      <c r="A15" s="157" t="s">
        <v>167</v>
      </c>
      <c r="B15" s="167">
        <v>2.0</v>
      </c>
      <c r="C15" s="17"/>
      <c r="D15" s="17"/>
      <c r="E15" s="157" t="s">
        <v>168</v>
      </c>
      <c r="F15" s="9"/>
      <c r="G15" s="9"/>
      <c r="H15" s="159" t="s">
        <v>233</v>
      </c>
      <c r="I15" s="9"/>
      <c r="J15" s="9"/>
      <c r="K15" s="157" t="s">
        <v>169</v>
      </c>
      <c r="L15" s="9"/>
      <c r="M15" s="9"/>
      <c r="N15" s="9"/>
      <c r="O15" s="74"/>
      <c r="P15" s="159" t="s">
        <v>178</v>
      </c>
      <c r="Q15" s="3"/>
      <c r="Y15" s="3"/>
      <c r="Z15" s="3"/>
      <c r="AA15" s="3"/>
      <c r="AB15" s="3"/>
      <c r="AC15" s="3"/>
    </row>
    <row r="16" ht="12.75" customHeight="1">
      <c r="A16" s="157" t="s">
        <v>170</v>
      </c>
      <c r="B16" s="158" t="s">
        <v>32</v>
      </c>
      <c r="C16" s="17"/>
      <c r="D16" s="17"/>
      <c r="E16" s="157" t="s">
        <v>171</v>
      </c>
      <c r="F16" s="9"/>
      <c r="G16" s="9"/>
      <c r="H16" s="159" t="s">
        <v>178</v>
      </c>
      <c r="I16" s="9"/>
      <c r="J16" s="9"/>
      <c r="K16" s="157" t="s">
        <v>172</v>
      </c>
      <c r="L16" s="9"/>
      <c r="M16" s="9"/>
      <c r="N16" s="9"/>
      <c r="O16" s="74"/>
      <c r="P16" s="159" t="s">
        <v>178</v>
      </c>
      <c r="Q16" s="3"/>
      <c r="Y16" s="3"/>
      <c r="Z16" s="3"/>
      <c r="AA16" s="3"/>
      <c r="AB16" s="3"/>
      <c r="AC16" s="3"/>
    </row>
    <row r="17" ht="12.75" customHeight="1">
      <c r="A17" s="157" t="s">
        <v>173</v>
      </c>
      <c r="B17" s="158">
        <v>2017.0</v>
      </c>
      <c r="C17" s="18"/>
      <c r="D17" s="17"/>
      <c r="E17" s="157" t="s">
        <v>174</v>
      </c>
      <c r="F17" s="9"/>
      <c r="G17" s="9"/>
      <c r="H17" s="159" t="s">
        <v>178</v>
      </c>
      <c r="I17" s="9"/>
      <c r="J17" s="9"/>
      <c r="K17" s="168" t="s">
        <v>107</v>
      </c>
      <c r="L17" s="169"/>
      <c r="M17" s="169"/>
      <c r="N17" s="169"/>
      <c r="O17" s="170"/>
      <c r="P17" s="171"/>
      <c r="Q17" s="3"/>
      <c r="Y17" s="3"/>
      <c r="Z17" s="9"/>
      <c r="AA17" s="9"/>
      <c r="AB17" s="9"/>
      <c r="AC17" s="19"/>
    </row>
    <row r="18" ht="12.75" customHeight="1">
      <c r="A18" s="157" t="s">
        <v>175</v>
      </c>
      <c r="B18" s="165">
        <v>43466.0</v>
      </c>
      <c r="C18" s="18"/>
      <c r="D18" s="17"/>
      <c r="E18" s="157" t="s">
        <v>176</v>
      </c>
      <c r="F18" s="9"/>
      <c r="G18" s="9"/>
      <c r="H18" s="159" t="s">
        <v>233</v>
      </c>
      <c r="I18" s="9"/>
      <c r="J18" s="9"/>
      <c r="K18" s="157" t="s">
        <v>177</v>
      </c>
      <c r="L18" s="9"/>
      <c r="M18" s="9"/>
      <c r="N18" s="9"/>
      <c r="O18" s="74"/>
      <c r="P18" s="172" t="s">
        <v>178</v>
      </c>
      <c r="Q18" s="3"/>
      <c r="R18" s="3"/>
      <c r="S18" s="17"/>
      <c r="T18" s="173"/>
      <c r="V18" s="174"/>
      <c r="W18" s="174"/>
      <c r="X18" s="174"/>
      <c r="Y18" s="3"/>
      <c r="Z18" s="9"/>
      <c r="AA18" s="3"/>
      <c r="AB18" s="9"/>
      <c r="AC18" s="19"/>
    </row>
    <row r="19" ht="12.75" customHeight="1">
      <c r="A19" s="175" t="s">
        <v>179</v>
      </c>
      <c r="B19" s="176" t="s">
        <v>370</v>
      </c>
      <c r="C19" s="17"/>
      <c r="D19" s="17"/>
      <c r="E19" s="157" t="s">
        <v>181</v>
      </c>
      <c r="F19" s="9"/>
      <c r="G19" s="9"/>
      <c r="H19" s="159" t="s">
        <v>178</v>
      </c>
      <c r="I19" s="9"/>
      <c r="J19" s="9"/>
      <c r="K19" s="157" t="s">
        <v>182</v>
      </c>
      <c r="L19" s="9"/>
      <c r="M19" s="9"/>
      <c r="N19" s="9"/>
      <c r="O19" s="74"/>
      <c r="P19" s="177">
        <v>0.0</v>
      </c>
      <c r="Q19" s="178">
        <f>IF($P$18="No",$P$19 + $P$20 + $P$21,0)</f>
        <v>0</v>
      </c>
      <c r="R19" s="109" t="s">
        <v>183</v>
      </c>
      <c r="S19" s="109"/>
      <c r="T19" s="109"/>
      <c r="U19" s="109"/>
      <c r="V19" s="109"/>
      <c r="W19" s="109"/>
      <c r="X19" s="109"/>
      <c r="Y19" s="9"/>
      <c r="Z19" s="9"/>
      <c r="AA19" s="9"/>
      <c r="AB19" s="3"/>
      <c r="AC19" s="19"/>
    </row>
    <row r="20" ht="12.75" customHeight="1">
      <c r="A20" s="3"/>
      <c r="B20" s="3"/>
      <c r="C20" s="154"/>
      <c r="D20" s="17"/>
      <c r="E20" s="157" t="s">
        <v>184</v>
      </c>
      <c r="F20" s="9"/>
      <c r="G20" s="9"/>
      <c r="H20" s="159" t="s">
        <v>178</v>
      </c>
      <c r="I20" s="9"/>
      <c r="J20" s="9"/>
      <c r="K20" s="157" t="s">
        <v>185</v>
      </c>
      <c r="L20" s="9"/>
      <c r="M20" s="9"/>
      <c r="N20" s="9"/>
      <c r="O20" s="74"/>
      <c r="P20" s="177">
        <v>0.0</v>
      </c>
      <c r="Q20" s="73"/>
      <c r="R20" s="180" t="s">
        <v>186</v>
      </c>
      <c r="S20" s="181"/>
      <c r="T20" s="181"/>
      <c r="U20" s="181"/>
      <c r="V20" s="181"/>
      <c r="W20" s="181"/>
      <c r="X20" s="182"/>
      <c r="Y20" s="9"/>
      <c r="Z20" s="9"/>
      <c r="AA20" s="9"/>
      <c r="AB20" s="3"/>
      <c r="AC20" s="19"/>
    </row>
    <row r="21" ht="12.75" customHeight="1">
      <c r="A21" s="109" t="s">
        <v>187</v>
      </c>
      <c r="B21" s="109"/>
      <c r="C21" s="154"/>
      <c r="D21" s="17"/>
      <c r="E21" s="157" t="s">
        <v>188</v>
      </c>
      <c r="F21" s="9"/>
      <c r="G21" s="9"/>
      <c r="H21" s="159" t="s">
        <v>233</v>
      </c>
      <c r="I21" s="9"/>
      <c r="J21" s="9"/>
      <c r="K21" s="157" t="s">
        <v>189</v>
      </c>
      <c r="L21" s="9"/>
      <c r="M21" s="9"/>
      <c r="N21" s="9"/>
      <c r="O21" s="74"/>
      <c r="P21" s="177">
        <v>0.0</v>
      </c>
      <c r="Q21" s="73"/>
      <c r="R21" s="183" t="s">
        <v>371</v>
      </c>
      <c r="S21" s="184"/>
      <c r="T21" s="184"/>
      <c r="U21" s="184"/>
      <c r="V21" s="184"/>
      <c r="W21" s="184"/>
      <c r="X21" s="185"/>
      <c r="Y21" s="9"/>
      <c r="Z21" s="9"/>
      <c r="AA21" s="9"/>
      <c r="AB21" s="3"/>
      <c r="AC21" s="19"/>
    </row>
    <row r="22" ht="12.75" customHeight="1">
      <c r="A22" s="157" t="s">
        <v>124</v>
      </c>
      <c r="B22" s="158" t="s">
        <v>372</v>
      </c>
      <c r="C22" s="154"/>
      <c r="D22" s="17"/>
      <c r="E22" s="157" t="s">
        <v>191</v>
      </c>
      <c r="F22" s="9"/>
      <c r="G22" s="9"/>
      <c r="H22" s="159" t="s">
        <v>233</v>
      </c>
      <c r="I22" s="9"/>
      <c r="J22" s="9"/>
      <c r="K22" s="168" t="s">
        <v>106</v>
      </c>
      <c r="L22" s="169"/>
      <c r="M22" s="169"/>
      <c r="N22" s="169"/>
      <c r="O22" s="170"/>
      <c r="P22" s="171"/>
      <c r="Q22" s="73"/>
      <c r="R22" s="183"/>
      <c r="S22" s="184"/>
      <c r="T22" s="184"/>
      <c r="U22" s="184"/>
      <c r="V22" s="184"/>
      <c r="W22" s="184"/>
      <c r="X22" s="185"/>
      <c r="Y22" s="9"/>
      <c r="Z22" s="9"/>
      <c r="AA22" s="9"/>
      <c r="AB22" s="3"/>
      <c r="AC22" s="19"/>
    </row>
    <row r="23" ht="12.75" customHeight="1">
      <c r="A23" s="157" t="s">
        <v>8</v>
      </c>
      <c r="B23" s="186">
        <v>45257.0</v>
      </c>
      <c r="C23" s="154"/>
      <c r="D23" s="17"/>
      <c r="E23" s="157" t="s">
        <v>192</v>
      </c>
      <c r="F23" s="9"/>
      <c r="G23" s="9"/>
      <c r="H23" s="159" t="s">
        <v>233</v>
      </c>
      <c r="I23" s="9"/>
      <c r="J23" s="9"/>
      <c r="K23" s="157" t="s">
        <v>177</v>
      </c>
      <c r="L23" s="9"/>
      <c r="M23" s="9"/>
      <c r="N23" s="9"/>
      <c r="O23" s="74"/>
      <c r="P23" s="159" t="s">
        <v>233</v>
      </c>
      <c r="Q23" s="73"/>
      <c r="R23" s="183"/>
      <c r="S23" s="184"/>
      <c r="T23" s="184"/>
      <c r="U23" s="184"/>
      <c r="V23" s="184"/>
      <c r="W23" s="184"/>
      <c r="X23" s="185"/>
      <c r="Y23" s="9"/>
      <c r="Z23" s="9"/>
      <c r="AA23" s="9"/>
      <c r="AB23" s="3"/>
      <c r="AC23" s="19"/>
    </row>
    <row r="24" ht="12.75" customHeight="1">
      <c r="A24" s="163" t="s">
        <v>9</v>
      </c>
      <c r="B24" s="186">
        <v>45222.0</v>
      </c>
      <c r="C24" s="187"/>
      <c r="D24" s="17"/>
      <c r="E24" s="157" t="s">
        <v>193</v>
      </c>
      <c r="F24" s="9"/>
      <c r="G24" s="9"/>
      <c r="H24" s="159" t="s">
        <v>233</v>
      </c>
      <c r="I24" s="9"/>
      <c r="J24" s="9"/>
      <c r="K24" s="157" t="s">
        <v>182</v>
      </c>
      <c r="L24" s="9"/>
      <c r="M24" s="9"/>
      <c r="N24" s="9"/>
      <c r="O24" s="74"/>
      <c r="P24" s="177">
        <v>0.0</v>
      </c>
      <c r="Q24" s="73"/>
      <c r="R24" s="183"/>
      <c r="S24" s="184"/>
      <c r="T24" s="184"/>
      <c r="U24" s="184"/>
      <c r="V24" s="184"/>
      <c r="W24" s="184"/>
      <c r="X24" s="185"/>
      <c r="Y24" s="9"/>
      <c r="Z24" s="9"/>
      <c r="AA24" s="9"/>
      <c r="AB24" s="9"/>
      <c r="AC24" s="19"/>
    </row>
    <row r="25" ht="12.75" customHeight="1">
      <c r="A25" s="157" t="s">
        <v>194</v>
      </c>
      <c r="B25" s="188">
        <v>0.9945</v>
      </c>
      <c r="C25" s="121"/>
      <c r="D25" s="17"/>
      <c r="E25" s="157" t="s">
        <v>195</v>
      </c>
      <c r="F25" s="9"/>
      <c r="G25" s="9"/>
      <c r="H25" s="159" t="s">
        <v>178</v>
      </c>
      <c r="I25" s="3"/>
      <c r="J25" s="3"/>
      <c r="K25" s="168" t="s">
        <v>196</v>
      </c>
      <c r="L25" s="169"/>
      <c r="M25" s="169"/>
      <c r="N25" s="169"/>
      <c r="O25" s="170"/>
      <c r="P25" s="171"/>
      <c r="Q25" s="73"/>
      <c r="R25" s="183"/>
      <c r="S25" s="184"/>
      <c r="T25" s="184"/>
      <c r="U25" s="184"/>
      <c r="V25" s="184"/>
      <c r="W25" s="184"/>
      <c r="X25" s="185"/>
      <c r="Y25" s="9"/>
      <c r="Z25" s="9"/>
      <c r="AA25" s="9"/>
      <c r="AB25" s="9"/>
      <c r="AC25" s="19"/>
    </row>
    <row r="26" ht="12.75" customHeight="1">
      <c r="A26" s="157" t="s">
        <v>197</v>
      </c>
      <c r="B26" s="189">
        <f>MAXIFS('Historical Market Data'!$G:$G,'Historical Market Data'!$A:$A,$B$4,'Historical Market Data'!$B:$B,MAXIFS('Historical Market Data'!$B:$B,'Historical Market Data'!$A:$A,$B$4,'Historical Market Data'!$B:$B,"&lt;"&amp;(TODAY()-365)))</f>
        <v>0</v>
      </c>
      <c r="C26" s="187"/>
      <c r="D26" s="17"/>
      <c r="E26" s="157" t="s">
        <v>198</v>
      </c>
      <c r="F26" s="9"/>
      <c r="G26" s="9"/>
      <c r="H26" s="159" t="s">
        <v>178</v>
      </c>
      <c r="I26" s="3"/>
      <c r="J26" s="3"/>
      <c r="K26" s="157" t="s">
        <v>199</v>
      </c>
      <c r="L26" s="9"/>
      <c r="M26" s="9"/>
      <c r="N26" s="9"/>
      <c r="O26" s="74"/>
      <c r="P26" s="177">
        <v>0.0</v>
      </c>
      <c r="Q26" s="73"/>
      <c r="R26" s="183"/>
      <c r="S26" s="184"/>
      <c r="T26" s="184"/>
      <c r="U26" s="184"/>
      <c r="V26" s="184"/>
      <c r="W26" s="184"/>
      <c r="X26" s="185"/>
      <c r="Y26" s="9"/>
      <c r="Z26" s="9"/>
      <c r="AA26" s="9"/>
      <c r="AB26" s="9"/>
      <c r="AC26" s="19"/>
    </row>
    <row r="27" ht="12.75" customHeight="1">
      <c r="A27" s="157" t="s">
        <v>200</v>
      </c>
      <c r="B27" s="188">
        <v>0.388</v>
      </c>
      <c r="C27" s="121"/>
      <c r="D27" s="17"/>
      <c r="E27" s="157" t="s">
        <v>201</v>
      </c>
      <c r="F27" s="9"/>
      <c r="G27" s="9"/>
      <c r="H27" s="159" t="s">
        <v>178</v>
      </c>
      <c r="I27" s="3"/>
      <c r="J27" s="3"/>
      <c r="K27" s="157" t="s">
        <v>202</v>
      </c>
      <c r="L27" s="9"/>
      <c r="M27" s="9"/>
      <c r="N27" s="9"/>
      <c r="O27" s="74"/>
      <c r="P27" s="177">
        <v>0.0</v>
      </c>
      <c r="Q27" s="73"/>
      <c r="R27" s="183"/>
      <c r="S27" s="184"/>
      <c r="T27" s="184"/>
      <c r="U27" s="184"/>
      <c r="V27" s="184"/>
      <c r="W27" s="184"/>
      <c r="X27" s="185"/>
      <c r="Y27" s="9"/>
      <c r="Z27" s="9"/>
      <c r="AA27" s="9"/>
      <c r="AB27" s="9"/>
      <c r="AC27" s="19"/>
    </row>
    <row r="28" ht="12.75" customHeight="1">
      <c r="A28" s="157" t="s">
        <v>203</v>
      </c>
      <c r="B28" s="189">
        <f>MAXIFS('Historical Market Data'!$I:$I,'Historical Market Data'!$A:$A,$B$4,'Historical Market Data'!$B:$B,MAXIFS('Historical Market Data'!$B:$B,'Historical Market Data'!$A:$A,$B$4,'Historical Market Data'!$B:$B,"&lt;"&amp;(TODAY()-365)))</f>
        <v>0</v>
      </c>
      <c r="C28" s="190"/>
      <c r="D28" s="17"/>
      <c r="E28" s="157" t="s">
        <v>204</v>
      </c>
      <c r="F28" s="9"/>
      <c r="G28" s="9"/>
      <c r="H28" s="159" t="s">
        <v>178</v>
      </c>
      <c r="I28" s="3"/>
      <c r="J28" s="3"/>
      <c r="K28" s="157" t="s">
        <v>205</v>
      </c>
      <c r="L28" s="9"/>
      <c r="M28" s="9"/>
      <c r="N28" s="9"/>
      <c r="O28" s="74"/>
      <c r="P28" s="177">
        <v>0.0</v>
      </c>
      <c r="Q28" s="73"/>
      <c r="R28" s="183"/>
      <c r="S28" s="184"/>
      <c r="T28" s="184"/>
      <c r="U28" s="184"/>
      <c r="V28" s="184"/>
      <c r="W28" s="184"/>
      <c r="X28" s="185"/>
      <c r="Y28" s="9"/>
      <c r="Z28" s="9"/>
      <c r="AA28" s="3"/>
      <c r="AB28" s="3"/>
      <c r="AC28" s="3"/>
    </row>
    <row r="29" ht="12.75" customHeight="1">
      <c r="A29" s="157" t="s">
        <v>12</v>
      </c>
      <c r="B29" s="191">
        <v>51.0</v>
      </c>
      <c r="C29" s="190"/>
      <c r="D29" s="17"/>
      <c r="E29" s="157" t="s">
        <v>206</v>
      </c>
      <c r="F29" s="9"/>
      <c r="G29" s="9"/>
      <c r="H29" s="159" t="s">
        <v>178</v>
      </c>
      <c r="I29" s="3"/>
      <c r="J29" s="3"/>
      <c r="K29" s="157" t="s">
        <v>207</v>
      </c>
      <c r="L29" s="9"/>
      <c r="M29" s="9"/>
      <c r="N29" s="9"/>
      <c r="O29" s="74"/>
      <c r="P29" s="177">
        <v>0.0</v>
      </c>
      <c r="Q29" s="73"/>
      <c r="R29" s="183"/>
      <c r="S29" s="184"/>
      <c r="T29" s="184"/>
      <c r="U29" s="184"/>
      <c r="V29" s="184"/>
      <c r="W29" s="184"/>
      <c r="X29" s="185"/>
      <c r="Y29" s="9"/>
      <c r="Z29" s="9"/>
      <c r="AA29" s="3"/>
      <c r="AB29" s="3"/>
      <c r="AC29" s="3"/>
    </row>
    <row r="30" ht="12.75" customHeight="1">
      <c r="A30" s="157" t="s">
        <v>13</v>
      </c>
      <c r="B30" s="191">
        <v>20.0</v>
      </c>
      <c r="C30" s="190"/>
      <c r="D30" s="3"/>
      <c r="E30" s="157" t="s">
        <v>208</v>
      </c>
      <c r="F30" s="9"/>
      <c r="G30" s="9"/>
      <c r="H30" s="159" t="s">
        <v>233</v>
      </c>
      <c r="I30" s="3"/>
      <c r="J30" s="3"/>
      <c r="K30" s="175" t="s">
        <v>209</v>
      </c>
      <c r="L30" s="192"/>
      <c r="M30" s="192"/>
      <c r="N30" s="192"/>
      <c r="O30" s="193"/>
      <c r="P30" s="194">
        <v>0.0</v>
      </c>
      <c r="Q30" s="73"/>
      <c r="R30" s="180" t="s">
        <v>210</v>
      </c>
      <c r="S30" s="181"/>
      <c r="T30" s="181"/>
      <c r="U30" s="181"/>
      <c r="V30" s="181"/>
      <c r="W30" s="181"/>
      <c r="X30" s="182"/>
      <c r="Y30" s="9"/>
      <c r="Z30" s="9"/>
      <c r="AA30" s="3"/>
      <c r="AB30" s="3"/>
      <c r="AC30" s="3"/>
    </row>
    <row r="31" ht="12.75" customHeight="1">
      <c r="A31" s="160" t="s">
        <v>211</v>
      </c>
      <c r="B31" s="191">
        <v>0.0</v>
      </c>
      <c r="C31" s="166"/>
      <c r="D31" s="3"/>
      <c r="E31" s="157" t="s">
        <v>212</v>
      </c>
      <c r="F31" s="9"/>
      <c r="G31" s="9"/>
      <c r="H31" s="159" t="s">
        <v>178</v>
      </c>
      <c r="I31" s="3"/>
      <c r="J31" s="3"/>
      <c r="K31" s="3"/>
      <c r="L31" s="3"/>
      <c r="M31" s="3"/>
      <c r="N31" s="3"/>
      <c r="O31" s="3"/>
      <c r="P31" s="3"/>
      <c r="Q31" s="73"/>
      <c r="R31" s="183"/>
      <c r="S31" s="184"/>
      <c r="T31" s="184"/>
      <c r="U31" s="184"/>
      <c r="V31" s="184"/>
      <c r="W31" s="184"/>
      <c r="X31" s="185"/>
      <c r="Y31" s="9"/>
      <c r="Z31" s="3"/>
      <c r="AA31" s="3"/>
      <c r="AB31" s="3"/>
      <c r="AC31" s="3"/>
    </row>
    <row r="32" ht="12.75" customHeight="1">
      <c r="A32" s="157" t="s">
        <v>14</v>
      </c>
      <c r="B32" s="191">
        <v>58.0</v>
      </c>
      <c r="C32" s="195"/>
      <c r="D32" s="3"/>
      <c r="E32" s="157" t="s">
        <v>213</v>
      </c>
      <c r="F32" s="9"/>
      <c r="G32" s="9"/>
      <c r="H32" s="159" t="s">
        <v>178</v>
      </c>
      <c r="I32" s="3"/>
      <c r="J32" s="3"/>
      <c r="K32" s="109" t="s">
        <v>214</v>
      </c>
      <c r="L32" s="109"/>
      <c r="M32" s="109"/>
      <c r="N32" s="109"/>
      <c r="O32" s="109"/>
      <c r="P32" s="196"/>
      <c r="Q32" s="73"/>
      <c r="R32" s="183"/>
      <c r="S32" s="184"/>
      <c r="T32" s="184"/>
      <c r="U32" s="184"/>
      <c r="V32" s="184"/>
      <c r="W32" s="184"/>
      <c r="X32" s="185"/>
      <c r="Y32" s="9"/>
      <c r="Z32" s="3"/>
      <c r="AA32" s="3"/>
      <c r="AB32" s="3"/>
      <c r="AC32" s="3"/>
    </row>
    <row r="33" ht="12.75" customHeight="1">
      <c r="A33" s="157" t="s">
        <v>130</v>
      </c>
      <c r="B33" s="197" t="s">
        <v>215</v>
      </c>
      <c r="C33" s="121"/>
      <c r="D33" s="3"/>
      <c r="E33" s="157" t="s">
        <v>216</v>
      </c>
      <c r="F33" s="9"/>
      <c r="G33" s="9"/>
      <c r="H33" s="159" t="s">
        <v>178</v>
      </c>
      <c r="I33" s="3"/>
      <c r="J33" s="3"/>
      <c r="K33" s="198"/>
      <c r="L33" s="199" t="s">
        <v>217</v>
      </c>
      <c r="M33" s="200" t="s">
        <v>218</v>
      </c>
      <c r="N33" s="201" t="s">
        <v>219</v>
      </c>
      <c r="O33" s="200" t="s">
        <v>220</v>
      </c>
      <c r="P33" s="202" t="s">
        <v>221</v>
      </c>
      <c r="Q33" s="73"/>
      <c r="R33" s="183"/>
      <c r="S33" s="184"/>
      <c r="T33" s="184"/>
      <c r="U33" s="184"/>
      <c r="V33" s="184"/>
      <c r="W33" s="184"/>
      <c r="X33" s="185"/>
      <c r="Y33" s="9"/>
      <c r="Z33" s="3"/>
      <c r="AA33" s="3"/>
      <c r="AB33" s="3"/>
      <c r="AC33" s="3"/>
    </row>
    <row r="34" ht="12.75" customHeight="1">
      <c r="A34" s="157" t="s">
        <v>131</v>
      </c>
      <c r="B34" s="203">
        <v>0.0</v>
      </c>
      <c r="C34" s="204"/>
      <c r="D34" s="3"/>
      <c r="E34" s="157" t="s">
        <v>222</v>
      </c>
      <c r="F34" s="9"/>
      <c r="G34" s="9"/>
      <c r="H34" s="159" t="s">
        <v>178</v>
      </c>
      <c r="I34" s="3"/>
      <c r="J34" s="3"/>
      <c r="K34" s="163" t="s">
        <v>223</v>
      </c>
      <c r="L34" s="17" t="s">
        <v>178</v>
      </c>
      <c r="M34" s="17" t="s">
        <v>178</v>
      </c>
      <c r="N34" s="17" t="s">
        <v>178</v>
      </c>
      <c r="O34" s="173">
        <v>25.0</v>
      </c>
      <c r="P34" s="205" t="s">
        <v>373</v>
      </c>
      <c r="Q34" s="178">
        <f t="shared" ref="Q34:Q36" si="1">IF(OR($L34="Yes", $N34= "Yes"), IF($O34 = 0, 0, -1 * $O34), 0)</f>
        <v>0</v>
      </c>
      <c r="R34" s="183"/>
      <c r="S34" s="184"/>
      <c r="T34" s="184"/>
      <c r="U34" s="184"/>
      <c r="V34" s="184"/>
      <c r="W34" s="184"/>
      <c r="X34" s="185"/>
      <c r="Y34" s="9"/>
      <c r="Z34" s="3"/>
      <c r="AA34" s="3"/>
      <c r="AB34" s="3"/>
      <c r="AC34" s="3"/>
    </row>
    <row r="35" ht="12.75" customHeight="1">
      <c r="A35" s="175" t="s">
        <v>132</v>
      </c>
      <c r="B35" s="206">
        <v>45344.0</v>
      </c>
      <c r="C35" s="121"/>
      <c r="D35" s="3"/>
      <c r="E35" s="175" t="s">
        <v>224</v>
      </c>
      <c r="F35" s="192"/>
      <c r="G35" s="192"/>
      <c r="H35" s="207" t="s">
        <v>178</v>
      </c>
      <c r="I35" s="3"/>
      <c r="J35" s="3"/>
      <c r="K35" s="163" t="s">
        <v>225</v>
      </c>
      <c r="L35" s="17" t="s">
        <v>233</v>
      </c>
      <c r="M35" s="17" t="s">
        <v>178</v>
      </c>
      <c r="N35" s="17" t="s">
        <v>178</v>
      </c>
      <c r="O35" s="173">
        <v>0.0</v>
      </c>
      <c r="P35" s="205" t="s">
        <v>101</v>
      </c>
      <c r="Q35" s="178">
        <f t="shared" si="1"/>
        <v>0</v>
      </c>
      <c r="R35" s="183"/>
      <c r="S35" s="184"/>
      <c r="T35" s="184"/>
      <c r="U35" s="184"/>
      <c r="V35" s="184"/>
      <c r="W35" s="184"/>
      <c r="X35" s="185"/>
      <c r="Y35" s="9"/>
      <c r="Z35" s="3"/>
      <c r="AA35" s="3"/>
      <c r="AB35" s="3"/>
      <c r="AC35" s="3"/>
    </row>
    <row r="36" ht="12.75" customHeight="1">
      <c r="A36" s="9"/>
      <c r="B36" s="208"/>
      <c r="C36" s="204"/>
      <c r="D36" s="3"/>
      <c r="E36" s="3"/>
      <c r="F36" s="3"/>
      <c r="G36" s="3"/>
      <c r="H36" s="3"/>
      <c r="I36" s="3"/>
      <c r="J36" s="3"/>
      <c r="K36" s="163" t="s">
        <v>109</v>
      </c>
      <c r="L36" s="17" t="s">
        <v>233</v>
      </c>
      <c r="M36" s="17" t="s">
        <v>178</v>
      </c>
      <c r="N36" s="17" t="s">
        <v>178</v>
      </c>
      <c r="O36" s="173">
        <v>0.0</v>
      </c>
      <c r="P36" s="205" t="s">
        <v>101</v>
      </c>
      <c r="Q36" s="178">
        <f t="shared" si="1"/>
        <v>0</v>
      </c>
      <c r="R36" s="183"/>
      <c r="S36" s="184"/>
      <c r="T36" s="184"/>
      <c r="U36" s="184"/>
      <c r="V36" s="184"/>
      <c r="W36" s="184"/>
      <c r="X36" s="185"/>
      <c r="Y36" s="9"/>
      <c r="Z36" s="3"/>
      <c r="AA36" s="3"/>
      <c r="AB36" s="3"/>
      <c r="AC36" s="3"/>
    </row>
    <row r="37" ht="12.75" customHeight="1">
      <c r="A37" s="109" t="s">
        <v>226</v>
      </c>
      <c r="B37" s="109"/>
      <c r="C37" s="204"/>
      <c r="D37" s="3"/>
      <c r="E37" s="179" t="s">
        <v>112</v>
      </c>
      <c r="F37" s="109"/>
      <c r="G37" s="109"/>
      <c r="H37" s="109"/>
      <c r="I37" s="3"/>
      <c r="J37" s="3"/>
      <c r="K37" s="198" t="s">
        <v>227</v>
      </c>
      <c r="L37" s="209" t="s">
        <v>228</v>
      </c>
      <c r="M37" s="209" t="s">
        <v>220</v>
      </c>
      <c r="N37" s="209"/>
      <c r="O37" s="209"/>
      <c r="P37" s="210"/>
      <c r="Q37" s="178">
        <f>IF(L37="No",1,-1)</f>
        <v>-1</v>
      </c>
      <c r="R37" s="180" t="s">
        <v>229</v>
      </c>
      <c r="S37" s="181"/>
      <c r="T37" s="181"/>
      <c r="U37" s="181"/>
      <c r="V37" s="181"/>
      <c r="W37" s="181"/>
      <c r="X37" s="182"/>
      <c r="Y37" s="9"/>
      <c r="Z37" s="3"/>
      <c r="AA37" s="3"/>
      <c r="AB37" s="3"/>
      <c r="AC37" s="3"/>
    </row>
    <row r="38" ht="12.75" customHeight="1">
      <c r="A38" s="157" t="s">
        <v>230</v>
      </c>
      <c r="B38" s="211" t="s">
        <v>178</v>
      </c>
      <c r="C38" s="204"/>
      <c r="D38" s="3"/>
      <c r="E38" s="198"/>
      <c r="F38" s="209" t="s">
        <v>231</v>
      </c>
      <c r="G38" s="209" t="s">
        <v>228</v>
      </c>
      <c r="H38" s="212" t="s">
        <v>220</v>
      </c>
      <c r="I38" s="213"/>
      <c r="J38" s="213"/>
      <c r="K38" s="163" t="s">
        <v>232</v>
      </c>
      <c r="L38" s="17" t="s">
        <v>178</v>
      </c>
      <c r="M38" s="173">
        <v>0.0</v>
      </c>
      <c r="N38" s="73"/>
      <c r="O38" s="204"/>
      <c r="P38" s="205" t="s">
        <v>101</v>
      </c>
      <c r="Q38" s="178">
        <f>IF($L38="No",$M38,-1 * $M38)</f>
        <v>0</v>
      </c>
      <c r="R38" s="214" t="s">
        <v>234</v>
      </c>
      <c r="S38" s="184"/>
      <c r="T38" s="215" t="s">
        <v>374</v>
      </c>
      <c r="U38" s="184"/>
      <c r="V38" s="216"/>
      <c r="W38" s="216"/>
      <c r="X38" s="217"/>
      <c r="Y38" s="9"/>
      <c r="Z38" s="3"/>
      <c r="AA38" s="3"/>
      <c r="AB38" s="3"/>
      <c r="AC38" s="3"/>
    </row>
    <row r="39" ht="12.75" customHeight="1">
      <c r="A39" s="157" t="s">
        <v>236</v>
      </c>
      <c r="B39" s="218">
        <v>0.0</v>
      </c>
      <c r="C39" s="204"/>
      <c r="D39" s="3"/>
      <c r="E39" s="157" t="s">
        <v>237</v>
      </c>
      <c r="F39" s="219" t="s">
        <v>178</v>
      </c>
      <c r="G39" s="219" t="s">
        <v>178</v>
      </c>
      <c r="H39" s="177">
        <v>0.0</v>
      </c>
      <c r="I39" s="8">
        <f t="shared" ref="I39:I43" si="2">IF(AND($G39="Yes",$F39="No"), -1 * $H39,IF(AND($G39="No",$F39="Yes"), $H39, 0))</f>
        <v>0</v>
      </c>
      <c r="J39" s="8"/>
      <c r="K39" s="163" t="s">
        <v>238</v>
      </c>
      <c r="L39" s="17" t="s">
        <v>233</v>
      </c>
      <c r="M39" s="173">
        <v>0.0</v>
      </c>
      <c r="N39" s="73"/>
      <c r="O39" s="204"/>
      <c r="P39" s="205" t="s">
        <v>101</v>
      </c>
      <c r="Q39" s="178">
        <f>IF($L39="No",$M39, IF($M39 = 0,0, -1 * $M39))</f>
        <v>0</v>
      </c>
      <c r="R39" s="214" t="s">
        <v>239</v>
      </c>
      <c r="S39" s="184"/>
      <c r="T39" s="215" t="s">
        <v>374</v>
      </c>
      <c r="U39" s="184"/>
      <c r="V39" s="216"/>
      <c r="W39" s="216"/>
      <c r="X39" s="217"/>
      <c r="Y39" s="9"/>
      <c r="Z39" s="3"/>
      <c r="AA39" s="3"/>
      <c r="AB39" s="3"/>
      <c r="AC39" s="3"/>
    </row>
    <row r="40" ht="12.75" customHeight="1">
      <c r="A40" s="157" t="s">
        <v>240</v>
      </c>
      <c r="B40" s="211" t="s">
        <v>115</v>
      </c>
      <c r="C40" s="204"/>
      <c r="D40" s="3"/>
      <c r="E40" s="157" t="s">
        <v>241</v>
      </c>
      <c r="F40" s="220" t="s">
        <v>178</v>
      </c>
      <c r="G40" s="220" t="s">
        <v>178</v>
      </c>
      <c r="H40" s="177">
        <v>275.0</v>
      </c>
      <c r="I40" s="8">
        <f t="shared" si="2"/>
        <v>0</v>
      </c>
      <c r="J40" s="8"/>
      <c r="K40" s="163" t="s">
        <v>242</v>
      </c>
      <c r="L40" s="17" t="s">
        <v>233</v>
      </c>
      <c r="M40" s="173">
        <v>0.0</v>
      </c>
      <c r="N40" s="73"/>
      <c r="O40" s="204"/>
      <c r="P40" s="205" t="s">
        <v>101</v>
      </c>
      <c r="Q40" s="178">
        <f>IF($L40="No",$M40, IF($M40 = 0, 0, -1 * $M40))</f>
        <v>0</v>
      </c>
      <c r="R40" s="214" t="s">
        <v>243</v>
      </c>
      <c r="S40" s="184"/>
      <c r="T40" s="215" t="s">
        <v>374</v>
      </c>
      <c r="U40" s="184"/>
      <c r="V40" s="216"/>
      <c r="W40" s="216"/>
      <c r="X40" s="217"/>
      <c r="Y40" s="9"/>
      <c r="Z40" s="3"/>
      <c r="AA40" s="3"/>
      <c r="AB40" s="3"/>
      <c r="AC40" s="3"/>
    </row>
    <row r="41" ht="12.75" customHeight="1">
      <c r="A41" s="157" t="s">
        <v>244</v>
      </c>
      <c r="B41" s="211" t="s">
        <v>178</v>
      </c>
      <c r="C41" s="9"/>
      <c r="D41" s="3"/>
      <c r="E41" s="157" t="s">
        <v>245</v>
      </c>
      <c r="F41" s="220" t="s">
        <v>178</v>
      </c>
      <c r="G41" s="220" t="s">
        <v>178</v>
      </c>
      <c r="H41" s="177">
        <v>0.0</v>
      </c>
      <c r="I41" s="8">
        <f t="shared" si="2"/>
        <v>0</v>
      </c>
      <c r="J41" s="8"/>
      <c r="K41" s="163" t="s">
        <v>246</v>
      </c>
      <c r="L41" s="17" t="s">
        <v>178</v>
      </c>
      <c r="M41" s="173">
        <v>0.0</v>
      </c>
      <c r="N41" s="73"/>
      <c r="O41" s="204"/>
      <c r="P41" s="205" t="s">
        <v>101</v>
      </c>
      <c r="Q41" s="178">
        <f>IF($L41="No",$M41,-1 * $M41)</f>
        <v>0</v>
      </c>
      <c r="R41" s="214" t="s">
        <v>247</v>
      </c>
      <c r="S41" s="184"/>
      <c r="T41" s="215" t="s">
        <v>374</v>
      </c>
      <c r="U41" s="184"/>
      <c r="V41" s="216"/>
      <c r="W41" s="216"/>
      <c r="X41" s="217"/>
      <c r="Y41" s="9"/>
      <c r="Z41" s="3"/>
      <c r="AA41" s="3"/>
      <c r="AB41" s="3"/>
      <c r="AC41" s="3"/>
    </row>
    <row r="42" ht="12.75" customHeight="1">
      <c r="A42" s="157" t="s">
        <v>248</v>
      </c>
      <c r="B42" s="218">
        <v>0.0</v>
      </c>
      <c r="C42" s="9"/>
      <c r="D42" s="3"/>
      <c r="E42" s="157" t="s">
        <v>249</v>
      </c>
      <c r="F42" s="220" t="s">
        <v>178</v>
      </c>
      <c r="G42" s="220" t="s">
        <v>178</v>
      </c>
      <c r="H42" s="177">
        <v>175.0</v>
      </c>
      <c r="I42" s="8">
        <f t="shared" si="2"/>
        <v>0</v>
      </c>
      <c r="J42" s="8"/>
      <c r="K42" s="221" t="s">
        <v>250</v>
      </c>
      <c r="L42" s="222" t="s">
        <v>233</v>
      </c>
      <c r="M42" s="223">
        <v>0.0</v>
      </c>
      <c r="N42" s="224"/>
      <c r="O42" s="224"/>
      <c r="P42" s="225" t="s">
        <v>101</v>
      </c>
      <c r="Q42" s="178">
        <f>IF($L42="No",$M42, IF($M42 = 0, 0, -1 * $M42))</f>
        <v>0</v>
      </c>
      <c r="R42" s="214" t="s">
        <v>251</v>
      </c>
      <c r="S42" s="184"/>
      <c r="T42" s="215" t="s">
        <v>374</v>
      </c>
      <c r="U42" s="184"/>
      <c r="V42" s="216"/>
      <c r="W42" s="216"/>
      <c r="X42" s="217"/>
      <c r="Y42" s="9"/>
      <c r="Z42" s="3"/>
      <c r="AA42" s="3"/>
      <c r="AB42" s="3"/>
      <c r="AC42" s="3"/>
    </row>
    <row r="43" ht="12.75" customHeight="1">
      <c r="A43" s="175" t="s">
        <v>252</v>
      </c>
      <c r="B43" s="226" t="s">
        <v>115</v>
      </c>
      <c r="C43" s="9"/>
      <c r="D43" s="3"/>
      <c r="E43" s="175" t="s">
        <v>209</v>
      </c>
      <c r="F43" s="227" t="s">
        <v>178</v>
      </c>
      <c r="G43" s="227" t="s">
        <v>178</v>
      </c>
      <c r="H43" s="194">
        <v>0.0</v>
      </c>
      <c r="I43" s="8">
        <f t="shared" si="2"/>
        <v>0</v>
      </c>
      <c r="J43" s="8"/>
      <c r="K43" s="3"/>
      <c r="L43" s="3"/>
      <c r="M43" s="3"/>
      <c r="N43" s="3"/>
      <c r="O43" s="3"/>
      <c r="P43" s="3"/>
      <c r="Q43" s="73"/>
      <c r="R43" s="214" t="s">
        <v>253</v>
      </c>
      <c r="S43" s="184"/>
      <c r="T43" s="215" t="s">
        <v>375</v>
      </c>
      <c r="U43" s="184"/>
      <c r="V43" s="216"/>
      <c r="W43" s="216"/>
      <c r="X43" s="217"/>
      <c r="Y43" s="9"/>
      <c r="Z43" s="3"/>
      <c r="AA43" s="3"/>
      <c r="AB43" s="3"/>
      <c r="AC43" s="3"/>
    </row>
    <row r="44" ht="12.75" customHeight="1">
      <c r="A44" s="9"/>
      <c r="B44" s="9"/>
      <c r="C44" s="9"/>
      <c r="D44" s="3"/>
      <c r="E44" s="9"/>
      <c r="F44" s="17"/>
      <c r="G44" s="17"/>
      <c r="H44" s="24"/>
      <c r="I44" s="8">
        <f>SUM(I39:I43)</f>
        <v>0</v>
      </c>
      <c r="J44" s="3"/>
      <c r="K44" s="3"/>
      <c r="L44" s="3"/>
      <c r="M44" s="3"/>
      <c r="N44" s="3"/>
      <c r="O44" s="3"/>
      <c r="P44" s="3"/>
      <c r="Q44" s="73"/>
      <c r="R44" s="228" t="s">
        <v>254</v>
      </c>
      <c r="S44" s="229"/>
      <c r="T44" s="230" t="s">
        <v>235</v>
      </c>
      <c r="U44" s="229"/>
      <c r="V44" s="231"/>
      <c r="W44" s="231"/>
      <c r="X44" s="232"/>
      <c r="Y44" s="9"/>
      <c r="Z44" s="3"/>
      <c r="AA44" s="3"/>
      <c r="AB44" s="3"/>
      <c r="AC44" s="3"/>
    </row>
    <row r="45" ht="12.75" customHeight="1">
      <c r="A45" s="109" t="s">
        <v>255</v>
      </c>
      <c r="B45" s="109" t="s">
        <v>220</v>
      </c>
      <c r="C45" s="109" t="s">
        <v>256</v>
      </c>
      <c r="D45" s="3"/>
      <c r="E45" s="9"/>
      <c r="F45" s="17"/>
      <c r="G45" s="17"/>
      <c r="H45" s="24"/>
      <c r="I45" s="3"/>
      <c r="J45" s="3"/>
      <c r="K45" s="3"/>
      <c r="L45" s="3"/>
      <c r="M45" s="3"/>
      <c r="N45" s="3"/>
      <c r="O45" s="3"/>
      <c r="P45" s="3"/>
      <c r="Q45" s="73"/>
      <c r="R45" s="233"/>
      <c r="S45" s="233"/>
      <c r="T45" s="233"/>
      <c r="U45" s="233"/>
      <c r="V45" s="233"/>
      <c r="W45" s="233"/>
      <c r="X45" s="233"/>
      <c r="Y45" s="9"/>
      <c r="Z45" s="3"/>
      <c r="AA45" s="3"/>
      <c r="AB45" s="3"/>
      <c r="AC45" s="3"/>
    </row>
    <row r="46" ht="12.75" customHeight="1">
      <c r="A46" s="157" t="s">
        <v>257</v>
      </c>
      <c r="B46" s="234">
        <v>0.0</v>
      </c>
      <c r="C46" s="158" t="s">
        <v>258</v>
      </c>
      <c r="D46" s="3"/>
      <c r="E46" s="9"/>
      <c r="F46" s="17"/>
      <c r="G46" s="17"/>
      <c r="H46" s="24"/>
      <c r="I46" s="3"/>
      <c r="J46" s="3"/>
      <c r="K46" s="3"/>
      <c r="L46" s="3"/>
      <c r="M46" s="3"/>
      <c r="N46" s="3"/>
      <c r="O46" s="3"/>
      <c r="P46" s="3"/>
      <c r="Q46" s="73"/>
      <c r="R46" s="233"/>
      <c r="S46" s="233"/>
      <c r="T46" s="233"/>
      <c r="U46" s="233"/>
      <c r="V46" s="233"/>
      <c r="W46" s="233"/>
      <c r="X46" s="233"/>
      <c r="Y46" s="233"/>
      <c r="Z46" s="3"/>
      <c r="AA46" s="3"/>
      <c r="AB46" s="3"/>
      <c r="AC46" s="3"/>
    </row>
    <row r="47" ht="12.75" customHeight="1">
      <c r="A47" s="157" t="s">
        <v>259</v>
      </c>
      <c r="B47" s="234">
        <v>0.0</v>
      </c>
      <c r="C47" s="158" t="s">
        <v>258</v>
      </c>
      <c r="D47" s="3"/>
      <c r="E47" s="9"/>
      <c r="F47" s="17"/>
      <c r="G47" s="17"/>
      <c r="H47" s="24"/>
      <c r="I47" s="3"/>
      <c r="J47" s="3"/>
      <c r="K47" s="3"/>
      <c r="L47" s="3"/>
      <c r="M47" s="3"/>
      <c r="N47" s="3"/>
      <c r="O47" s="3"/>
      <c r="P47" s="3"/>
      <c r="Q47" s="73"/>
      <c r="R47" s="233"/>
      <c r="S47" s="233"/>
      <c r="T47" s="233"/>
      <c r="U47" s="233"/>
      <c r="V47" s="233"/>
      <c r="W47" s="233"/>
      <c r="X47" s="233"/>
      <c r="Y47" s="233"/>
      <c r="Z47" s="3"/>
      <c r="AA47" s="3"/>
      <c r="AB47" s="3"/>
      <c r="AC47" s="3"/>
    </row>
    <row r="48" ht="12.75" customHeight="1">
      <c r="A48" s="157" t="s">
        <v>260</v>
      </c>
      <c r="B48" s="235" t="s">
        <v>261</v>
      </c>
      <c r="C48" s="158" t="s">
        <v>258</v>
      </c>
      <c r="D48" s="3"/>
      <c r="E48" s="9"/>
      <c r="F48" s="17"/>
      <c r="G48" s="17"/>
      <c r="H48" s="24"/>
      <c r="I48" s="3"/>
      <c r="J48" s="3"/>
      <c r="K48" s="3"/>
      <c r="L48" s="3"/>
      <c r="M48" s="3"/>
      <c r="N48" s="3"/>
      <c r="O48" s="3"/>
      <c r="P48" s="3"/>
      <c r="Q48" s="73"/>
      <c r="R48" s="233"/>
      <c r="S48" s="233"/>
      <c r="T48" s="233"/>
      <c r="U48" s="233"/>
      <c r="V48" s="233"/>
      <c r="W48" s="233"/>
      <c r="X48" s="233"/>
      <c r="Y48" s="233"/>
      <c r="Z48" s="3"/>
      <c r="AA48" s="3"/>
      <c r="AB48" s="3"/>
      <c r="AC48" s="3"/>
    </row>
    <row r="49" ht="12.75" customHeight="1">
      <c r="A49" s="157" t="s">
        <v>262</v>
      </c>
      <c r="B49" s="234">
        <v>0.0</v>
      </c>
      <c r="C49" s="158" t="s">
        <v>258</v>
      </c>
      <c r="D49" s="3"/>
      <c r="E49" s="9"/>
      <c r="F49" s="17"/>
      <c r="G49" s="17"/>
      <c r="H49" s="24"/>
      <c r="I49" s="3"/>
      <c r="J49" s="3"/>
      <c r="K49" s="3"/>
      <c r="L49" s="3"/>
      <c r="M49" s="3"/>
      <c r="N49" s="3"/>
      <c r="O49" s="3"/>
      <c r="P49" s="3"/>
      <c r="Q49" s="73"/>
      <c r="R49" s="233"/>
      <c r="S49" s="233"/>
      <c r="T49" s="233"/>
      <c r="U49" s="233"/>
      <c r="V49" s="233"/>
      <c r="W49" s="233"/>
      <c r="X49" s="233"/>
      <c r="Y49" s="233"/>
      <c r="Z49" s="3"/>
      <c r="AA49" s="3"/>
      <c r="AB49" s="3"/>
      <c r="AC49" s="3"/>
    </row>
    <row r="50" ht="12.75" customHeight="1">
      <c r="A50" s="157" t="s">
        <v>263</v>
      </c>
      <c r="B50" s="234">
        <v>0.0</v>
      </c>
      <c r="C50" s="158" t="s">
        <v>258</v>
      </c>
      <c r="D50" s="3"/>
      <c r="E50" s="9"/>
      <c r="F50" s="17"/>
      <c r="G50" s="17"/>
      <c r="H50" s="24"/>
      <c r="I50" s="3"/>
      <c r="J50" s="3"/>
      <c r="K50" s="3"/>
      <c r="L50" s="3"/>
      <c r="M50" s="3"/>
      <c r="N50" s="3"/>
      <c r="O50" s="3"/>
      <c r="P50" s="3"/>
      <c r="Q50" s="73"/>
      <c r="R50" s="233"/>
      <c r="S50" s="233"/>
      <c r="T50" s="233"/>
      <c r="U50" s="233"/>
      <c r="V50" s="233"/>
      <c r="W50" s="233"/>
      <c r="X50" s="233"/>
      <c r="Y50" s="233"/>
      <c r="Z50" s="3"/>
      <c r="AA50" s="3"/>
      <c r="AB50" s="3"/>
      <c r="AC50" s="3"/>
    </row>
    <row r="51" ht="12.75" customHeight="1">
      <c r="A51" s="157" t="s">
        <v>264</v>
      </c>
      <c r="B51" s="234">
        <v>0.0</v>
      </c>
      <c r="C51" s="158" t="s">
        <v>258</v>
      </c>
      <c r="D51" s="3"/>
      <c r="E51" s="9"/>
      <c r="F51" s="17"/>
      <c r="G51" s="17"/>
      <c r="H51" s="24"/>
      <c r="I51" s="3"/>
      <c r="J51" s="3"/>
      <c r="K51" s="3"/>
      <c r="L51" s="3"/>
      <c r="M51" s="3"/>
      <c r="N51" s="3"/>
      <c r="O51" s="3"/>
      <c r="P51" s="3"/>
      <c r="Q51" s="73"/>
      <c r="R51" s="233"/>
      <c r="S51" s="233"/>
      <c r="T51" s="233"/>
      <c r="U51" s="233"/>
      <c r="V51" s="233"/>
      <c r="W51" s="233"/>
      <c r="X51" s="233"/>
      <c r="Y51" s="233"/>
      <c r="Z51" s="3"/>
      <c r="AA51" s="3"/>
      <c r="AB51" s="3"/>
      <c r="AC51" s="3"/>
    </row>
    <row r="52" ht="12.75" customHeight="1">
      <c r="A52" s="157" t="s">
        <v>265</v>
      </c>
      <c r="B52" s="234">
        <v>0.0</v>
      </c>
      <c r="C52" s="158" t="s">
        <v>258</v>
      </c>
      <c r="D52" s="3"/>
      <c r="E52" s="9"/>
      <c r="F52" s="17"/>
      <c r="G52" s="17"/>
      <c r="H52" s="24"/>
      <c r="I52" s="3"/>
      <c r="J52" s="3"/>
      <c r="K52" s="3"/>
      <c r="L52" s="3"/>
      <c r="M52" s="3"/>
      <c r="N52" s="3"/>
      <c r="O52" s="3"/>
      <c r="P52" s="3"/>
      <c r="Q52" s="73"/>
      <c r="R52" s="233"/>
      <c r="S52" s="233"/>
      <c r="T52" s="233"/>
      <c r="U52" s="233"/>
      <c r="V52" s="233"/>
      <c r="W52" s="233"/>
      <c r="X52" s="233"/>
      <c r="Y52" s="233"/>
      <c r="Z52" s="3"/>
      <c r="AA52" s="3"/>
      <c r="AB52" s="3"/>
      <c r="AC52" s="3"/>
    </row>
    <row r="53" ht="12.75" customHeight="1">
      <c r="A53" s="157" t="s">
        <v>266</v>
      </c>
      <c r="B53" s="234">
        <v>0.0</v>
      </c>
      <c r="C53" s="158" t="s">
        <v>258</v>
      </c>
      <c r="D53" s="3"/>
      <c r="E53" s="9"/>
      <c r="F53" s="17"/>
      <c r="G53" s="17"/>
      <c r="H53" s="24"/>
      <c r="I53" s="3"/>
      <c r="J53" s="3"/>
      <c r="K53" s="3"/>
      <c r="L53" s="3"/>
      <c r="M53" s="3"/>
      <c r="N53" s="3"/>
      <c r="O53" s="3"/>
      <c r="P53" s="3"/>
      <c r="Q53" s="73"/>
      <c r="R53" s="233"/>
      <c r="S53" s="233"/>
      <c r="T53" s="233"/>
      <c r="U53" s="233"/>
      <c r="V53" s="233"/>
      <c r="W53" s="233"/>
      <c r="X53" s="233"/>
      <c r="Y53" s="233"/>
      <c r="Z53" s="3"/>
      <c r="AA53" s="3"/>
      <c r="AB53" s="3"/>
      <c r="AC53" s="3"/>
    </row>
    <row r="54" ht="12.75" customHeight="1">
      <c r="A54" s="157" t="s">
        <v>267</v>
      </c>
      <c r="B54" s="234">
        <v>0.0</v>
      </c>
      <c r="C54" s="158" t="s">
        <v>258</v>
      </c>
      <c r="D54" s="3"/>
      <c r="E54" s="9"/>
      <c r="F54" s="17"/>
      <c r="G54" s="17"/>
      <c r="H54" s="24"/>
      <c r="I54" s="3"/>
      <c r="J54" s="3"/>
      <c r="K54" s="3"/>
      <c r="L54" s="3"/>
      <c r="M54" s="3"/>
      <c r="N54" s="3"/>
      <c r="O54" s="3"/>
      <c r="P54" s="3"/>
      <c r="Q54" s="73"/>
      <c r="R54" s="233"/>
      <c r="S54" s="233"/>
      <c r="T54" s="233"/>
      <c r="U54" s="233"/>
      <c r="V54" s="233"/>
      <c r="W54" s="233"/>
      <c r="X54" s="233"/>
      <c r="Y54" s="233"/>
      <c r="Z54" s="3"/>
      <c r="AA54" s="3"/>
      <c r="AB54" s="3"/>
      <c r="AC54" s="3"/>
    </row>
    <row r="55" ht="12.75" customHeight="1">
      <c r="A55" s="157" t="s">
        <v>268</v>
      </c>
      <c r="B55" s="234">
        <v>1000.0</v>
      </c>
      <c r="C55" s="158" t="s">
        <v>258</v>
      </c>
      <c r="D55" s="3"/>
      <c r="E55" s="9"/>
      <c r="F55" s="17"/>
      <c r="G55" s="17"/>
      <c r="H55" s="24"/>
      <c r="I55" s="3"/>
      <c r="J55" s="3"/>
      <c r="K55" s="3"/>
      <c r="L55" s="3"/>
      <c r="M55" s="3"/>
      <c r="N55" s="3"/>
      <c r="O55" s="3"/>
      <c r="P55" s="3"/>
      <c r="Q55" s="73"/>
      <c r="R55" s="233"/>
      <c r="S55" s="233"/>
      <c r="T55" s="233"/>
      <c r="U55" s="233"/>
      <c r="V55" s="233"/>
      <c r="W55" s="233"/>
      <c r="X55" s="233"/>
      <c r="Y55" s="233"/>
      <c r="Z55" s="3"/>
      <c r="AA55" s="3"/>
      <c r="AB55" s="3"/>
      <c r="AC55" s="3"/>
    </row>
    <row r="56" ht="12.75" customHeight="1">
      <c r="A56" s="157" t="s">
        <v>269</v>
      </c>
      <c r="B56" s="234">
        <v>0.0</v>
      </c>
      <c r="C56" s="158" t="s">
        <v>258</v>
      </c>
      <c r="D56" s="3"/>
      <c r="E56" s="9"/>
      <c r="F56" s="17"/>
      <c r="G56" s="17"/>
      <c r="H56" s="24"/>
      <c r="I56" s="3"/>
      <c r="J56" s="3"/>
      <c r="K56" s="3"/>
      <c r="L56" s="3"/>
      <c r="M56" s="3"/>
      <c r="N56" s="3"/>
      <c r="O56" s="3"/>
      <c r="P56" s="3"/>
      <c r="Q56" s="73"/>
      <c r="R56" s="233"/>
      <c r="S56" s="233"/>
      <c r="T56" s="233"/>
      <c r="U56" s="233"/>
      <c r="V56" s="233"/>
      <c r="W56" s="233"/>
      <c r="X56" s="233"/>
      <c r="Y56" s="233"/>
      <c r="Z56" s="3"/>
      <c r="AA56" s="3"/>
      <c r="AB56" s="3"/>
      <c r="AC56" s="3"/>
    </row>
    <row r="57" ht="12.75" customHeight="1">
      <c r="A57" s="157" t="s">
        <v>270</v>
      </c>
      <c r="B57" s="234">
        <v>0.0</v>
      </c>
      <c r="C57" s="158" t="s">
        <v>258</v>
      </c>
      <c r="D57" s="3"/>
      <c r="E57" s="9"/>
      <c r="F57" s="17"/>
      <c r="G57" s="17"/>
      <c r="H57" s="24"/>
      <c r="I57" s="3"/>
      <c r="J57" s="3"/>
      <c r="K57" s="3"/>
      <c r="L57" s="3"/>
      <c r="M57" s="3"/>
      <c r="N57" s="3"/>
      <c r="O57" s="3"/>
      <c r="P57" s="3"/>
      <c r="Q57" s="73"/>
      <c r="R57" s="233"/>
      <c r="S57" s="233"/>
      <c r="T57" s="233"/>
      <c r="U57" s="233"/>
      <c r="V57" s="233"/>
      <c r="W57" s="233"/>
      <c r="X57" s="233"/>
      <c r="Y57" s="233"/>
      <c r="Z57" s="3"/>
      <c r="AA57" s="3"/>
      <c r="AB57" s="3"/>
      <c r="AC57" s="3"/>
    </row>
    <row r="58" ht="12.75" customHeight="1">
      <c r="A58" s="175" t="s">
        <v>271</v>
      </c>
      <c r="B58" s="236">
        <v>0.0</v>
      </c>
      <c r="C58" s="176" t="s">
        <v>258</v>
      </c>
      <c r="D58" s="3"/>
      <c r="E58" s="9"/>
      <c r="F58" s="17"/>
      <c r="G58" s="17"/>
      <c r="H58" s="24"/>
      <c r="I58" s="3"/>
      <c r="J58" s="3"/>
      <c r="K58" s="3"/>
      <c r="L58" s="3"/>
      <c r="M58" s="3"/>
      <c r="N58" s="3"/>
      <c r="O58" s="3"/>
      <c r="P58" s="3"/>
      <c r="Q58" s="73"/>
      <c r="R58" s="233"/>
      <c r="S58" s="233"/>
      <c r="T58" s="233"/>
      <c r="U58" s="233"/>
      <c r="V58" s="233"/>
      <c r="W58" s="233"/>
      <c r="X58" s="233"/>
      <c r="Y58" s="233"/>
      <c r="Z58" s="3"/>
      <c r="AA58" s="3"/>
      <c r="AB58" s="3"/>
      <c r="AC58" s="3"/>
    </row>
    <row r="59" ht="12.75" customHeight="1">
      <c r="A59" s="9"/>
      <c r="B59" s="237"/>
      <c r="C59" s="9"/>
      <c r="D59" s="3"/>
      <c r="E59" s="9"/>
      <c r="F59" s="17"/>
      <c r="G59" s="17"/>
      <c r="H59" s="24"/>
      <c r="I59" s="3"/>
      <c r="J59" s="3"/>
      <c r="K59" s="3"/>
      <c r="L59" s="3"/>
      <c r="M59" s="3"/>
      <c r="N59" s="3"/>
      <c r="O59" s="3"/>
      <c r="P59" s="3"/>
      <c r="Q59" s="73"/>
      <c r="R59" s="233"/>
      <c r="S59" s="233"/>
      <c r="T59" s="233"/>
      <c r="U59" s="233"/>
      <c r="V59" s="233"/>
      <c r="W59" s="233"/>
      <c r="X59" s="233"/>
      <c r="Y59" s="233"/>
      <c r="Z59" s="3"/>
      <c r="AA59" s="3"/>
      <c r="AB59" s="3"/>
      <c r="AC59" s="3"/>
    </row>
    <row r="60" ht="12.75" hidden="1" customHeight="1">
      <c r="A60" s="9"/>
      <c r="B60" s="237"/>
      <c r="C60" s="9"/>
      <c r="D60" s="3"/>
      <c r="E60" s="9"/>
      <c r="F60" s="17"/>
      <c r="G60" s="17"/>
      <c r="H60" s="24"/>
      <c r="I60" s="3"/>
      <c r="J60" s="3"/>
      <c r="K60" s="3"/>
      <c r="L60" s="3"/>
      <c r="M60" s="3"/>
      <c r="N60" s="3"/>
      <c r="O60" s="3"/>
      <c r="P60" s="3"/>
      <c r="Q60" s="73"/>
      <c r="R60" s="233"/>
      <c r="S60" s="233"/>
      <c r="T60" s="233"/>
      <c r="U60" s="233"/>
      <c r="V60" s="233"/>
      <c r="W60" s="233"/>
      <c r="X60" s="233"/>
      <c r="Y60" s="233"/>
      <c r="Z60" s="3"/>
      <c r="AA60" s="3"/>
      <c r="AB60" s="3"/>
      <c r="AC60" s="3"/>
    </row>
    <row r="61" ht="12.75" hidden="1" customHeight="1">
      <c r="A61" s="9"/>
      <c r="B61" s="237"/>
      <c r="C61" s="9"/>
      <c r="D61" s="3"/>
      <c r="E61" s="9"/>
      <c r="F61" s="17"/>
      <c r="G61" s="17"/>
      <c r="H61" s="24"/>
      <c r="I61" s="3"/>
      <c r="J61" s="3"/>
      <c r="K61" s="3"/>
      <c r="L61" s="3"/>
      <c r="M61" s="3"/>
      <c r="N61" s="3"/>
      <c r="O61" s="3"/>
      <c r="P61" s="3"/>
      <c r="Q61" s="73"/>
      <c r="R61" s="233"/>
      <c r="S61" s="233"/>
      <c r="T61" s="233"/>
      <c r="U61" s="233"/>
      <c r="V61" s="233"/>
      <c r="W61" s="233"/>
      <c r="X61" s="233"/>
      <c r="Y61" s="233"/>
      <c r="Z61" s="3"/>
      <c r="AA61" s="3"/>
      <c r="AB61" s="3"/>
      <c r="AC61" s="3"/>
    </row>
    <row r="62" ht="12.75" hidden="1" customHeight="1">
      <c r="A62" s="9"/>
      <c r="B62" s="237"/>
      <c r="C62" s="9"/>
      <c r="D62" s="3"/>
      <c r="E62" s="9"/>
      <c r="F62" s="17"/>
      <c r="G62" s="17"/>
      <c r="H62" s="24"/>
      <c r="I62" s="3"/>
      <c r="J62" s="3"/>
      <c r="K62" s="3"/>
      <c r="L62" s="3"/>
      <c r="M62" s="3"/>
      <c r="N62" s="3"/>
      <c r="O62" s="3"/>
      <c r="P62" s="3"/>
      <c r="Q62" s="73"/>
      <c r="R62" s="233"/>
      <c r="S62" s="233"/>
      <c r="T62" s="233"/>
      <c r="U62" s="233"/>
      <c r="V62" s="233"/>
      <c r="W62" s="233"/>
      <c r="X62" s="233"/>
      <c r="Y62" s="233"/>
      <c r="Z62" s="3"/>
      <c r="AA62" s="3"/>
      <c r="AB62" s="3"/>
      <c r="AC62" s="3"/>
    </row>
    <row r="63" ht="12.75" hidden="1" customHeight="1">
      <c r="A63" s="9"/>
      <c r="B63" s="237"/>
      <c r="C63" s="9"/>
      <c r="D63" s="3"/>
      <c r="E63" s="9"/>
      <c r="F63" s="17"/>
      <c r="G63" s="17"/>
      <c r="H63" s="24"/>
      <c r="I63" s="3"/>
      <c r="J63" s="3"/>
      <c r="K63" s="3"/>
      <c r="L63" s="3"/>
      <c r="M63" s="3"/>
      <c r="N63" s="3"/>
      <c r="O63" s="3"/>
      <c r="P63" s="3"/>
      <c r="Q63" s="73"/>
      <c r="R63" s="233"/>
      <c r="S63" s="233"/>
      <c r="T63" s="233"/>
      <c r="U63" s="233"/>
      <c r="V63" s="233"/>
      <c r="W63" s="233"/>
      <c r="X63" s="233"/>
      <c r="Y63" s="233"/>
      <c r="Z63" s="3"/>
      <c r="AA63" s="3"/>
      <c r="AB63" s="3"/>
      <c r="AC63" s="3"/>
    </row>
    <row r="64" ht="12.75" hidden="1" customHeight="1">
      <c r="A64" s="9"/>
      <c r="B64" s="237"/>
      <c r="C64" s="9"/>
      <c r="D64" s="3"/>
      <c r="E64" s="9"/>
      <c r="F64" s="17"/>
      <c r="G64" s="17"/>
      <c r="H64" s="24"/>
      <c r="I64" s="3"/>
      <c r="J64" s="3"/>
      <c r="K64" s="3"/>
      <c r="L64" s="3"/>
      <c r="M64" s="3"/>
      <c r="N64" s="3"/>
      <c r="O64" s="3"/>
      <c r="P64" s="3"/>
      <c r="Q64" s="73"/>
      <c r="R64" s="233"/>
      <c r="S64" s="233"/>
      <c r="T64" s="233"/>
      <c r="U64" s="233"/>
      <c r="V64" s="233"/>
      <c r="W64" s="233"/>
      <c r="X64" s="233"/>
      <c r="Y64" s="233"/>
      <c r="Z64" s="3"/>
      <c r="AA64" s="3"/>
      <c r="AB64" s="3"/>
      <c r="AC64" s="3"/>
    </row>
    <row r="65" ht="12.75" hidden="1" customHeight="1">
      <c r="A65" s="9"/>
      <c r="B65" s="237"/>
      <c r="C65" s="9"/>
      <c r="D65" s="3"/>
      <c r="E65" s="9"/>
      <c r="F65" s="17"/>
      <c r="G65" s="17"/>
      <c r="H65" s="24"/>
      <c r="I65" s="3"/>
      <c r="J65" s="3"/>
      <c r="K65" s="3"/>
      <c r="L65" s="3"/>
      <c r="M65" s="3"/>
      <c r="N65" s="3"/>
      <c r="O65" s="3"/>
      <c r="P65" s="3"/>
      <c r="Q65" s="73"/>
      <c r="R65" s="233"/>
      <c r="S65" s="233"/>
      <c r="T65" s="233"/>
      <c r="U65" s="233"/>
      <c r="V65" s="233"/>
      <c r="W65" s="233"/>
      <c r="X65" s="233"/>
      <c r="Y65" s="233"/>
      <c r="Z65" s="3"/>
      <c r="AA65" s="3"/>
      <c r="AB65" s="3"/>
      <c r="AC65" s="3"/>
    </row>
    <row r="66" ht="12.75" hidden="1" customHeight="1">
      <c r="A66" s="9"/>
      <c r="B66" s="237"/>
      <c r="C66" s="9"/>
      <c r="D66" s="3"/>
      <c r="E66" s="9"/>
      <c r="F66" s="17"/>
      <c r="G66" s="17"/>
      <c r="H66" s="24"/>
      <c r="I66" s="3"/>
      <c r="J66" s="3"/>
      <c r="K66" s="3"/>
      <c r="L66" s="3"/>
      <c r="M66" s="3"/>
      <c r="N66" s="3"/>
      <c r="O66" s="3"/>
      <c r="P66" s="3"/>
      <c r="Q66" s="73"/>
      <c r="R66" s="233"/>
      <c r="S66" s="233"/>
      <c r="T66" s="233"/>
      <c r="U66" s="233"/>
      <c r="V66" s="233"/>
      <c r="W66" s="233"/>
      <c r="X66" s="233"/>
      <c r="Y66" s="233"/>
      <c r="Z66" s="3"/>
      <c r="AA66" s="3"/>
      <c r="AB66" s="3"/>
      <c r="AC66" s="3"/>
    </row>
    <row r="67" ht="12.75" customHeight="1">
      <c r="A67" s="9"/>
      <c r="B67" s="238"/>
      <c r="C67" s="121"/>
      <c r="D67" s="3"/>
      <c r="E67" s="9"/>
      <c r="F67" s="9"/>
      <c r="G67" s="17"/>
      <c r="H67" s="239"/>
      <c r="I67" s="3"/>
      <c r="J67" s="3"/>
      <c r="K67" s="9"/>
      <c r="L67" s="9"/>
      <c r="M67" s="9"/>
      <c r="N67" s="9"/>
      <c r="O67" s="239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109" t="s">
        <v>272</v>
      </c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3"/>
      <c r="Z68" s="3"/>
      <c r="AA68" s="3"/>
      <c r="AB68" s="3"/>
      <c r="AC68" s="3"/>
    </row>
    <row r="69" ht="12.75" customHeight="1">
      <c r="A69" s="209"/>
      <c r="B69" s="209"/>
      <c r="C69" s="209"/>
      <c r="D69" s="209"/>
      <c r="E69" s="209"/>
      <c r="F69" s="209"/>
      <c r="G69" s="209"/>
      <c r="H69" s="209"/>
      <c r="I69" s="240" t="s">
        <v>84</v>
      </c>
      <c r="J69" s="181"/>
      <c r="K69" s="240" t="s">
        <v>16</v>
      </c>
      <c r="L69" s="181"/>
      <c r="M69" s="181"/>
      <c r="N69" s="240" t="s">
        <v>273</v>
      </c>
      <c r="O69" s="181"/>
      <c r="P69" s="240" t="s">
        <v>87</v>
      </c>
      <c r="Q69" s="181"/>
      <c r="R69" s="181"/>
      <c r="S69" s="181"/>
      <c r="T69" s="181"/>
      <c r="U69" s="181"/>
      <c r="V69" s="181"/>
      <c r="W69" s="240" t="s">
        <v>274</v>
      </c>
      <c r="X69" s="181"/>
      <c r="Y69" s="3"/>
      <c r="Z69" s="3"/>
      <c r="AA69" s="3"/>
      <c r="AB69" s="3"/>
      <c r="AC69" s="3"/>
    </row>
    <row r="70" ht="12.75" customHeight="1">
      <c r="A70" s="241" t="s">
        <v>275</v>
      </c>
      <c r="B70" s="241" t="s">
        <v>276</v>
      </c>
      <c r="C70" s="242"/>
      <c r="D70" s="242" t="s">
        <v>98</v>
      </c>
      <c r="E70" s="242" t="s">
        <v>99</v>
      </c>
      <c r="F70" s="242" t="s">
        <v>277</v>
      </c>
      <c r="G70" s="242" t="s">
        <v>278</v>
      </c>
      <c r="H70" s="242" t="s">
        <v>100</v>
      </c>
      <c r="I70" s="243" t="s">
        <v>101</v>
      </c>
      <c r="J70" s="244" t="s">
        <v>102</v>
      </c>
      <c r="K70" s="245" t="s">
        <v>103</v>
      </c>
      <c r="L70" s="246" t="s">
        <v>104</v>
      </c>
      <c r="M70" s="247" t="s">
        <v>105</v>
      </c>
      <c r="N70" s="245" t="s">
        <v>101</v>
      </c>
      <c r="O70" s="248" t="s">
        <v>102</v>
      </c>
      <c r="P70" s="245" t="s">
        <v>106</v>
      </c>
      <c r="Q70" s="246" t="s">
        <v>107</v>
      </c>
      <c r="R70" s="246" t="s">
        <v>108</v>
      </c>
      <c r="S70" s="246" t="s">
        <v>109</v>
      </c>
      <c r="T70" s="246" t="s">
        <v>110</v>
      </c>
      <c r="U70" s="246" t="s">
        <v>111</v>
      </c>
      <c r="V70" s="246" t="s">
        <v>112</v>
      </c>
      <c r="W70" s="245" t="s">
        <v>101</v>
      </c>
      <c r="X70" s="249" t="s">
        <v>102</v>
      </c>
      <c r="Y70" s="3"/>
      <c r="Z70" s="3"/>
      <c r="AA70" s="3"/>
      <c r="AB70" s="3"/>
      <c r="AC70" s="3"/>
    </row>
    <row r="71" ht="12.75" customHeight="1">
      <c r="A71" s="250" t="s">
        <v>114</v>
      </c>
      <c r="B71" s="9" t="s">
        <v>376</v>
      </c>
      <c r="C71" s="17"/>
      <c r="D71" s="166">
        <v>25.0</v>
      </c>
      <c r="E71" s="251">
        <v>308.0</v>
      </c>
      <c r="F71" s="251">
        <v>1.0</v>
      </c>
      <c r="G71" s="252">
        <v>1.0</v>
      </c>
      <c r="H71" s="253" t="s">
        <v>233</v>
      </c>
      <c r="I71" s="254">
        <v>2467.0</v>
      </c>
      <c r="J71" s="255">
        <f t="shared" ref="J71:J229" si="3">IF($Y71 = 1,$I71/$E71,"")</f>
        <v>8.00974026</v>
      </c>
      <c r="K71" s="239">
        <v>0.0</v>
      </c>
      <c r="L71" s="239">
        <v>0.0</v>
      </c>
      <c r="M71" s="256">
        <v>0.0</v>
      </c>
      <c r="N71" s="24">
        <f t="shared" ref="N71:N229" si="4">IF($Y71 = 1, $I71-K71/12-L71/12-M71,"")</f>
        <v>2467</v>
      </c>
      <c r="O71" s="255">
        <f t="shared" ref="O71:O229" si="5">IF($Y71 = 1,$N71/($E71),"")</f>
        <v>8.00974026</v>
      </c>
      <c r="P71" s="257">
        <f t="shared" ref="P71:P229" si="6">IF($Y71 = 1,IF($P$23="No",$P$24,0),"")</f>
        <v>0</v>
      </c>
      <c r="Q71" s="24">
        <f t="shared" ref="Q71:Q229" si="7">IF($Y71 = 1,$Q$19,"")</f>
        <v>0</v>
      </c>
      <c r="R71" s="24">
        <f t="shared" ref="R71:R229" si="8">IF($Y71 = 1,IFERROR(IF($P$34="Per Bed",$Q$34,$Q$34 /F71),0) + IFERROR(IF($P$35="Per Bed",$Q$35,$Q$35/F71),0),"")</f>
        <v>0</v>
      </c>
      <c r="S71" s="24">
        <f t="shared" ref="S71:S229" si="9">IF($Y71 = 1,IFERROR(IF($P$36="Per Bed",$Q$36,$Q$36/F71),0),"")</f>
        <v>0</v>
      </c>
      <c r="T71" s="24">
        <f t="shared" ref="T71:T229" si="10">IF($Y71 = 1,IFERROR(IF($P$38="Per Bed",$Q$38,$Q$38 /F71),0) + IFERROR(IF($P$39="Per Bed",$Q$39,$Q$39/F71),0),"")</f>
        <v>0</v>
      </c>
      <c r="U71" s="24">
        <f t="shared" ref="U71:U229" si="11">IF($Y71 = 1,IFERROR(IF($P$40="Per Bed",$Q$40,$Q$40/F71),0) + IFERROR(IF($P$41="Per Bed",$Q$41,$Q$41/F71),0) + IFERROR(IF($P$42="Per Bed",$Q$42,$Q$42/F71),0),"")</f>
        <v>0</v>
      </c>
      <c r="V71" s="24">
        <f t="shared" ref="V71:V229" si="12">IF($Y71 = 1,$I$44,"")</f>
        <v>0</v>
      </c>
      <c r="W71" s="257">
        <f t="shared" ref="W71:W229" si="13">IF($Y71 = 1,N71+SUM(P71:V71),"")</f>
        <v>2467</v>
      </c>
      <c r="X71" s="258">
        <f t="shared" ref="X71:X229" si="14">IF($Y71 = 1,$W71/$E71,"")</f>
        <v>8.00974026</v>
      </c>
      <c r="Y71" s="8">
        <f t="shared" ref="Y71:Y229" si="15">IF(AND(A71&lt;&gt;"", E71 &gt; 0, F71 &lt;&gt; ""),  1, 0 )</f>
        <v>1</v>
      </c>
      <c r="Z71" s="3"/>
      <c r="AA71" s="3"/>
      <c r="AB71" s="3"/>
      <c r="AC71" s="3"/>
    </row>
    <row r="72" ht="12.75" customHeight="1">
      <c r="A72" s="250" t="s">
        <v>114</v>
      </c>
      <c r="B72" s="9" t="s">
        <v>377</v>
      </c>
      <c r="C72" s="17" t="s">
        <v>378</v>
      </c>
      <c r="D72" s="166">
        <v>12.0</v>
      </c>
      <c r="E72" s="251">
        <v>318.0</v>
      </c>
      <c r="F72" s="251">
        <v>1.0</v>
      </c>
      <c r="G72" s="252">
        <v>1.0</v>
      </c>
      <c r="H72" s="259" t="s">
        <v>233</v>
      </c>
      <c r="I72" s="260">
        <v>2611.0</v>
      </c>
      <c r="J72" s="123">
        <f t="shared" si="3"/>
        <v>8.210691824</v>
      </c>
      <c r="K72" s="239">
        <v>0.0</v>
      </c>
      <c r="L72" s="239">
        <v>0.0</v>
      </c>
      <c r="M72" s="256">
        <v>0.0</v>
      </c>
      <c r="N72" s="24">
        <f t="shared" si="4"/>
        <v>2611</v>
      </c>
      <c r="O72" s="123">
        <f t="shared" si="5"/>
        <v>8.210691824</v>
      </c>
      <c r="P72" s="261">
        <f t="shared" si="6"/>
        <v>0</v>
      </c>
      <c r="Q72" s="24">
        <f t="shared" si="7"/>
        <v>0</v>
      </c>
      <c r="R72" s="24">
        <f t="shared" si="8"/>
        <v>0</v>
      </c>
      <c r="S72" s="24">
        <f t="shared" si="9"/>
        <v>0</v>
      </c>
      <c r="T72" s="24">
        <f t="shared" si="10"/>
        <v>0</v>
      </c>
      <c r="U72" s="24">
        <f t="shared" si="11"/>
        <v>0</v>
      </c>
      <c r="V72" s="24">
        <f t="shared" si="12"/>
        <v>0</v>
      </c>
      <c r="W72" s="261">
        <f t="shared" si="13"/>
        <v>2611</v>
      </c>
      <c r="X72" s="262">
        <f t="shared" si="14"/>
        <v>8.210691824</v>
      </c>
      <c r="Y72" s="8">
        <f t="shared" si="15"/>
        <v>1</v>
      </c>
      <c r="Z72" s="3"/>
      <c r="AA72" s="3"/>
      <c r="AB72" s="3"/>
      <c r="AC72" s="3"/>
    </row>
    <row r="73" ht="12.75" customHeight="1">
      <c r="A73" s="250" t="s">
        <v>114</v>
      </c>
      <c r="B73" s="9" t="s">
        <v>379</v>
      </c>
      <c r="C73" s="17"/>
      <c r="D73" s="166">
        <v>51.0</v>
      </c>
      <c r="E73" s="251">
        <v>342.0</v>
      </c>
      <c r="F73" s="251">
        <v>1.0</v>
      </c>
      <c r="G73" s="252">
        <v>1.0</v>
      </c>
      <c r="H73" s="259" t="s">
        <v>233</v>
      </c>
      <c r="I73" s="260">
        <v>2759.0</v>
      </c>
      <c r="J73" s="123">
        <f t="shared" si="3"/>
        <v>8.067251462</v>
      </c>
      <c r="K73" s="239">
        <v>0.0</v>
      </c>
      <c r="L73" s="239">
        <v>0.0</v>
      </c>
      <c r="M73" s="256">
        <v>0.0</v>
      </c>
      <c r="N73" s="24">
        <f t="shared" si="4"/>
        <v>2759</v>
      </c>
      <c r="O73" s="123">
        <f t="shared" si="5"/>
        <v>8.067251462</v>
      </c>
      <c r="P73" s="261">
        <f t="shared" si="6"/>
        <v>0</v>
      </c>
      <c r="Q73" s="24">
        <f t="shared" si="7"/>
        <v>0</v>
      </c>
      <c r="R73" s="24">
        <f t="shared" si="8"/>
        <v>0</v>
      </c>
      <c r="S73" s="24">
        <f t="shared" si="9"/>
        <v>0</v>
      </c>
      <c r="T73" s="24">
        <f t="shared" si="10"/>
        <v>0</v>
      </c>
      <c r="U73" s="24">
        <f t="shared" si="11"/>
        <v>0</v>
      </c>
      <c r="V73" s="24">
        <f t="shared" si="12"/>
        <v>0</v>
      </c>
      <c r="W73" s="261">
        <f t="shared" si="13"/>
        <v>2759</v>
      </c>
      <c r="X73" s="262">
        <f t="shared" si="14"/>
        <v>8.067251462</v>
      </c>
      <c r="Y73" s="8">
        <f t="shared" si="15"/>
        <v>1</v>
      </c>
      <c r="Z73" s="3"/>
      <c r="AA73" s="3"/>
      <c r="AB73" s="3"/>
      <c r="AC73" s="3"/>
    </row>
    <row r="74" ht="12.75" customHeight="1">
      <c r="A74" s="9" t="s">
        <v>114</v>
      </c>
      <c r="B74" s="9" t="s">
        <v>380</v>
      </c>
      <c r="C74" s="17"/>
      <c r="D74" s="166">
        <v>8.0</v>
      </c>
      <c r="E74" s="251">
        <v>323.0</v>
      </c>
      <c r="F74" s="251">
        <v>1.0</v>
      </c>
      <c r="G74" s="252">
        <v>1.0</v>
      </c>
      <c r="H74" s="259" t="s">
        <v>233</v>
      </c>
      <c r="I74" s="260">
        <v>2724.0</v>
      </c>
      <c r="J74" s="123">
        <f t="shared" si="3"/>
        <v>8.433436533</v>
      </c>
      <c r="K74" s="239">
        <v>0.0</v>
      </c>
      <c r="L74" s="239">
        <v>0.0</v>
      </c>
      <c r="M74" s="256">
        <v>0.0</v>
      </c>
      <c r="N74" s="24">
        <f t="shared" si="4"/>
        <v>2724</v>
      </c>
      <c r="O74" s="123">
        <f t="shared" si="5"/>
        <v>8.433436533</v>
      </c>
      <c r="P74" s="261">
        <f t="shared" si="6"/>
        <v>0</v>
      </c>
      <c r="Q74" s="24">
        <f t="shared" si="7"/>
        <v>0</v>
      </c>
      <c r="R74" s="24">
        <f t="shared" si="8"/>
        <v>0</v>
      </c>
      <c r="S74" s="24">
        <f t="shared" si="9"/>
        <v>0</v>
      </c>
      <c r="T74" s="24">
        <f t="shared" si="10"/>
        <v>0</v>
      </c>
      <c r="U74" s="24">
        <f t="shared" si="11"/>
        <v>0</v>
      </c>
      <c r="V74" s="24">
        <f t="shared" si="12"/>
        <v>0</v>
      </c>
      <c r="W74" s="261">
        <f t="shared" si="13"/>
        <v>2724</v>
      </c>
      <c r="X74" s="262">
        <f t="shared" si="14"/>
        <v>8.433436533</v>
      </c>
      <c r="Y74" s="8">
        <f t="shared" si="15"/>
        <v>1</v>
      </c>
      <c r="Z74" s="3"/>
      <c r="AA74" s="3"/>
      <c r="AB74" s="3"/>
      <c r="AC74" s="3"/>
    </row>
    <row r="75" ht="12.75" customHeight="1">
      <c r="A75" s="250" t="s">
        <v>114</v>
      </c>
      <c r="B75" s="9" t="s">
        <v>381</v>
      </c>
      <c r="C75" s="17"/>
      <c r="D75" s="166">
        <v>10.0</v>
      </c>
      <c r="E75" s="251">
        <v>346.0</v>
      </c>
      <c r="F75" s="251">
        <v>1.0</v>
      </c>
      <c r="G75" s="252">
        <v>1.0</v>
      </c>
      <c r="H75" s="259" t="s">
        <v>233</v>
      </c>
      <c r="I75" s="260">
        <v>2775.0</v>
      </c>
      <c r="J75" s="123">
        <f t="shared" si="3"/>
        <v>8.020231214</v>
      </c>
      <c r="K75" s="239">
        <v>0.0</v>
      </c>
      <c r="L75" s="239">
        <v>0.0</v>
      </c>
      <c r="M75" s="256">
        <v>0.0</v>
      </c>
      <c r="N75" s="24">
        <f t="shared" si="4"/>
        <v>2775</v>
      </c>
      <c r="O75" s="123">
        <f t="shared" si="5"/>
        <v>8.020231214</v>
      </c>
      <c r="P75" s="261">
        <f t="shared" si="6"/>
        <v>0</v>
      </c>
      <c r="Q75" s="24">
        <f t="shared" si="7"/>
        <v>0</v>
      </c>
      <c r="R75" s="24">
        <f t="shared" si="8"/>
        <v>0</v>
      </c>
      <c r="S75" s="24">
        <f t="shared" si="9"/>
        <v>0</v>
      </c>
      <c r="T75" s="24">
        <f t="shared" si="10"/>
        <v>0</v>
      </c>
      <c r="U75" s="24">
        <f t="shared" si="11"/>
        <v>0</v>
      </c>
      <c r="V75" s="24">
        <f t="shared" si="12"/>
        <v>0</v>
      </c>
      <c r="W75" s="261">
        <f t="shared" si="13"/>
        <v>2775</v>
      </c>
      <c r="X75" s="262">
        <f t="shared" si="14"/>
        <v>8.020231214</v>
      </c>
      <c r="Y75" s="8">
        <f t="shared" si="15"/>
        <v>1</v>
      </c>
      <c r="Z75" s="3"/>
      <c r="AA75" s="3"/>
      <c r="AB75" s="3"/>
      <c r="AC75" s="3"/>
    </row>
    <row r="76" ht="12.75" customHeight="1">
      <c r="A76" s="250" t="s">
        <v>114</v>
      </c>
      <c r="B76" s="9" t="s">
        <v>382</v>
      </c>
      <c r="C76" s="17"/>
      <c r="D76" s="166">
        <v>29.0</v>
      </c>
      <c r="E76" s="251">
        <v>361.0</v>
      </c>
      <c r="F76" s="251">
        <v>1.0</v>
      </c>
      <c r="G76" s="252">
        <v>1.0</v>
      </c>
      <c r="H76" s="259" t="s">
        <v>233</v>
      </c>
      <c r="I76" s="260">
        <v>2791.0</v>
      </c>
      <c r="J76" s="123">
        <f t="shared" si="3"/>
        <v>7.731301939</v>
      </c>
      <c r="K76" s="239">
        <v>0.0</v>
      </c>
      <c r="L76" s="239">
        <v>0.0</v>
      </c>
      <c r="M76" s="256">
        <v>0.0</v>
      </c>
      <c r="N76" s="24">
        <f t="shared" si="4"/>
        <v>2791</v>
      </c>
      <c r="O76" s="123">
        <f t="shared" si="5"/>
        <v>7.731301939</v>
      </c>
      <c r="P76" s="261">
        <f t="shared" si="6"/>
        <v>0</v>
      </c>
      <c r="Q76" s="24">
        <f t="shared" si="7"/>
        <v>0</v>
      </c>
      <c r="R76" s="24">
        <f t="shared" si="8"/>
        <v>0</v>
      </c>
      <c r="S76" s="24">
        <f t="shared" si="9"/>
        <v>0</v>
      </c>
      <c r="T76" s="24">
        <f t="shared" si="10"/>
        <v>0</v>
      </c>
      <c r="U76" s="24">
        <f t="shared" si="11"/>
        <v>0</v>
      </c>
      <c r="V76" s="24">
        <f t="shared" si="12"/>
        <v>0</v>
      </c>
      <c r="W76" s="261">
        <f t="shared" si="13"/>
        <v>2791</v>
      </c>
      <c r="X76" s="262">
        <f t="shared" si="14"/>
        <v>7.731301939</v>
      </c>
      <c r="Y76" s="8">
        <f t="shared" si="15"/>
        <v>1</v>
      </c>
      <c r="Z76" s="3"/>
      <c r="AA76" s="3"/>
      <c r="AB76" s="3"/>
      <c r="AC76" s="3"/>
    </row>
    <row r="77" ht="12.75" customHeight="1">
      <c r="A77" s="250" t="s">
        <v>114</v>
      </c>
      <c r="B77" s="9" t="s">
        <v>383</v>
      </c>
      <c r="C77" s="17"/>
      <c r="D77" s="166">
        <v>4.0</v>
      </c>
      <c r="E77" s="251">
        <v>442.0</v>
      </c>
      <c r="F77" s="251">
        <v>1.0</v>
      </c>
      <c r="G77" s="252">
        <v>1.0</v>
      </c>
      <c r="H77" s="259" t="s">
        <v>233</v>
      </c>
      <c r="I77" s="260">
        <v>2991.0</v>
      </c>
      <c r="J77" s="123">
        <f t="shared" si="3"/>
        <v>6.766968326</v>
      </c>
      <c r="K77" s="239">
        <v>0.0</v>
      </c>
      <c r="L77" s="239">
        <v>0.0</v>
      </c>
      <c r="M77" s="256">
        <v>0.0</v>
      </c>
      <c r="N77" s="24">
        <f t="shared" si="4"/>
        <v>2991</v>
      </c>
      <c r="O77" s="123">
        <f t="shared" si="5"/>
        <v>6.766968326</v>
      </c>
      <c r="P77" s="261">
        <f t="shared" si="6"/>
        <v>0</v>
      </c>
      <c r="Q77" s="24">
        <f t="shared" si="7"/>
        <v>0</v>
      </c>
      <c r="R77" s="24">
        <f t="shared" si="8"/>
        <v>0</v>
      </c>
      <c r="S77" s="24">
        <f t="shared" si="9"/>
        <v>0</v>
      </c>
      <c r="T77" s="24">
        <f t="shared" si="10"/>
        <v>0</v>
      </c>
      <c r="U77" s="24">
        <f t="shared" si="11"/>
        <v>0</v>
      </c>
      <c r="V77" s="24">
        <f t="shared" si="12"/>
        <v>0</v>
      </c>
      <c r="W77" s="261">
        <f t="shared" si="13"/>
        <v>2991</v>
      </c>
      <c r="X77" s="262">
        <f t="shared" si="14"/>
        <v>6.766968326</v>
      </c>
      <c r="Y77" s="8">
        <f t="shared" si="15"/>
        <v>1</v>
      </c>
      <c r="Z77" s="3"/>
      <c r="AA77" s="3"/>
      <c r="AB77" s="3"/>
      <c r="AC77" s="3"/>
    </row>
    <row r="78" ht="12.75" customHeight="1">
      <c r="A78" s="250" t="s">
        <v>114</v>
      </c>
      <c r="B78" s="9" t="s">
        <v>384</v>
      </c>
      <c r="C78" s="17"/>
      <c r="D78" s="166">
        <v>11.0</v>
      </c>
      <c r="E78" s="251">
        <v>349.0</v>
      </c>
      <c r="F78" s="251">
        <v>1.0</v>
      </c>
      <c r="G78" s="252">
        <v>1.0</v>
      </c>
      <c r="H78" s="259" t="s">
        <v>233</v>
      </c>
      <c r="I78" s="260">
        <v>3277.0</v>
      </c>
      <c r="J78" s="123">
        <f t="shared" si="3"/>
        <v>9.389684814</v>
      </c>
      <c r="K78" s="239">
        <v>0.0</v>
      </c>
      <c r="L78" s="239">
        <v>0.0</v>
      </c>
      <c r="M78" s="256">
        <v>0.0</v>
      </c>
      <c r="N78" s="24">
        <f t="shared" si="4"/>
        <v>3277</v>
      </c>
      <c r="O78" s="123">
        <f t="shared" si="5"/>
        <v>9.389684814</v>
      </c>
      <c r="P78" s="261">
        <f t="shared" si="6"/>
        <v>0</v>
      </c>
      <c r="Q78" s="24">
        <f t="shared" si="7"/>
        <v>0</v>
      </c>
      <c r="R78" s="24">
        <f t="shared" si="8"/>
        <v>0</v>
      </c>
      <c r="S78" s="24">
        <f t="shared" si="9"/>
        <v>0</v>
      </c>
      <c r="T78" s="24">
        <f t="shared" si="10"/>
        <v>0</v>
      </c>
      <c r="U78" s="24">
        <f t="shared" si="11"/>
        <v>0</v>
      </c>
      <c r="V78" s="24">
        <f t="shared" si="12"/>
        <v>0</v>
      </c>
      <c r="W78" s="261">
        <f t="shared" si="13"/>
        <v>3277</v>
      </c>
      <c r="X78" s="262">
        <f t="shared" si="14"/>
        <v>9.389684814</v>
      </c>
      <c r="Y78" s="8">
        <f t="shared" si="15"/>
        <v>1</v>
      </c>
      <c r="Z78" s="3"/>
      <c r="AA78" s="3"/>
      <c r="AB78" s="3"/>
      <c r="AC78" s="3"/>
    </row>
    <row r="79" ht="12.75" customHeight="1">
      <c r="A79" s="250" t="s">
        <v>114</v>
      </c>
      <c r="B79" s="9" t="s">
        <v>385</v>
      </c>
      <c r="C79" s="17" t="s">
        <v>378</v>
      </c>
      <c r="D79" s="166">
        <v>5.0</v>
      </c>
      <c r="E79" s="251">
        <v>403.0</v>
      </c>
      <c r="F79" s="251">
        <v>1.0</v>
      </c>
      <c r="G79" s="252">
        <v>1.0</v>
      </c>
      <c r="H79" s="259" t="s">
        <v>233</v>
      </c>
      <c r="I79" s="260">
        <v>3488.0</v>
      </c>
      <c r="J79" s="123">
        <f t="shared" si="3"/>
        <v>8.655086849</v>
      </c>
      <c r="K79" s="239">
        <v>0.0</v>
      </c>
      <c r="L79" s="239">
        <v>0.0</v>
      </c>
      <c r="M79" s="256">
        <v>0.0</v>
      </c>
      <c r="N79" s="24">
        <f t="shared" si="4"/>
        <v>3488</v>
      </c>
      <c r="O79" s="123">
        <f t="shared" si="5"/>
        <v>8.655086849</v>
      </c>
      <c r="P79" s="261">
        <f t="shared" si="6"/>
        <v>0</v>
      </c>
      <c r="Q79" s="24">
        <f t="shared" si="7"/>
        <v>0</v>
      </c>
      <c r="R79" s="24">
        <f t="shared" si="8"/>
        <v>0</v>
      </c>
      <c r="S79" s="24">
        <f t="shared" si="9"/>
        <v>0</v>
      </c>
      <c r="T79" s="24">
        <f t="shared" si="10"/>
        <v>0</v>
      </c>
      <c r="U79" s="24">
        <f t="shared" si="11"/>
        <v>0</v>
      </c>
      <c r="V79" s="24">
        <f t="shared" si="12"/>
        <v>0</v>
      </c>
      <c r="W79" s="261">
        <f t="shared" si="13"/>
        <v>3488</v>
      </c>
      <c r="X79" s="262">
        <f t="shared" si="14"/>
        <v>8.655086849</v>
      </c>
      <c r="Y79" s="8">
        <f t="shared" si="15"/>
        <v>1</v>
      </c>
      <c r="Z79" s="3"/>
      <c r="AA79" s="3"/>
      <c r="AB79" s="3"/>
      <c r="AC79" s="3"/>
    </row>
    <row r="80" ht="12.75" customHeight="1">
      <c r="A80" s="250" t="s">
        <v>114</v>
      </c>
      <c r="B80" s="9" t="s">
        <v>386</v>
      </c>
      <c r="C80" s="17" t="s">
        <v>378</v>
      </c>
      <c r="D80" s="166">
        <v>4.0</v>
      </c>
      <c r="E80" s="251">
        <v>528.0</v>
      </c>
      <c r="F80" s="251">
        <v>1.0</v>
      </c>
      <c r="G80" s="252">
        <v>1.0</v>
      </c>
      <c r="H80" s="259" t="s">
        <v>233</v>
      </c>
      <c r="I80" s="260">
        <v>3745.0</v>
      </c>
      <c r="J80" s="123">
        <f t="shared" si="3"/>
        <v>7.09280303</v>
      </c>
      <c r="K80" s="239">
        <v>0.0</v>
      </c>
      <c r="L80" s="239">
        <v>0.0</v>
      </c>
      <c r="M80" s="256">
        <v>0.0</v>
      </c>
      <c r="N80" s="24">
        <f t="shared" si="4"/>
        <v>3745</v>
      </c>
      <c r="O80" s="123">
        <f t="shared" si="5"/>
        <v>7.09280303</v>
      </c>
      <c r="P80" s="261">
        <f t="shared" si="6"/>
        <v>0</v>
      </c>
      <c r="Q80" s="24">
        <f t="shared" si="7"/>
        <v>0</v>
      </c>
      <c r="R80" s="24">
        <f t="shared" si="8"/>
        <v>0</v>
      </c>
      <c r="S80" s="24">
        <f t="shared" si="9"/>
        <v>0</v>
      </c>
      <c r="T80" s="24">
        <f t="shared" si="10"/>
        <v>0</v>
      </c>
      <c r="U80" s="24">
        <f t="shared" si="11"/>
        <v>0</v>
      </c>
      <c r="V80" s="24">
        <f t="shared" si="12"/>
        <v>0</v>
      </c>
      <c r="W80" s="261">
        <f t="shared" si="13"/>
        <v>3745</v>
      </c>
      <c r="X80" s="262">
        <f t="shared" si="14"/>
        <v>7.09280303</v>
      </c>
      <c r="Y80" s="8">
        <f t="shared" si="15"/>
        <v>1</v>
      </c>
      <c r="Z80" s="3"/>
      <c r="AA80" s="3"/>
      <c r="AB80" s="3"/>
      <c r="AC80" s="3"/>
    </row>
    <row r="81" ht="12.75" customHeight="1">
      <c r="A81" s="250" t="s">
        <v>114</v>
      </c>
      <c r="B81" s="9" t="s">
        <v>387</v>
      </c>
      <c r="C81" s="17" t="s">
        <v>378</v>
      </c>
      <c r="D81" s="166">
        <v>24.0</v>
      </c>
      <c r="E81" s="251">
        <v>349.0</v>
      </c>
      <c r="F81" s="251">
        <v>1.0</v>
      </c>
      <c r="G81" s="252">
        <v>1.0</v>
      </c>
      <c r="H81" s="259" t="s">
        <v>178</v>
      </c>
      <c r="I81" s="260">
        <v>1082.0</v>
      </c>
      <c r="J81" s="123">
        <f t="shared" si="3"/>
        <v>3.100286533</v>
      </c>
      <c r="K81" s="239">
        <v>0.0</v>
      </c>
      <c r="L81" s="239">
        <v>0.0</v>
      </c>
      <c r="M81" s="256">
        <v>0.0</v>
      </c>
      <c r="N81" s="24">
        <f t="shared" si="4"/>
        <v>1082</v>
      </c>
      <c r="O81" s="123">
        <f t="shared" si="5"/>
        <v>3.100286533</v>
      </c>
      <c r="P81" s="261">
        <f t="shared" si="6"/>
        <v>0</v>
      </c>
      <c r="Q81" s="24">
        <f t="shared" si="7"/>
        <v>0</v>
      </c>
      <c r="R81" s="24">
        <f t="shared" si="8"/>
        <v>0</v>
      </c>
      <c r="S81" s="24">
        <f t="shared" si="9"/>
        <v>0</v>
      </c>
      <c r="T81" s="24">
        <f t="shared" si="10"/>
        <v>0</v>
      </c>
      <c r="U81" s="24">
        <f t="shared" si="11"/>
        <v>0</v>
      </c>
      <c r="V81" s="24">
        <f t="shared" si="12"/>
        <v>0</v>
      </c>
      <c r="W81" s="261">
        <f t="shared" si="13"/>
        <v>1082</v>
      </c>
      <c r="X81" s="262">
        <f t="shared" si="14"/>
        <v>3.100286533</v>
      </c>
      <c r="Y81" s="8">
        <f t="shared" si="15"/>
        <v>1</v>
      </c>
      <c r="Z81" s="3"/>
      <c r="AA81" s="3"/>
      <c r="AB81" s="3"/>
      <c r="AC81" s="3"/>
    </row>
    <row r="82" ht="12.75" hidden="1" customHeight="1">
      <c r="A82" s="250" t="s">
        <v>378</v>
      </c>
      <c r="B82" s="9"/>
      <c r="C82" s="17"/>
      <c r="D82" s="166"/>
      <c r="E82" s="251"/>
      <c r="F82" s="251"/>
      <c r="G82" s="252"/>
      <c r="H82" s="259"/>
      <c r="I82" s="260"/>
      <c r="J82" s="123" t="str">
        <f t="shared" si="3"/>
        <v/>
      </c>
      <c r="K82" s="239"/>
      <c r="L82" s="239"/>
      <c r="M82" s="256"/>
      <c r="N82" s="24" t="str">
        <f t="shared" si="4"/>
        <v/>
      </c>
      <c r="O82" s="123" t="str">
        <f t="shared" si="5"/>
        <v/>
      </c>
      <c r="P82" s="261" t="str">
        <f t="shared" si="6"/>
        <v/>
      </c>
      <c r="Q82" s="24" t="str">
        <f t="shared" si="7"/>
        <v/>
      </c>
      <c r="R82" s="24" t="str">
        <f t="shared" si="8"/>
        <v/>
      </c>
      <c r="S82" s="24" t="str">
        <f t="shared" si="9"/>
        <v/>
      </c>
      <c r="T82" s="24" t="str">
        <f t="shared" si="10"/>
        <v/>
      </c>
      <c r="U82" s="24" t="str">
        <f t="shared" si="11"/>
        <v/>
      </c>
      <c r="V82" s="24" t="str">
        <f t="shared" si="12"/>
        <v/>
      </c>
      <c r="W82" s="261" t="str">
        <f t="shared" si="13"/>
        <v/>
      </c>
      <c r="X82" s="262" t="str">
        <f t="shared" si="14"/>
        <v/>
      </c>
      <c r="Y82" s="8">
        <f t="shared" si="15"/>
        <v>0</v>
      </c>
      <c r="Z82" s="3"/>
      <c r="AA82" s="3"/>
      <c r="AB82" s="3"/>
      <c r="AC82" s="3"/>
    </row>
    <row r="83" ht="12.75" hidden="1" customHeight="1">
      <c r="A83" s="250" t="s">
        <v>378</v>
      </c>
      <c r="B83" s="9"/>
      <c r="C83" s="17"/>
      <c r="D83" s="166"/>
      <c r="E83" s="251"/>
      <c r="F83" s="251"/>
      <c r="G83" s="252"/>
      <c r="H83" s="259"/>
      <c r="I83" s="260"/>
      <c r="J83" s="123" t="str">
        <f t="shared" si="3"/>
        <v/>
      </c>
      <c r="K83" s="239"/>
      <c r="L83" s="239"/>
      <c r="M83" s="256"/>
      <c r="N83" s="24" t="str">
        <f t="shared" si="4"/>
        <v/>
      </c>
      <c r="O83" s="123" t="str">
        <f t="shared" si="5"/>
        <v/>
      </c>
      <c r="P83" s="261" t="str">
        <f t="shared" si="6"/>
        <v/>
      </c>
      <c r="Q83" s="24" t="str">
        <f t="shared" si="7"/>
        <v/>
      </c>
      <c r="R83" s="24" t="str">
        <f t="shared" si="8"/>
        <v/>
      </c>
      <c r="S83" s="24" t="str">
        <f t="shared" si="9"/>
        <v/>
      </c>
      <c r="T83" s="24" t="str">
        <f t="shared" si="10"/>
        <v/>
      </c>
      <c r="U83" s="24" t="str">
        <f t="shared" si="11"/>
        <v/>
      </c>
      <c r="V83" s="24" t="str">
        <f t="shared" si="12"/>
        <v/>
      </c>
      <c r="W83" s="261" t="str">
        <f t="shared" si="13"/>
        <v/>
      </c>
      <c r="X83" s="262" t="str">
        <f t="shared" si="14"/>
        <v/>
      </c>
      <c r="Y83" s="8">
        <f t="shared" si="15"/>
        <v>0</v>
      </c>
      <c r="Z83" s="3"/>
      <c r="AA83" s="3"/>
      <c r="AB83" s="3"/>
      <c r="AC83" s="3"/>
    </row>
    <row r="84" ht="12.75" hidden="1" customHeight="1">
      <c r="A84" s="250" t="s">
        <v>378</v>
      </c>
      <c r="B84" s="9"/>
      <c r="C84" s="17"/>
      <c r="D84" s="166"/>
      <c r="E84" s="251"/>
      <c r="F84" s="251"/>
      <c r="G84" s="252"/>
      <c r="H84" s="259"/>
      <c r="I84" s="260"/>
      <c r="J84" s="123" t="str">
        <f t="shared" si="3"/>
        <v/>
      </c>
      <c r="K84" s="239"/>
      <c r="L84" s="239"/>
      <c r="M84" s="256"/>
      <c r="N84" s="24" t="str">
        <f t="shared" si="4"/>
        <v/>
      </c>
      <c r="O84" s="123" t="str">
        <f t="shared" si="5"/>
        <v/>
      </c>
      <c r="P84" s="261" t="str">
        <f t="shared" si="6"/>
        <v/>
      </c>
      <c r="Q84" s="24" t="str">
        <f t="shared" si="7"/>
        <v/>
      </c>
      <c r="R84" s="24" t="str">
        <f t="shared" si="8"/>
        <v/>
      </c>
      <c r="S84" s="24" t="str">
        <f t="shared" si="9"/>
        <v/>
      </c>
      <c r="T84" s="24" t="str">
        <f t="shared" si="10"/>
        <v/>
      </c>
      <c r="U84" s="24" t="str">
        <f t="shared" si="11"/>
        <v/>
      </c>
      <c r="V84" s="24" t="str">
        <f t="shared" si="12"/>
        <v/>
      </c>
      <c r="W84" s="261" t="str">
        <f t="shared" si="13"/>
        <v/>
      </c>
      <c r="X84" s="262" t="str">
        <f t="shared" si="14"/>
        <v/>
      </c>
      <c r="Y84" s="8">
        <f t="shared" si="15"/>
        <v>0</v>
      </c>
      <c r="Z84" s="3"/>
      <c r="AA84" s="3"/>
      <c r="AB84" s="3"/>
      <c r="AC84" s="3"/>
    </row>
    <row r="85" ht="12.75" hidden="1" customHeight="1">
      <c r="A85" s="250" t="s">
        <v>378</v>
      </c>
      <c r="B85" s="9"/>
      <c r="C85" s="17"/>
      <c r="D85" s="166"/>
      <c r="E85" s="251"/>
      <c r="F85" s="251"/>
      <c r="G85" s="252"/>
      <c r="H85" s="259"/>
      <c r="I85" s="260"/>
      <c r="J85" s="123" t="str">
        <f t="shared" si="3"/>
        <v/>
      </c>
      <c r="K85" s="239"/>
      <c r="L85" s="239"/>
      <c r="M85" s="256"/>
      <c r="N85" s="24" t="str">
        <f t="shared" si="4"/>
        <v/>
      </c>
      <c r="O85" s="123" t="str">
        <f t="shared" si="5"/>
        <v/>
      </c>
      <c r="P85" s="261" t="str">
        <f t="shared" si="6"/>
        <v/>
      </c>
      <c r="Q85" s="24" t="str">
        <f t="shared" si="7"/>
        <v/>
      </c>
      <c r="R85" s="24" t="str">
        <f t="shared" si="8"/>
        <v/>
      </c>
      <c r="S85" s="24" t="str">
        <f t="shared" si="9"/>
        <v/>
      </c>
      <c r="T85" s="24" t="str">
        <f t="shared" si="10"/>
        <v/>
      </c>
      <c r="U85" s="24" t="str">
        <f t="shared" si="11"/>
        <v/>
      </c>
      <c r="V85" s="24" t="str">
        <f t="shared" si="12"/>
        <v/>
      </c>
      <c r="W85" s="261" t="str">
        <f t="shared" si="13"/>
        <v/>
      </c>
      <c r="X85" s="262" t="str">
        <f t="shared" si="14"/>
        <v/>
      </c>
      <c r="Y85" s="8">
        <f t="shared" si="15"/>
        <v>0</v>
      </c>
      <c r="Z85" s="3"/>
      <c r="AA85" s="3"/>
      <c r="AB85" s="3"/>
      <c r="AC85" s="3"/>
    </row>
    <row r="86" ht="12.75" hidden="1" customHeight="1">
      <c r="A86" s="250" t="s">
        <v>378</v>
      </c>
      <c r="B86" s="9"/>
      <c r="C86" s="17"/>
      <c r="D86" s="166"/>
      <c r="E86" s="251"/>
      <c r="F86" s="251"/>
      <c r="G86" s="252"/>
      <c r="H86" s="259"/>
      <c r="I86" s="260"/>
      <c r="J86" s="123" t="str">
        <f t="shared" si="3"/>
        <v/>
      </c>
      <c r="K86" s="239"/>
      <c r="L86" s="239"/>
      <c r="M86" s="256"/>
      <c r="N86" s="24" t="str">
        <f t="shared" si="4"/>
        <v/>
      </c>
      <c r="O86" s="123" t="str">
        <f t="shared" si="5"/>
        <v/>
      </c>
      <c r="P86" s="261" t="str">
        <f t="shared" si="6"/>
        <v/>
      </c>
      <c r="Q86" s="24" t="str">
        <f t="shared" si="7"/>
        <v/>
      </c>
      <c r="R86" s="24" t="str">
        <f t="shared" si="8"/>
        <v/>
      </c>
      <c r="S86" s="24" t="str">
        <f t="shared" si="9"/>
        <v/>
      </c>
      <c r="T86" s="24" t="str">
        <f t="shared" si="10"/>
        <v/>
      </c>
      <c r="U86" s="24" t="str">
        <f t="shared" si="11"/>
        <v/>
      </c>
      <c r="V86" s="24" t="str">
        <f t="shared" si="12"/>
        <v/>
      </c>
      <c r="W86" s="261" t="str">
        <f t="shared" si="13"/>
        <v/>
      </c>
      <c r="X86" s="262" t="str">
        <f t="shared" si="14"/>
        <v/>
      </c>
      <c r="Y86" s="8">
        <f t="shared" si="15"/>
        <v>0</v>
      </c>
      <c r="Z86" s="3"/>
      <c r="AA86" s="3"/>
      <c r="AB86" s="3"/>
      <c r="AC86" s="3"/>
    </row>
    <row r="87" ht="12.75" hidden="1" customHeight="1">
      <c r="A87" s="250" t="s">
        <v>378</v>
      </c>
      <c r="B87" s="9"/>
      <c r="C87" s="17"/>
      <c r="D87" s="166"/>
      <c r="E87" s="251"/>
      <c r="F87" s="251"/>
      <c r="G87" s="252"/>
      <c r="H87" s="259"/>
      <c r="I87" s="260"/>
      <c r="J87" s="123" t="str">
        <f t="shared" si="3"/>
        <v/>
      </c>
      <c r="K87" s="239"/>
      <c r="L87" s="239"/>
      <c r="M87" s="256"/>
      <c r="N87" s="24" t="str">
        <f t="shared" si="4"/>
        <v/>
      </c>
      <c r="O87" s="123" t="str">
        <f t="shared" si="5"/>
        <v/>
      </c>
      <c r="P87" s="261" t="str">
        <f t="shared" si="6"/>
        <v/>
      </c>
      <c r="Q87" s="24" t="str">
        <f t="shared" si="7"/>
        <v/>
      </c>
      <c r="R87" s="24" t="str">
        <f t="shared" si="8"/>
        <v/>
      </c>
      <c r="S87" s="24" t="str">
        <f t="shared" si="9"/>
        <v/>
      </c>
      <c r="T87" s="24" t="str">
        <f t="shared" si="10"/>
        <v/>
      </c>
      <c r="U87" s="24" t="str">
        <f t="shared" si="11"/>
        <v/>
      </c>
      <c r="V87" s="24" t="str">
        <f t="shared" si="12"/>
        <v/>
      </c>
      <c r="W87" s="261" t="str">
        <f t="shared" si="13"/>
        <v/>
      </c>
      <c r="X87" s="262" t="str">
        <f t="shared" si="14"/>
        <v/>
      </c>
      <c r="Y87" s="8">
        <f t="shared" si="15"/>
        <v>0</v>
      </c>
      <c r="Z87" s="3"/>
      <c r="AA87" s="3"/>
      <c r="AB87" s="3"/>
      <c r="AC87" s="3"/>
    </row>
    <row r="88" ht="12.75" hidden="1" customHeight="1">
      <c r="A88" s="250" t="s">
        <v>378</v>
      </c>
      <c r="B88" s="9"/>
      <c r="C88" s="17"/>
      <c r="D88" s="166"/>
      <c r="E88" s="251"/>
      <c r="F88" s="251"/>
      <c r="G88" s="252"/>
      <c r="H88" s="259"/>
      <c r="I88" s="260"/>
      <c r="J88" s="123" t="str">
        <f t="shared" si="3"/>
        <v/>
      </c>
      <c r="K88" s="239"/>
      <c r="L88" s="239"/>
      <c r="M88" s="256"/>
      <c r="N88" s="24" t="str">
        <f t="shared" si="4"/>
        <v/>
      </c>
      <c r="O88" s="123" t="str">
        <f t="shared" si="5"/>
        <v/>
      </c>
      <c r="P88" s="261" t="str">
        <f t="shared" si="6"/>
        <v/>
      </c>
      <c r="Q88" s="24" t="str">
        <f t="shared" si="7"/>
        <v/>
      </c>
      <c r="R88" s="24" t="str">
        <f t="shared" si="8"/>
        <v/>
      </c>
      <c r="S88" s="24" t="str">
        <f t="shared" si="9"/>
        <v/>
      </c>
      <c r="T88" s="24" t="str">
        <f t="shared" si="10"/>
        <v/>
      </c>
      <c r="U88" s="24" t="str">
        <f t="shared" si="11"/>
        <v/>
      </c>
      <c r="V88" s="24" t="str">
        <f t="shared" si="12"/>
        <v/>
      </c>
      <c r="W88" s="261" t="str">
        <f t="shared" si="13"/>
        <v/>
      </c>
      <c r="X88" s="262" t="str">
        <f t="shared" si="14"/>
        <v/>
      </c>
      <c r="Y88" s="8">
        <f t="shared" si="15"/>
        <v>0</v>
      </c>
      <c r="Z88" s="3"/>
      <c r="AA88" s="3"/>
      <c r="AB88" s="3"/>
      <c r="AC88" s="3"/>
    </row>
    <row r="89" ht="12.75" hidden="1" customHeight="1">
      <c r="A89" s="250" t="s">
        <v>378</v>
      </c>
      <c r="B89" s="9"/>
      <c r="C89" s="17"/>
      <c r="D89" s="166"/>
      <c r="E89" s="251"/>
      <c r="F89" s="251"/>
      <c r="G89" s="252"/>
      <c r="H89" s="259"/>
      <c r="I89" s="260"/>
      <c r="J89" s="123" t="str">
        <f t="shared" si="3"/>
        <v/>
      </c>
      <c r="K89" s="239"/>
      <c r="L89" s="239"/>
      <c r="M89" s="256"/>
      <c r="N89" s="24" t="str">
        <f t="shared" si="4"/>
        <v/>
      </c>
      <c r="O89" s="123" t="str">
        <f t="shared" si="5"/>
        <v/>
      </c>
      <c r="P89" s="261" t="str">
        <f t="shared" si="6"/>
        <v/>
      </c>
      <c r="Q89" s="24" t="str">
        <f t="shared" si="7"/>
        <v/>
      </c>
      <c r="R89" s="24" t="str">
        <f t="shared" si="8"/>
        <v/>
      </c>
      <c r="S89" s="24" t="str">
        <f t="shared" si="9"/>
        <v/>
      </c>
      <c r="T89" s="24" t="str">
        <f t="shared" si="10"/>
        <v/>
      </c>
      <c r="U89" s="24" t="str">
        <f t="shared" si="11"/>
        <v/>
      </c>
      <c r="V89" s="24" t="str">
        <f t="shared" si="12"/>
        <v/>
      </c>
      <c r="W89" s="261" t="str">
        <f t="shared" si="13"/>
        <v/>
      </c>
      <c r="X89" s="262" t="str">
        <f t="shared" si="14"/>
        <v/>
      </c>
      <c r="Y89" s="8">
        <f t="shared" si="15"/>
        <v>0</v>
      </c>
      <c r="Z89" s="3"/>
      <c r="AA89" s="3"/>
      <c r="AB89" s="3"/>
      <c r="AC89" s="3"/>
    </row>
    <row r="90" ht="12.75" hidden="1" customHeight="1">
      <c r="A90" s="250" t="s">
        <v>378</v>
      </c>
      <c r="B90" s="9"/>
      <c r="C90" s="17"/>
      <c r="D90" s="166"/>
      <c r="E90" s="251"/>
      <c r="F90" s="251"/>
      <c r="G90" s="252"/>
      <c r="H90" s="259"/>
      <c r="I90" s="260"/>
      <c r="J90" s="123" t="str">
        <f t="shared" si="3"/>
        <v/>
      </c>
      <c r="K90" s="239"/>
      <c r="L90" s="239"/>
      <c r="M90" s="256"/>
      <c r="N90" s="24" t="str">
        <f t="shared" si="4"/>
        <v/>
      </c>
      <c r="O90" s="123" t="str">
        <f t="shared" si="5"/>
        <v/>
      </c>
      <c r="P90" s="261" t="str">
        <f t="shared" si="6"/>
        <v/>
      </c>
      <c r="Q90" s="24" t="str">
        <f t="shared" si="7"/>
        <v/>
      </c>
      <c r="R90" s="24" t="str">
        <f t="shared" si="8"/>
        <v/>
      </c>
      <c r="S90" s="24" t="str">
        <f t="shared" si="9"/>
        <v/>
      </c>
      <c r="T90" s="24" t="str">
        <f t="shared" si="10"/>
        <v/>
      </c>
      <c r="U90" s="24" t="str">
        <f t="shared" si="11"/>
        <v/>
      </c>
      <c r="V90" s="24" t="str">
        <f t="shared" si="12"/>
        <v/>
      </c>
      <c r="W90" s="261" t="str">
        <f t="shared" si="13"/>
        <v/>
      </c>
      <c r="X90" s="262" t="str">
        <f t="shared" si="14"/>
        <v/>
      </c>
      <c r="Y90" s="8">
        <f t="shared" si="15"/>
        <v>0</v>
      </c>
      <c r="Z90" s="3"/>
      <c r="AA90" s="3"/>
      <c r="AB90" s="3"/>
      <c r="AC90" s="3"/>
    </row>
    <row r="91" ht="12.75" hidden="1" customHeight="1">
      <c r="A91" s="250" t="s">
        <v>378</v>
      </c>
      <c r="B91" s="9"/>
      <c r="C91" s="17"/>
      <c r="D91" s="166"/>
      <c r="E91" s="251"/>
      <c r="F91" s="251"/>
      <c r="G91" s="252"/>
      <c r="H91" s="259"/>
      <c r="I91" s="260"/>
      <c r="J91" s="123" t="str">
        <f t="shared" si="3"/>
        <v/>
      </c>
      <c r="K91" s="239"/>
      <c r="L91" s="239"/>
      <c r="M91" s="256"/>
      <c r="N91" s="24" t="str">
        <f t="shared" si="4"/>
        <v/>
      </c>
      <c r="O91" s="123" t="str">
        <f t="shared" si="5"/>
        <v/>
      </c>
      <c r="P91" s="261" t="str">
        <f t="shared" si="6"/>
        <v/>
      </c>
      <c r="Q91" s="24" t="str">
        <f t="shared" si="7"/>
        <v/>
      </c>
      <c r="R91" s="24" t="str">
        <f t="shared" si="8"/>
        <v/>
      </c>
      <c r="S91" s="24" t="str">
        <f t="shared" si="9"/>
        <v/>
      </c>
      <c r="T91" s="24" t="str">
        <f t="shared" si="10"/>
        <v/>
      </c>
      <c r="U91" s="24" t="str">
        <f t="shared" si="11"/>
        <v/>
      </c>
      <c r="V91" s="24" t="str">
        <f t="shared" si="12"/>
        <v/>
      </c>
      <c r="W91" s="261" t="str">
        <f t="shared" si="13"/>
        <v/>
      </c>
      <c r="X91" s="262" t="str">
        <f t="shared" si="14"/>
        <v/>
      </c>
      <c r="Y91" s="8">
        <f t="shared" si="15"/>
        <v>0</v>
      </c>
      <c r="Z91" s="3"/>
      <c r="AA91" s="3"/>
      <c r="AB91" s="3"/>
      <c r="AC91" s="3"/>
    </row>
    <row r="92" ht="12.75" hidden="1" customHeight="1">
      <c r="A92" s="250" t="s">
        <v>378</v>
      </c>
      <c r="B92" s="9"/>
      <c r="C92" s="17"/>
      <c r="D92" s="166"/>
      <c r="E92" s="251"/>
      <c r="F92" s="251"/>
      <c r="G92" s="252"/>
      <c r="H92" s="259"/>
      <c r="I92" s="260"/>
      <c r="J92" s="123" t="str">
        <f t="shared" si="3"/>
        <v/>
      </c>
      <c r="K92" s="239"/>
      <c r="L92" s="239"/>
      <c r="M92" s="256"/>
      <c r="N92" s="24" t="str">
        <f t="shared" si="4"/>
        <v/>
      </c>
      <c r="O92" s="123" t="str">
        <f t="shared" si="5"/>
        <v/>
      </c>
      <c r="P92" s="261" t="str">
        <f t="shared" si="6"/>
        <v/>
      </c>
      <c r="Q92" s="24" t="str">
        <f t="shared" si="7"/>
        <v/>
      </c>
      <c r="R92" s="24" t="str">
        <f t="shared" si="8"/>
        <v/>
      </c>
      <c r="S92" s="24" t="str">
        <f t="shared" si="9"/>
        <v/>
      </c>
      <c r="T92" s="24" t="str">
        <f t="shared" si="10"/>
        <v/>
      </c>
      <c r="U92" s="24" t="str">
        <f t="shared" si="11"/>
        <v/>
      </c>
      <c r="V92" s="24" t="str">
        <f t="shared" si="12"/>
        <v/>
      </c>
      <c r="W92" s="261" t="str">
        <f t="shared" si="13"/>
        <v/>
      </c>
      <c r="X92" s="262" t="str">
        <f t="shared" si="14"/>
        <v/>
      </c>
      <c r="Y92" s="8">
        <f t="shared" si="15"/>
        <v>0</v>
      </c>
      <c r="Z92" s="3"/>
      <c r="AA92" s="3"/>
      <c r="AB92" s="3"/>
      <c r="AC92" s="3"/>
    </row>
    <row r="93" ht="12.75" hidden="1" customHeight="1">
      <c r="A93" s="250" t="s">
        <v>378</v>
      </c>
      <c r="B93" s="9"/>
      <c r="C93" s="17"/>
      <c r="D93" s="166"/>
      <c r="E93" s="251"/>
      <c r="F93" s="251"/>
      <c r="G93" s="252"/>
      <c r="H93" s="259"/>
      <c r="I93" s="260"/>
      <c r="J93" s="123" t="str">
        <f t="shared" si="3"/>
        <v/>
      </c>
      <c r="K93" s="239"/>
      <c r="L93" s="239"/>
      <c r="M93" s="256"/>
      <c r="N93" s="24" t="str">
        <f t="shared" si="4"/>
        <v/>
      </c>
      <c r="O93" s="123" t="str">
        <f t="shared" si="5"/>
        <v/>
      </c>
      <c r="P93" s="261" t="str">
        <f t="shared" si="6"/>
        <v/>
      </c>
      <c r="Q93" s="24" t="str">
        <f t="shared" si="7"/>
        <v/>
      </c>
      <c r="R93" s="24" t="str">
        <f t="shared" si="8"/>
        <v/>
      </c>
      <c r="S93" s="24" t="str">
        <f t="shared" si="9"/>
        <v/>
      </c>
      <c r="T93" s="24" t="str">
        <f t="shared" si="10"/>
        <v/>
      </c>
      <c r="U93" s="24" t="str">
        <f t="shared" si="11"/>
        <v/>
      </c>
      <c r="V93" s="24" t="str">
        <f t="shared" si="12"/>
        <v/>
      </c>
      <c r="W93" s="261" t="str">
        <f t="shared" si="13"/>
        <v/>
      </c>
      <c r="X93" s="262" t="str">
        <f t="shared" si="14"/>
        <v/>
      </c>
      <c r="Y93" s="8">
        <f t="shared" si="15"/>
        <v>0</v>
      </c>
      <c r="Z93" s="3"/>
      <c r="AA93" s="3"/>
      <c r="AB93" s="3"/>
      <c r="AC93" s="3"/>
    </row>
    <row r="94" ht="12.75" hidden="1" customHeight="1">
      <c r="A94" s="250" t="s">
        <v>378</v>
      </c>
      <c r="B94" s="9"/>
      <c r="C94" s="17"/>
      <c r="D94" s="166"/>
      <c r="E94" s="251"/>
      <c r="F94" s="251"/>
      <c r="G94" s="252"/>
      <c r="H94" s="259"/>
      <c r="I94" s="260"/>
      <c r="J94" s="123" t="str">
        <f t="shared" si="3"/>
        <v/>
      </c>
      <c r="K94" s="239"/>
      <c r="L94" s="239"/>
      <c r="M94" s="256"/>
      <c r="N94" s="24" t="str">
        <f t="shared" si="4"/>
        <v/>
      </c>
      <c r="O94" s="123" t="str">
        <f t="shared" si="5"/>
        <v/>
      </c>
      <c r="P94" s="261" t="str">
        <f t="shared" si="6"/>
        <v/>
      </c>
      <c r="Q94" s="24" t="str">
        <f t="shared" si="7"/>
        <v/>
      </c>
      <c r="R94" s="24" t="str">
        <f t="shared" si="8"/>
        <v/>
      </c>
      <c r="S94" s="24" t="str">
        <f t="shared" si="9"/>
        <v/>
      </c>
      <c r="T94" s="24" t="str">
        <f t="shared" si="10"/>
        <v/>
      </c>
      <c r="U94" s="24" t="str">
        <f t="shared" si="11"/>
        <v/>
      </c>
      <c r="V94" s="24" t="str">
        <f t="shared" si="12"/>
        <v/>
      </c>
      <c r="W94" s="261" t="str">
        <f t="shared" si="13"/>
        <v/>
      </c>
      <c r="X94" s="262" t="str">
        <f t="shared" si="14"/>
        <v/>
      </c>
      <c r="Y94" s="8">
        <f t="shared" si="15"/>
        <v>0</v>
      </c>
      <c r="Z94" s="3"/>
      <c r="AA94" s="3"/>
      <c r="AB94" s="3"/>
      <c r="AC94" s="3"/>
    </row>
    <row r="95" ht="12.75" hidden="1" customHeight="1">
      <c r="A95" s="250" t="s">
        <v>378</v>
      </c>
      <c r="B95" s="9"/>
      <c r="C95" s="17"/>
      <c r="D95" s="166"/>
      <c r="E95" s="251"/>
      <c r="F95" s="251"/>
      <c r="G95" s="252"/>
      <c r="H95" s="259"/>
      <c r="I95" s="260"/>
      <c r="J95" s="123" t="str">
        <f t="shared" si="3"/>
        <v/>
      </c>
      <c r="K95" s="239"/>
      <c r="L95" s="239"/>
      <c r="M95" s="256"/>
      <c r="N95" s="24" t="str">
        <f t="shared" si="4"/>
        <v/>
      </c>
      <c r="O95" s="123" t="str">
        <f t="shared" si="5"/>
        <v/>
      </c>
      <c r="P95" s="261" t="str">
        <f t="shared" si="6"/>
        <v/>
      </c>
      <c r="Q95" s="24" t="str">
        <f t="shared" si="7"/>
        <v/>
      </c>
      <c r="R95" s="24" t="str">
        <f t="shared" si="8"/>
        <v/>
      </c>
      <c r="S95" s="24" t="str">
        <f t="shared" si="9"/>
        <v/>
      </c>
      <c r="T95" s="24" t="str">
        <f t="shared" si="10"/>
        <v/>
      </c>
      <c r="U95" s="24" t="str">
        <f t="shared" si="11"/>
        <v/>
      </c>
      <c r="V95" s="24" t="str">
        <f t="shared" si="12"/>
        <v/>
      </c>
      <c r="W95" s="261" t="str">
        <f t="shared" si="13"/>
        <v/>
      </c>
      <c r="X95" s="262" t="str">
        <f t="shared" si="14"/>
        <v/>
      </c>
      <c r="Y95" s="8">
        <f t="shared" si="15"/>
        <v>0</v>
      </c>
      <c r="Z95" s="3"/>
      <c r="AA95" s="3"/>
      <c r="AB95" s="3"/>
      <c r="AC95" s="3"/>
    </row>
    <row r="96" ht="12.75" hidden="1" customHeight="1">
      <c r="A96" s="250" t="s">
        <v>378</v>
      </c>
      <c r="B96" s="9"/>
      <c r="C96" s="17"/>
      <c r="D96" s="166"/>
      <c r="E96" s="251"/>
      <c r="F96" s="251"/>
      <c r="G96" s="252"/>
      <c r="H96" s="259"/>
      <c r="I96" s="260"/>
      <c r="J96" s="123" t="str">
        <f t="shared" si="3"/>
        <v/>
      </c>
      <c r="K96" s="239"/>
      <c r="L96" s="239"/>
      <c r="M96" s="256"/>
      <c r="N96" s="24" t="str">
        <f t="shared" si="4"/>
        <v/>
      </c>
      <c r="O96" s="123" t="str">
        <f t="shared" si="5"/>
        <v/>
      </c>
      <c r="P96" s="261" t="str">
        <f t="shared" si="6"/>
        <v/>
      </c>
      <c r="Q96" s="24" t="str">
        <f t="shared" si="7"/>
        <v/>
      </c>
      <c r="R96" s="24" t="str">
        <f t="shared" si="8"/>
        <v/>
      </c>
      <c r="S96" s="24" t="str">
        <f t="shared" si="9"/>
        <v/>
      </c>
      <c r="T96" s="24" t="str">
        <f t="shared" si="10"/>
        <v/>
      </c>
      <c r="U96" s="24" t="str">
        <f t="shared" si="11"/>
        <v/>
      </c>
      <c r="V96" s="24" t="str">
        <f t="shared" si="12"/>
        <v/>
      </c>
      <c r="W96" s="261" t="str">
        <f t="shared" si="13"/>
        <v/>
      </c>
      <c r="X96" s="262" t="str">
        <f t="shared" si="14"/>
        <v/>
      </c>
      <c r="Y96" s="8">
        <f t="shared" si="15"/>
        <v>0</v>
      </c>
      <c r="Z96" s="3"/>
      <c r="AA96" s="3"/>
      <c r="AB96" s="3"/>
      <c r="AC96" s="3"/>
    </row>
    <row r="97" ht="12.75" hidden="1" customHeight="1">
      <c r="A97" s="250" t="s">
        <v>378</v>
      </c>
      <c r="B97" s="9"/>
      <c r="C97" s="17"/>
      <c r="D97" s="166"/>
      <c r="E97" s="251"/>
      <c r="F97" s="251"/>
      <c r="G97" s="252"/>
      <c r="H97" s="259"/>
      <c r="I97" s="260"/>
      <c r="J97" s="123" t="str">
        <f t="shared" si="3"/>
        <v/>
      </c>
      <c r="K97" s="239"/>
      <c r="L97" s="239"/>
      <c r="M97" s="256"/>
      <c r="N97" s="24" t="str">
        <f t="shared" si="4"/>
        <v/>
      </c>
      <c r="O97" s="123" t="str">
        <f t="shared" si="5"/>
        <v/>
      </c>
      <c r="P97" s="261" t="str">
        <f t="shared" si="6"/>
        <v/>
      </c>
      <c r="Q97" s="24" t="str">
        <f t="shared" si="7"/>
        <v/>
      </c>
      <c r="R97" s="24" t="str">
        <f t="shared" si="8"/>
        <v/>
      </c>
      <c r="S97" s="24" t="str">
        <f t="shared" si="9"/>
        <v/>
      </c>
      <c r="T97" s="24" t="str">
        <f t="shared" si="10"/>
        <v/>
      </c>
      <c r="U97" s="24" t="str">
        <f t="shared" si="11"/>
        <v/>
      </c>
      <c r="V97" s="24" t="str">
        <f t="shared" si="12"/>
        <v/>
      </c>
      <c r="W97" s="261" t="str">
        <f t="shared" si="13"/>
        <v/>
      </c>
      <c r="X97" s="262" t="str">
        <f t="shared" si="14"/>
        <v/>
      </c>
      <c r="Y97" s="8">
        <f t="shared" si="15"/>
        <v>0</v>
      </c>
      <c r="Z97" s="3"/>
      <c r="AA97" s="3"/>
      <c r="AB97" s="3"/>
      <c r="AC97" s="3"/>
    </row>
    <row r="98" ht="12.75" hidden="1" customHeight="1">
      <c r="A98" s="250" t="s">
        <v>378</v>
      </c>
      <c r="B98" s="9"/>
      <c r="C98" s="17"/>
      <c r="D98" s="166"/>
      <c r="E98" s="251"/>
      <c r="F98" s="251"/>
      <c r="G98" s="252"/>
      <c r="H98" s="259"/>
      <c r="I98" s="260"/>
      <c r="J98" s="123" t="str">
        <f t="shared" si="3"/>
        <v/>
      </c>
      <c r="K98" s="239"/>
      <c r="L98" s="239"/>
      <c r="M98" s="256"/>
      <c r="N98" s="24" t="str">
        <f t="shared" si="4"/>
        <v/>
      </c>
      <c r="O98" s="123" t="str">
        <f t="shared" si="5"/>
        <v/>
      </c>
      <c r="P98" s="261" t="str">
        <f t="shared" si="6"/>
        <v/>
      </c>
      <c r="Q98" s="24" t="str">
        <f t="shared" si="7"/>
        <v/>
      </c>
      <c r="R98" s="24" t="str">
        <f t="shared" si="8"/>
        <v/>
      </c>
      <c r="S98" s="24" t="str">
        <f t="shared" si="9"/>
        <v/>
      </c>
      <c r="T98" s="24" t="str">
        <f t="shared" si="10"/>
        <v/>
      </c>
      <c r="U98" s="24" t="str">
        <f t="shared" si="11"/>
        <v/>
      </c>
      <c r="V98" s="24" t="str">
        <f t="shared" si="12"/>
        <v/>
      </c>
      <c r="W98" s="261" t="str">
        <f t="shared" si="13"/>
        <v/>
      </c>
      <c r="X98" s="262" t="str">
        <f t="shared" si="14"/>
        <v/>
      </c>
      <c r="Y98" s="8">
        <f t="shared" si="15"/>
        <v>0</v>
      </c>
      <c r="Z98" s="3"/>
      <c r="AA98" s="3"/>
      <c r="AB98" s="3"/>
      <c r="AC98" s="3"/>
    </row>
    <row r="99" ht="12.75" hidden="1" customHeight="1">
      <c r="A99" s="250" t="s">
        <v>378</v>
      </c>
      <c r="B99" s="9"/>
      <c r="C99" s="17"/>
      <c r="D99" s="166"/>
      <c r="E99" s="251"/>
      <c r="F99" s="251"/>
      <c r="G99" s="252"/>
      <c r="H99" s="259"/>
      <c r="I99" s="260"/>
      <c r="J99" s="123" t="str">
        <f t="shared" si="3"/>
        <v/>
      </c>
      <c r="K99" s="239"/>
      <c r="L99" s="239"/>
      <c r="M99" s="256"/>
      <c r="N99" s="24" t="str">
        <f t="shared" si="4"/>
        <v/>
      </c>
      <c r="O99" s="123" t="str">
        <f t="shared" si="5"/>
        <v/>
      </c>
      <c r="P99" s="261" t="str">
        <f t="shared" si="6"/>
        <v/>
      </c>
      <c r="Q99" s="24" t="str">
        <f t="shared" si="7"/>
        <v/>
      </c>
      <c r="R99" s="24" t="str">
        <f t="shared" si="8"/>
        <v/>
      </c>
      <c r="S99" s="24" t="str">
        <f t="shared" si="9"/>
        <v/>
      </c>
      <c r="T99" s="24" t="str">
        <f t="shared" si="10"/>
        <v/>
      </c>
      <c r="U99" s="24" t="str">
        <f t="shared" si="11"/>
        <v/>
      </c>
      <c r="V99" s="24" t="str">
        <f t="shared" si="12"/>
        <v/>
      </c>
      <c r="W99" s="261" t="str">
        <f t="shared" si="13"/>
        <v/>
      </c>
      <c r="X99" s="262" t="str">
        <f t="shared" si="14"/>
        <v/>
      </c>
      <c r="Y99" s="8">
        <f t="shared" si="15"/>
        <v>0</v>
      </c>
      <c r="Z99" s="3"/>
      <c r="AA99" s="3"/>
      <c r="AB99" s="3"/>
      <c r="AC99" s="3"/>
    </row>
    <row r="100" ht="12.75" hidden="1" customHeight="1">
      <c r="A100" s="250" t="s">
        <v>378</v>
      </c>
      <c r="B100" s="9"/>
      <c r="C100" s="17"/>
      <c r="D100" s="166"/>
      <c r="E100" s="251"/>
      <c r="F100" s="251"/>
      <c r="G100" s="252"/>
      <c r="H100" s="259"/>
      <c r="I100" s="260"/>
      <c r="J100" s="123" t="str">
        <f t="shared" si="3"/>
        <v/>
      </c>
      <c r="K100" s="239"/>
      <c r="L100" s="239"/>
      <c r="M100" s="256"/>
      <c r="N100" s="24" t="str">
        <f t="shared" si="4"/>
        <v/>
      </c>
      <c r="O100" s="123" t="str">
        <f t="shared" si="5"/>
        <v/>
      </c>
      <c r="P100" s="261" t="str">
        <f t="shared" si="6"/>
        <v/>
      </c>
      <c r="Q100" s="24" t="str">
        <f t="shared" si="7"/>
        <v/>
      </c>
      <c r="R100" s="24" t="str">
        <f t="shared" si="8"/>
        <v/>
      </c>
      <c r="S100" s="24" t="str">
        <f t="shared" si="9"/>
        <v/>
      </c>
      <c r="T100" s="24" t="str">
        <f t="shared" si="10"/>
        <v/>
      </c>
      <c r="U100" s="24" t="str">
        <f t="shared" si="11"/>
        <v/>
      </c>
      <c r="V100" s="24" t="str">
        <f t="shared" si="12"/>
        <v/>
      </c>
      <c r="W100" s="261" t="str">
        <f t="shared" si="13"/>
        <v/>
      </c>
      <c r="X100" s="262" t="str">
        <f t="shared" si="14"/>
        <v/>
      </c>
      <c r="Y100" s="8">
        <f t="shared" si="15"/>
        <v>0</v>
      </c>
      <c r="Z100" s="3"/>
      <c r="AA100" s="3"/>
      <c r="AB100" s="3"/>
      <c r="AC100" s="3"/>
    </row>
    <row r="101" ht="12.75" hidden="1" customHeight="1">
      <c r="A101" s="250" t="s">
        <v>378</v>
      </c>
      <c r="B101" s="9"/>
      <c r="C101" s="17"/>
      <c r="D101" s="166"/>
      <c r="E101" s="251"/>
      <c r="F101" s="251"/>
      <c r="G101" s="252"/>
      <c r="H101" s="259"/>
      <c r="I101" s="260"/>
      <c r="J101" s="123" t="str">
        <f t="shared" si="3"/>
        <v/>
      </c>
      <c r="K101" s="239"/>
      <c r="L101" s="239"/>
      <c r="M101" s="256"/>
      <c r="N101" s="24" t="str">
        <f t="shared" si="4"/>
        <v/>
      </c>
      <c r="O101" s="123" t="str">
        <f t="shared" si="5"/>
        <v/>
      </c>
      <c r="P101" s="261" t="str">
        <f t="shared" si="6"/>
        <v/>
      </c>
      <c r="Q101" s="24" t="str">
        <f t="shared" si="7"/>
        <v/>
      </c>
      <c r="R101" s="24" t="str">
        <f t="shared" si="8"/>
        <v/>
      </c>
      <c r="S101" s="24" t="str">
        <f t="shared" si="9"/>
        <v/>
      </c>
      <c r="T101" s="24" t="str">
        <f t="shared" si="10"/>
        <v/>
      </c>
      <c r="U101" s="24" t="str">
        <f t="shared" si="11"/>
        <v/>
      </c>
      <c r="V101" s="24" t="str">
        <f t="shared" si="12"/>
        <v/>
      </c>
      <c r="W101" s="261" t="str">
        <f t="shared" si="13"/>
        <v/>
      </c>
      <c r="X101" s="262" t="str">
        <f t="shared" si="14"/>
        <v/>
      </c>
      <c r="Y101" s="8">
        <f t="shared" si="15"/>
        <v>0</v>
      </c>
      <c r="Z101" s="3"/>
      <c r="AA101" s="3"/>
      <c r="AB101" s="3"/>
      <c r="AC101" s="3"/>
    </row>
    <row r="102" ht="12.75" hidden="1" customHeight="1">
      <c r="A102" s="250" t="s">
        <v>378</v>
      </c>
      <c r="B102" s="9"/>
      <c r="C102" s="17"/>
      <c r="D102" s="166"/>
      <c r="E102" s="251"/>
      <c r="F102" s="251"/>
      <c r="G102" s="252"/>
      <c r="H102" s="259"/>
      <c r="I102" s="260"/>
      <c r="J102" s="123" t="str">
        <f t="shared" si="3"/>
        <v/>
      </c>
      <c r="K102" s="239"/>
      <c r="L102" s="239"/>
      <c r="M102" s="256"/>
      <c r="N102" s="24" t="str">
        <f t="shared" si="4"/>
        <v/>
      </c>
      <c r="O102" s="123" t="str">
        <f t="shared" si="5"/>
        <v/>
      </c>
      <c r="P102" s="261" t="str">
        <f t="shared" si="6"/>
        <v/>
      </c>
      <c r="Q102" s="24" t="str">
        <f t="shared" si="7"/>
        <v/>
      </c>
      <c r="R102" s="24" t="str">
        <f t="shared" si="8"/>
        <v/>
      </c>
      <c r="S102" s="24" t="str">
        <f t="shared" si="9"/>
        <v/>
      </c>
      <c r="T102" s="24" t="str">
        <f t="shared" si="10"/>
        <v/>
      </c>
      <c r="U102" s="24" t="str">
        <f t="shared" si="11"/>
        <v/>
      </c>
      <c r="V102" s="24" t="str">
        <f t="shared" si="12"/>
        <v/>
      </c>
      <c r="W102" s="261" t="str">
        <f t="shared" si="13"/>
        <v/>
      </c>
      <c r="X102" s="262" t="str">
        <f t="shared" si="14"/>
        <v/>
      </c>
      <c r="Y102" s="8">
        <f t="shared" si="15"/>
        <v>0</v>
      </c>
      <c r="Z102" s="3"/>
      <c r="AA102" s="3"/>
      <c r="AB102" s="3"/>
      <c r="AC102" s="3"/>
    </row>
    <row r="103" ht="12.75" hidden="1" customHeight="1">
      <c r="A103" s="250" t="s">
        <v>378</v>
      </c>
      <c r="B103" s="9"/>
      <c r="C103" s="17"/>
      <c r="D103" s="166"/>
      <c r="E103" s="251"/>
      <c r="F103" s="251"/>
      <c r="G103" s="252"/>
      <c r="H103" s="259"/>
      <c r="I103" s="260"/>
      <c r="J103" s="123" t="str">
        <f t="shared" si="3"/>
        <v/>
      </c>
      <c r="K103" s="239"/>
      <c r="L103" s="239"/>
      <c r="M103" s="256"/>
      <c r="N103" s="24" t="str">
        <f t="shared" si="4"/>
        <v/>
      </c>
      <c r="O103" s="123" t="str">
        <f t="shared" si="5"/>
        <v/>
      </c>
      <c r="P103" s="261" t="str">
        <f t="shared" si="6"/>
        <v/>
      </c>
      <c r="Q103" s="24" t="str">
        <f t="shared" si="7"/>
        <v/>
      </c>
      <c r="R103" s="24" t="str">
        <f t="shared" si="8"/>
        <v/>
      </c>
      <c r="S103" s="24" t="str">
        <f t="shared" si="9"/>
        <v/>
      </c>
      <c r="T103" s="24" t="str">
        <f t="shared" si="10"/>
        <v/>
      </c>
      <c r="U103" s="24" t="str">
        <f t="shared" si="11"/>
        <v/>
      </c>
      <c r="V103" s="24" t="str">
        <f t="shared" si="12"/>
        <v/>
      </c>
      <c r="W103" s="261" t="str">
        <f t="shared" si="13"/>
        <v/>
      </c>
      <c r="X103" s="262" t="str">
        <f t="shared" si="14"/>
        <v/>
      </c>
      <c r="Y103" s="8">
        <f t="shared" si="15"/>
        <v>0</v>
      </c>
      <c r="Z103" s="3"/>
      <c r="AA103" s="3"/>
      <c r="AB103" s="3"/>
      <c r="AC103" s="3"/>
    </row>
    <row r="104" ht="12.75" hidden="1" customHeight="1">
      <c r="A104" s="250" t="s">
        <v>378</v>
      </c>
      <c r="B104" s="9"/>
      <c r="C104" s="17"/>
      <c r="D104" s="166"/>
      <c r="E104" s="251"/>
      <c r="F104" s="251"/>
      <c r="G104" s="252"/>
      <c r="H104" s="259"/>
      <c r="I104" s="260"/>
      <c r="J104" s="123" t="str">
        <f t="shared" si="3"/>
        <v/>
      </c>
      <c r="K104" s="239"/>
      <c r="L104" s="239"/>
      <c r="M104" s="256"/>
      <c r="N104" s="24" t="str">
        <f t="shared" si="4"/>
        <v/>
      </c>
      <c r="O104" s="123" t="str">
        <f t="shared" si="5"/>
        <v/>
      </c>
      <c r="P104" s="261" t="str">
        <f t="shared" si="6"/>
        <v/>
      </c>
      <c r="Q104" s="24" t="str">
        <f t="shared" si="7"/>
        <v/>
      </c>
      <c r="R104" s="24" t="str">
        <f t="shared" si="8"/>
        <v/>
      </c>
      <c r="S104" s="24" t="str">
        <f t="shared" si="9"/>
        <v/>
      </c>
      <c r="T104" s="24" t="str">
        <f t="shared" si="10"/>
        <v/>
      </c>
      <c r="U104" s="24" t="str">
        <f t="shared" si="11"/>
        <v/>
      </c>
      <c r="V104" s="24" t="str">
        <f t="shared" si="12"/>
        <v/>
      </c>
      <c r="W104" s="261" t="str">
        <f t="shared" si="13"/>
        <v/>
      </c>
      <c r="X104" s="262" t="str">
        <f t="shared" si="14"/>
        <v/>
      </c>
      <c r="Y104" s="8">
        <f t="shared" si="15"/>
        <v>0</v>
      </c>
      <c r="Z104" s="3"/>
      <c r="AA104" s="3"/>
      <c r="AB104" s="3"/>
      <c r="AC104" s="3"/>
    </row>
    <row r="105" ht="12.75" hidden="1" customHeight="1">
      <c r="A105" s="250" t="s">
        <v>378</v>
      </c>
      <c r="B105" s="9"/>
      <c r="C105" s="17"/>
      <c r="D105" s="166"/>
      <c r="E105" s="251"/>
      <c r="F105" s="251"/>
      <c r="G105" s="252"/>
      <c r="H105" s="259"/>
      <c r="I105" s="260"/>
      <c r="J105" s="123" t="str">
        <f t="shared" si="3"/>
        <v/>
      </c>
      <c r="K105" s="239"/>
      <c r="L105" s="239"/>
      <c r="M105" s="256"/>
      <c r="N105" s="24" t="str">
        <f t="shared" si="4"/>
        <v/>
      </c>
      <c r="O105" s="123" t="str">
        <f t="shared" si="5"/>
        <v/>
      </c>
      <c r="P105" s="261" t="str">
        <f t="shared" si="6"/>
        <v/>
      </c>
      <c r="Q105" s="24" t="str">
        <f t="shared" si="7"/>
        <v/>
      </c>
      <c r="R105" s="24" t="str">
        <f t="shared" si="8"/>
        <v/>
      </c>
      <c r="S105" s="24" t="str">
        <f t="shared" si="9"/>
        <v/>
      </c>
      <c r="T105" s="24" t="str">
        <f t="shared" si="10"/>
        <v/>
      </c>
      <c r="U105" s="24" t="str">
        <f t="shared" si="11"/>
        <v/>
      </c>
      <c r="V105" s="24" t="str">
        <f t="shared" si="12"/>
        <v/>
      </c>
      <c r="W105" s="261" t="str">
        <f t="shared" si="13"/>
        <v/>
      </c>
      <c r="X105" s="262" t="str">
        <f t="shared" si="14"/>
        <v/>
      </c>
      <c r="Y105" s="8">
        <f t="shared" si="15"/>
        <v>0</v>
      </c>
      <c r="Z105" s="3"/>
      <c r="AA105" s="3"/>
      <c r="AB105" s="3"/>
      <c r="AC105" s="3"/>
    </row>
    <row r="106" ht="12.75" hidden="1" customHeight="1">
      <c r="A106" s="250" t="s">
        <v>378</v>
      </c>
      <c r="B106" s="9"/>
      <c r="C106" s="17"/>
      <c r="D106" s="166"/>
      <c r="E106" s="251"/>
      <c r="F106" s="251"/>
      <c r="G106" s="252"/>
      <c r="H106" s="259"/>
      <c r="I106" s="260"/>
      <c r="J106" s="123" t="str">
        <f t="shared" si="3"/>
        <v/>
      </c>
      <c r="K106" s="239"/>
      <c r="L106" s="239"/>
      <c r="M106" s="256"/>
      <c r="N106" s="24" t="str">
        <f t="shared" si="4"/>
        <v/>
      </c>
      <c r="O106" s="123" t="str">
        <f t="shared" si="5"/>
        <v/>
      </c>
      <c r="P106" s="261" t="str">
        <f t="shared" si="6"/>
        <v/>
      </c>
      <c r="Q106" s="24" t="str">
        <f t="shared" si="7"/>
        <v/>
      </c>
      <c r="R106" s="24" t="str">
        <f t="shared" si="8"/>
        <v/>
      </c>
      <c r="S106" s="24" t="str">
        <f t="shared" si="9"/>
        <v/>
      </c>
      <c r="T106" s="24" t="str">
        <f t="shared" si="10"/>
        <v/>
      </c>
      <c r="U106" s="24" t="str">
        <f t="shared" si="11"/>
        <v/>
      </c>
      <c r="V106" s="24" t="str">
        <f t="shared" si="12"/>
        <v/>
      </c>
      <c r="W106" s="261" t="str">
        <f t="shared" si="13"/>
        <v/>
      </c>
      <c r="X106" s="262" t="str">
        <f t="shared" si="14"/>
        <v/>
      </c>
      <c r="Y106" s="8">
        <f t="shared" si="15"/>
        <v>0</v>
      </c>
      <c r="Z106" s="3"/>
      <c r="AA106" s="3"/>
      <c r="AB106" s="3"/>
      <c r="AC106" s="3"/>
    </row>
    <row r="107" ht="12.75" hidden="1" customHeight="1">
      <c r="A107" s="250" t="s">
        <v>378</v>
      </c>
      <c r="B107" s="9"/>
      <c r="C107" s="17"/>
      <c r="D107" s="166"/>
      <c r="E107" s="251"/>
      <c r="F107" s="251"/>
      <c r="G107" s="252"/>
      <c r="H107" s="259"/>
      <c r="I107" s="260"/>
      <c r="J107" s="123" t="str">
        <f t="shared" si="3"/>
        <v/>
      </c>
      <c r="K107" s="239"/>
      <c r="L107" s="239"/>
      <c r="M107" s="256"/>
      <c r="N107" s="24" t="str">
        <f t="shared" si="4"/>
        <v/>
      </c>
      <c r="O107" s="123" t="str">
        <f t="shared" si="5"/>
        <v/>
      </c>
      <c r="P107" s="261" t="str">
        <f t="shared" si="6"/>
        <v/>
      </c>
      <c r="Q107" s="24" t="str">
        <f t="shared" si="7"/>
        <v/>
      </c>
      <c r="R107" s="24" t="str">
        <f t="shared" si="8"/>
        <v/>
      </c>
      <c r="S107" s="24" t="str">
        <f t="shared" si="9"/>
        <v/>
      </c>
      <c r="T107" s="24" t="str">
        <f t="shared" si="10"/>
        <v/>
      </c>
      <c r="U107" s="24" t="str">
        <f t="shared" si="11"/>
        <v/>
      </c>
      <c r="V107" s="24" t="str">
        <f t="shared" si="12"/>
        <v/>
      </c>
      <c r="W107" s="261" t="str">
        <f t="shared" si="13"/>
        <v/>
      </c>
      <c r="X107" s="262" t="str">
        <f t="shared" si="14"/>
        <v/>
      </c>
      <c r="Y107" s="8">
        <f t="shared" si="15"/>
        <v>0</v>
      </c>
      <c r="Z107" s="3"/>
      <c r="AA107" s="3"/>
      <c r="AB107" s="3"/>
      <c r="AC107" s="3"/>
    </row>
    <row r="108" ht="12.75" hidden="1" customHeight="1">
      <c r="A108" s="250" t="s">
        <v>378</v>
      </c>
      <c r="B108" s="9"/>
      <c r="C108" s="17"/>
      <c r="D108" s="166"/>
      <c r="E108" s="251"/>
      <c r="F108" s="251"/>
      <c r="G108" s="252"/>
      <c r="H108" s="259"/>
      <c r="I108" s="260"/>
      <c r="J108" s="123" t="str">
        <f t="shared" si="3"/>
        <v/>
      </c>
      <c r="K108" s="239"/>
      <c r="L108" s="239"/>
      <c r="M108" s="256"/>
      <c r="N108" s="24" t="str">
        <f t="shared" si="4"/>
        <v/>
      </c>
      <c r="O108" s="123" t="str">
        <f t="shared" si="5"/>
        <v/>
      </c>
      <c r="P108" s="261" t="str">
        <f t="shared" si="6"/>
        <v/>
      </c>
      <c r="Q108" s="24" t="str">
        <f t="shared" si="7"/>
        <v/>
      </c>
      <c r="R108" s="24" t="str">
        <f t="shared" si="8"/>
        <v/>
      </c>
      <c r="S108" s="24" t="str">
        <f t="shared" si="9"/>
        <v/>
      </c>
      <c r="T108" s="24" t="str">
        <f t="shared" si="10"/>
        <v/>
      </c>
      <c r="U108" s="24" t="str">
        <f t="shared" si="11"/>
        <v/>
      </c>
      <c r="V108" s="24" t="str">
        <f t="shared" si="12"/>
        <v/>
      </c>
      <c r="W108" s="261" t="str">
        <f t="shared" si="13"/>
        <v/>
      </c>
      <c r="X108" s="262" t="str">
        <f t="shared" si="14"/>
        <v/>
      </c>
      <c r="Y108" s="8">
        <f t="shared" si="15"/>
        <v>0</v>
      </c>
      <c r="Z108" s="3"/>
      <c r="AA108" s="3"/>
      <c r="AB108" s="3"/>
      <c r="AC108" s="3"/>
    </row>
    <row r="109" ht="12.75" hidden="1" customHeight="1">
      <c r="A109" s="250" t="s">
        <v>378</v>
      </c>
      <c r="B109" s="9"/>
      <c r="C109" s="17"/>
      <c r="D109" s="166"/>
      <c r="E109" s="251"/>
      <c r="F109" s="251"/>
      <c r="G109" s="252"/>
      <c r="H109" s="259"/>
      <c r="I109" s="260"/>
      <c r="J109" s="123" t="str">
        <f t="shared" si="3"/>
        <v/>
      </c>
      <c r="K109" s="239"/>
      <c r="L109" s="239"/>
      <c r="M109" s="256"/>
      <c r="N109" s="24" t="str">
        <f t="shared" si="4"/>
        <v/>
      </c>
      <c r="O109" s="123" t="str">
        <f t="shared" si="5"/>
        <v/>
      </c>
      <c r="P109" s="261" t="str">
        <f t="shared" si="6"/>
        <v/>
      </c>
      <c r="Q109" s="24" t="str">
        <f t="shared" si="7"/>
        <v/>
      </c>
      <c r="R109" s="24" t="str">
        <f t="shared" si="8"/>
        <v/>
      </c>
      <c r="S109" s="24" t="str">
        <f t="shared" si="9"/>
        <v/>
      </c>
      <c r="T109" s="24" t="str">
        <f t="shared" si="10"/>
        <v/>
      </c>
      <c r="U109" s="24" t="str">
        <f t="shared" si="11"/>
        <v/>
      </c>
      <c r="V109" s="24" t="str">
        <f t="shared" si="12"/>
        <v/>
      </c>
      <c r="W109" s="261" t="str">
        <f t="shared" si="13"/>
        <v/>
      </c>
      <c r="X109" s="262" t="str">
        <f t="shared" si="14"/>
        <v/>
      </c>
      <c r="Y109" s="8">
        <f t="shared" si="15"/>
        <v>0</v>
      </c>
      <c r="Z109" s="3"/>
      <c r="AA109" s="3"/>
      <c r="AB109" s="3"/>
      <c r="AC109" s="3"/>
    </row>
    <row r="110" ht="12.75" hidden="1" customHeight="1">
      <c r="A110" s="250" t="s">
        <v>378</v>
      </c>
      <c r="B110" s="9"/>
      <c r="C110" s="17"/>
      <c r="D110" s="166"/>
      <c r="E110" s="251"/>
      <c r="F110" s="251"/>
      <c r="G110" s="252"/>
      <c r="H110" s="259"/>
      <c r="I110" s="260"/>
      <c r="J110" s="123" t="str">
        <f t="shared" si="3"/>
        <v/>
      </c>
      <c r="K110" s="239"/>
      <c r="L110" s="239"/>
      <c r="M110" s="256"/>
      <c r="N110" s="24" t="str">
        <f t="shared" si="4"/>
        <v/>
      </c>
      <c r="O110" s="123" t="str">
        <f t="shared" si="5"/>
        <v/>
      </c>
      <c r="P110" s="261" t="str">
        <f t="shared" si="6"/>
        <v/>
      </c>
      <c r="Q110" s="24" t="str">
        <f t="shared" si="7"/>
        <v/>
      </c>
      <c r="R110" s="24" t="str">
        <f t="shared" si="8"/>
        <v/>
      </c>
      <c r="S110" s="24" t="str">
        <f t="shared" si="9"/>
        <v/>
      </c>
      <c r="T110" s="24" t="str">
        <f t="shared" si="10"/>
        <v/>
      </c>
      <c r="U110" s="24" t="str">
        <f t="shared" si="11"/>
        <v/>
      </c>
      <c r="V110" s="24" t="str">
        <f t="shared" si="12"/>
        <v/>
      </c>
      <c r="W110" s="261" t="str">
        <f t="shared" si="13"/>
        <v/>
      </c>
      <c r="X110" s="262" t="str">
        <f t="shared" si="14"/>
        <v/>
      </c>
      <c r="Y110" s="8">
        <f t="shared" si="15"/>
        <v>0</v>
      </c>
      <c r="Z110" s="3"/>
      <c r="AA110" s="3"/>
      <c r="AB110" s="3"/>
      <c r="AC110" s="3"/>
    </row>
    <row r="111" ht="12.75" hidden="1" customHeight="1">
      <c r="A111" s="250" t="s">
        <v>378</v>
      </c>
      <c r="B111" s="9"/>
      <c r="C111" s="17"/>
      <c r="D111" s="166"/>
      <c r="E111" s="251"/>
      <c r="F111" s="251"/>
      <c r="G111" s="252"/>
      <c r="H111" s="259"/>
      <c r="I111" s="260"/>
      <c r="J111" s="123" t="str">
        <f t="shared" si="3"/>
        <v/>
      </c>
      <c r="K111" s="239"/>
      <c r="L111" s="239"/>
      <c r="M111" s="256"/>
      <c r="N111" s="24" t="str">
        <f t="shared" si="4"/>
        <v/>
      </c>
      <c r="O111" s="123" t="str">
        <f t="shared" si="5"/>
        <v/>
      </c>
      <c r="P111" s="261" t="str">
        <f t="shared" si="6"/>
        <v/>
      </c>
      <c r="Q111" s="24" t="str">
        <f t="shared" si="7"/>
        <v/>
      </c>
      <c r="R111" s="24" t="str">
        <f t="shared" si="8"/>
        <v/>
      </c>
      <c r="S111" s="24" t="str">
        <f t="shared" si="9"/>
        <v/>
      </c>
      <c r="T111" s="24" t="str">
        <f t="shared" si="10"/>
        <v/>
      </c>
      <c r="U111" s="24" t="str">
        <f t="shared" si="11"/>
        <v/>
      </c>
      <c r="V111" s="24" t="str">
        <f t="shared" si="12"/>
        <v/>
      </c>
      <c r="W111" s="261" t="str">
        <f t="shared" si="13"/>
        <v/>
      </c>
      <c r="X111" s="262" t="str">
        <f t="shared" si="14"/>
        <v/>
      </c>
      <c r="Y111" s="8">
        <f t="shared" si="15"/>
        <v>0</v>
      </c>
      <c r="Z111" s="3"/>
      <c r="AA111" s="3"/>
      <c r="AB111" s="3"/>
      <c r="AC111" s="3"/>
    </row>
    <row r="112" ht="12.75" hidden="1" customHeight="1">
      <c r="A112" s="250" t="s">
        <v>378</v>
      </c>
      <c r="B112" s="9"/>
      <c r="C112" s="17"/>
      <c r="D112" s="166"/>
      <c r="E112" s="251"/>
      <c r="F112" s="251"/>
      <c r="G112" s="252"/>
      <c r="H112" s="259"/>
      <c r="I112" s="260"/>
      <c r="J112" s="123" t="str">
        <f t="shared" si="3"/>
        <v/>
      </c>
      <c r="K112" s="239"/>
      <c r="L112" s="239"/>
      <c r="M112" s="256"/>
      <c r="N112" s="24" t="str">
        <f t="shared" si="4"/>
        <v/>
      </c>
      <c r="O112" s="123" t="str">
        <f t="shared" si="5"/>
        <v/>
      </c>
      <c r="P112" s="261" t="str">
        <f t="shared" si="6"/>
        <v/>
      </c>
      <c r="Q112" s="24" t="str">
        <f t="shared" si="7"/>
        <v/>
      </c>
      <c r="R112" s="24" t="str">
        <f t="shared" si="8"/>
        <v/>
      </c>
      <c r="S112" s="24" t="str">
        <f t="shared" si="9"/>
        <v/>
      </c>
      <c r="T112" s="24" t="str">
        <f t="shared" si="10"/>
        <v/>
      </c>
      <c r="U112" s="24" t="str">
        <f t="shared" si="11"/>
        <v/>
      </c>
      <c r="V112" s="24" t="str">
        <f t="shared" si="12"/>
        <v/>
      </c>
      <c r="W112" s="261" t="str">
        <f t="shared" si="13"/>
        <v/>
      </c>
      <c r="X112" s="262" t="str">
        <f t="shared" si="14"/>
        <v/>
      </c>
      <c r="Y112" s="8">
        <f t="shared" si="15"/>
        <v>0</v>
      </c>
      <c r="Z112" s="3"/>
      <c r="AA112" s="3"/>
      <c r="AB112" s="3"/>
      <c r="AC112" s="3"/>
    </row>
    <row r="113" ht="12.75" hidden="1" customHeight="1">
      <c r="A113" s="250" t="s">
        <v>378</v>
      </c>
      <c r="B113" s="9"/>
      <c r="C113" s="17"/>
      <c r="D113" s="166"/>
      <c r="E113" s="251"/>
      <c r="F113" s="251"/>
      <c r="G113" s="252"/>
      <c r="H113" s="259"/>
      <c r="I113" s="260"/>
      <c r="J113" s="123" t="str">
        <f t="shared" si="3"/>
        <v/>
      </c>
      <c r="K113" s="239"/>
      <c r="L113" s="239"/>
      <c r="M113" s="256"/>
      <c r="N113" s="24" t="str">
        <f t="shared" si="4"/>
        <v/>
      </c>
      <c r="O113" s="123" t="str">
        <f t="shared" si="5"/>
        <v/>
      </c>
      <c r="P113" s="261" t="str">
        <f t="shared" si="6"/>
        <v/>
      </c>
      <c r="Q113" s="24" t="str">
        <f t="shared" si="7"/>
        <v/>
      </c>
      <c r="R113" s="24" t="str">
        <f t="shared" si="8"/>
        <v/>
      </c>
      <c r="S113" s="24" t="str">
        <f t="shared" si="9"/>
        <v/>
      </c>
      <c r="T113" s="24" t="str">
        <f t="shared" si="10"/>
        <v/>
      </c>
      <c r="U113" s="24" t="str">
        <f t="shared" si="11"/>
        <v/>
      </c>
      <c r="V113" s="24" t="str">
        <f t="shared" si="12"/>
        <v/>
      </c>
      <c r="W113" s="261" t="str">
        <f t="shared" si="13"/>
        <v/>
      </c>
      <c r="X113" s="262" t="str">
        <f t="shared" si="14"/>
        <v/>
      </c>
      <c r="Y113" s="8">
        <f t="shared" si="15"/>
        <v>0</v>
      </c>
      <c r="Z113" s="3"/>
      <c r="AA113" s="3"/>
      <c r="AB113" s="3"/>
      <c r="AC113" s="3"/>
    </row>
    <row r="114" ht="12.75" hidden="1" customHeight="1">
      <c r="A114" s="250" t="s">
        <v>378</v>
      </c>
      <c r="B114" s="9"/>
      <c r="C114" s="17"/>
      <c r="D114" s="166"/>
      <c r="E114" s="251"/>
      <c r="F114" s="251"/>
      <c r="G114" s="252"/>
      <c r="H114" s="259"/>
      <c r="I114" s="260"/>
      <c r="J114" s="123" t="str">
        <f t="shared" si="3"/>
        <v/>
      </c>
      <c r="K114" s="239"/>
      <c r="L114" s="239"/>
      <c r="M114" s="256"/>
      <c r="N114" s="24" t="str">
        <f t="shared" si="4"/>
        <v/>
      </c>
      <c r="O114" s="123" t="str">
        <f t="shared" si="5"/>
        <v/>
      </c>
      <c r="P114" s="261" t="str">
        <f t="shared" si="6"/>
        <v/>
      </c>
      <c r="Q114" s="24" t="str">
        <f t="shared" si="7"/>
        <v/>
      </c>
      <c r="R114" s="24" t="str">
        <f t="shared" si="8"/>
        <v/>
      </c>
      <c r="S114" s="24" t="str">
        <f t="shared" si="9"/>
        <v/>
      </c>
      <c r="T114" s="24" t="str">
        <f t="shared" si="10"/>
        <v/>
      </c>
      <c r="U114" s="24" t="str">
        <f t="shared" si="11"/>
        <v/>
      </c>
      <c r="V114" s="24" t="str">
        <f t="shared" si="12"/>
        <v/>
      </c>
      <c r="W114" s="261" t="str">
        <f t="shared" si="13"/>
        <v/>
      </c>
      <c r="X114" s="262" t="str">
        <f t="shared" si="14"/>
        <v/>
      </c>
      <c r="Y114" s="8">
        <f t="shared" si="15"/>
        <v>0</v>
      </c>
      <c r="Z114" s="3"/>
      <c r="AA114" s="3"/>
      <c r="AB114" s="3"/>
      <c r="AC114" s="3"/>
    </row>
    <row r="115" ht="12.75" hidden="1" customHeight="1">
      <c r="A115" s="250" t="s">
        <v>378</v>
      </c>
      <c r="B115" s="9"/>
      <c r="C115" s="17"/>
      <c r="D115" s="166"/>
      <c r="E115" s="251"/>
      <c r="F115" s="251"/>
      <c r="G115" s="252"/>
      <c r="H115" s="259"/>
      <c r="I115" s="260"/>
      <c r="J115" s="123" t="str">
        <f t="shared" si="3"/>
        <v/>
      </c>
      <c r="K115" s="239"/>
      <c r="L115" s="239"/>
      <c r="M115" s="256"/>
      <c r="N115" s="24" t="str">
        <f t="shared" si="4"/>
        <v/>
      </c>
      <c r="O115" s="123" t="str">
        <f t="shared" si="5"/>
        <v/>
      </c>
      <c r="P115" s="261" t="str">
        <f t="shared" si="6"/>
        <v/>
      </c>
      <c r="Q115" s="24" t="str">
        <f t="shared" si="7"/>
        <v/>
      </c>
      <c r="R115" s="24" t="str">
        <f t="shared" si="8"/>
        <v/>
      </c>
      <c r="S115" s="24" t="str">
        <f t="shared" si="9"/>
        <v/>
      </c>
      <c r="T115" s="24" t="str">
        <f t="shared" si="10"/>
        <v/>
      </c>
      <c r="U115" s="24" t="str">
        <f t="shared" si="11"/>
        <v/>
      </c>
      <c r="V115" s="24" t="str">
        <f t="shared" si="12"/>
        <v/>
      </c>
      <c r="W115" s="261" t="str">
        <f t="shared" si="13"/>
        <v/>
      </c>
      <c r="X115" s="262" t="str">
        <f t="shared" si="14"/>
        <v/>
      </c>
      <c r="Y115" s="8">
        <f t="shared" si="15"/>
        <v>0</v>
      </c>
      <c r="Z115" s="3"/>
      <c r="AA115" s="3"/>
      <c r="AB115" s="3"/>
      <c r="AC115" s="3"/>
    </row>
    <row r="116" ht="12.75" hidden="1" customHeight="1">
      <c r="A116" s="250" t="s">
        <v>378</v>
      </c>
      <c r="B116" s="9"/>
      <c r="C116" s="17"/>
      <c r="D116" s="166"/>
      <c r="E116" s="251"/>
      <c r="F116" s="251"/>
      <c r="G116" s="252"/>
      <c r="H116" s="259"/>
      <c r="I116" s="260"/>
      <c r="J116" s="123" t="str">
        <f t="shared" si="3"/>
        <v/>
      </c>
      <c r="K116" s="239"/>
      <c r="L116" s="239"/>
      <c r="M116" s="256"/>
      <c r="N116" s="24" t="str">
        <f t="shared" si="4"/>
        <v/>
      </c>
      <c r="O116" s="123" t="str">
        <f t="shared" si="5"/>
        <v/>
      </c>
      <c r="P116" s="261" t="str">
        <f t="shared" si="6"/>
        <v/>
      </c>
      <c r="Q116" s="24" t="str">
        <f t="shared" si="7"/>
        <v/>
      </c>
      <c r="R116" s="24" t="str">
        <f t="shared" si="8"/>
        <v/>
      </c>
      <c r="S116" s="24" t="str">
        <f t="shared" si="9"/>
        <v/>
      </c>
      <c r="T116" s="24" t="str">
        <f t="shared" si="10"/>
        <v/>
      </c>
      <c r="U116" s="24" t="str">
        <f t="shared" si="11"/>
        <v/>
      </c>
      <c r="V116" s="24" t="str">
        <f t="shared" si="12"/>
        <v/>
      </c>
      <c r="W116" s="261" t="str">
        <f t="shared" si="13"/>
        <v/>
      </c>
      <c r="X116" s="262" t="str">
        <f t="shared" si="14"/>
        <v/>
      </c>
      <c r="Y116" s="8">
        <f t="shared" si="15"/>
        <v>0</v>
      </c>
      <c r="Z116" s="3"/>
      <c r="AA116" s="3"/>
      <c r="AB116" s="3"/>
      <c r="AC116" s="3"/>
    </row>
    <row r="117" ht="12.75" hidden="1" customHeight="1">
      <c r="A117" s="250" t="s">
        <v>378</v>
      </c>
      <c r="B117" s="9"/>
      <c r="C117" s="17"/>
      <c r="D117" s="166"/>
      <c r="E117" s="251"/>
      <c r="F117" s="251"/>
      <c r="G117" s="252"/>
      <c r="H117" s="259"/>
      <c r="I117" s="260"/>
      <c r="J117" s="123" t="str">
        <f t="shared" si="3"/>
        <v/>
      </c>
      <c r="K117" s="239"/>
      <c r="L117" s="239"/>
      <c r="M117" s="256"/>
      <c r="N117" s="24" t="str">
        <f t="shared" si="4"/>
        <v/>
      </c>
      <c r="O117" s="123" t="str">
        <f t="shared" si="5"/>
        <v/>
      </c>
      <c r="P117" s="261" t="str">
        <f t="shared" si="6"/>
        <v/>
      </c>
      <c r="Q117" s="24" t="str">
        <f t="shared" si="7"/>
        <v/>
      </c>
      <c r="R117" s="24" t="str">
        <f t="shared" si="8"/>
        <v/>
      </c>
      <c r="S117" s="24" t="str">
        <f t="shared" si="9"/>
        <v/>
      </c>
      <c r="T117" s="24" t="str">
        <f t="shared" si="10"/>
        <v/>
      </c>
      <c r="U117" s="24" t="str">
        <f t="shared" si="11"/>
        <v/>
      </c>
      <c r="V117" s="24" t="str">
        <f t="shared" si="12"/>
        <v/>
      </c>
      <c r="W117" s="261" t="str">
        <f t="shared" si="13"/>
        <v/>
      </c>
      <c r="X117" s="262" t="str">
        <f t="shared" si="14"/>
        <v/>
      </c>
      <c r="Y117" s="8">
        <f t="shared" si="15"/>
        <v>0</v>
      </c>
      <c r="Z117" s="3"/>
      <c r="AA117" s="3"/>
      <c r="AB117" s="3"/>
      <c r="AC117" s="3"/>
    </row>
    <row r="118" ht="12.75" hidden="1" customHeight="1">
      <c r="A118" s="250" t="s">
        <v>378</v>
      </c>
      <c r="B118" s="9"/>
      <c r="C118" s="17"/>
      <c r="D118" s="166"/>
      <c r="E118" s="251"/>
      <c r="F118" s="251"/>
      <c r="G118" s="252"/>
      <c r="H118" s="259"/>
      <c r="I118" s="260"/>
      <c r="J118" s="123" t="str">
        <f t="shared" si="3"/>
        <v/>
      </c>
      <c r="K118" s="239"/>
      <c r="L118" s="239"/>
      <c r="M118" s="256"/>
      <c r="N118" s="24" t="str">
        <f t="shared" si="4"/>
        <v/>
      </c>
      <c r="O118" s="123" t="str">
        <f t="shared" si="5"/>
        <v/>
      </c>
      <c r="P118" s="261" t="str">
        <f t="shared" si="6"/>
        <v/>
      </c>
      <c r="Q118" s="24" t="str">
        <f t="shared" si="7"/>
        <v/>
      </c>
      <c r="R118" s="24" t="str">
        <f t="shared" si="8"/>
        <v/>
      </c>
      <c r="S118" s="24" t="str">
        <f t="shared" si="9"/>
        <v/>
      </c>
      <c r="T118" s="24" t="str">
        <f t="shared" si="10"/>
        <v/>
      </c>
      <c r="U118" s="24" t="str">
        <f t="shared" si="11"/>
        <v/>
      </c>
      <c r="V118" s="24" t="str">
        <f t="shared" si="12"/>
        <v/>
      </c>
      <c r="W118" s="261" t="str">
        <f t="shared" si="13"/>
        <v/>
      </c>
      <c r="X118" s="262" t="str">
        <f t="shared" si="14"/>
        <v/>
      </c>
      <c r="Y118" s="8">
        <f t="shared" si="15"/>
        <v>0</v>
      </c>
      <c r="Z118" s="3"/>
      <c r="AA118" s="3"/>
      <c r="AB118" s="3"/>
      <c r="AC118" s="3"/>
    </row>
    <row r="119" ht="12.75" hidden="1" customHeight="1">
      <c r="A119" s="250" t="s">
        <v>378</v>
      </c>
      <c r="B119" s="9"/>
      <c r="C119" s="17"/>
      <c r="D119" s="166"/>
      <c r="E119" s="251"/>
      <c r="F119" s="251"/>
      <c r="G119" s="252"/>
      <c r="H119" s="259"/>
      <c r="I119" s="260"/>
      <c r="J119" s="123" t="str">
        <f t="shared" si="3"/>
        <v/>
      </c>
      <c r="K119" s="239"/>
      <c r="L119" s="239"/>
      <c r="M119" s="256"/>
      <c r="N119" s="24" t="str">
        <f t="shared" si="4"/>
        <v/>
      </c>
      <c r="O119" s="123" t="str">
        <f t="shared" si="5"/>
        <v/>
      </c>
      <c r="P119" s="261" t="str">
        <f t="shared" si="6"/>
        <v/>
      </c>
      <c r="Q119" s="24" t="str">
        <f t="shared" si="7"/>
        <v/>
      </c>
      <c r="R119" s="24" t="str">
        <f t="shared" si="8"/>
        <v/>
      </c>
      <c r="S119" s="24" t="str">
        <f t="shared" si="9"/>
        <v/>
      </c>
      <c r="T119" s="24" t="str">
        <f t="shared" si="10"/>
        <v/>
      </c>
      <c r="U119" s="24" t="str">
        <f t="shared" si="11"/>
        <v/>
      </c>
      <c r="V119" s="24" t="str">
        <f t="shared" si="12"/>
        <v/>
      </c>
      <c r="W119" s="261" t="str">
        <f t="shared" si="13"/>
        <v/>
      </c>
      <c r="X119" s="262" t="str">
        <f t="shared" si="14"/>
        <v/>
      </c>
      <c r="Y119" s="8">
        <f t="shared" si="15"/>
        <v>0</v>
      </c>
      <c r="Z119" s="3"/>
      <c r="AA119" s="3"/>
      <c r="AB119" s="3"/>
      <c r="AC119" s="3"/>
    </row>
    <row r="120" ht="12.75" hidden="1" customHeight="1">
      <c r="A120" s="250" t="s">
        <v>378</v>
      </c>
      <c r="B120" s="9"/>
      <c r="C120" s="17"/>
      <c r="D120" s="166"/>
      <c r="E120" s="251"/>
      <c r="F120" s="251"/>
      <c r="G120" s="252"/>
      <c r="H120" s="259"/>
      <c r="I120" s="260"/>
      <c r="J120" s="123" t="str">
        <f t="shared" si="3"/>
        <v/>
      </c>
      <c r="K120" s="239"/>
      <c r="L120" s="239"/>
      <c r="M120" s="256"/>
      <c r="N120" s="24" t="str">
        <f t="shared" si="4"/>
        <v/>
      </c>
      <c r="O120" s="123" t="str">
        <f t="shared" si="5"/>
        <v/>
      </c>
      <c r="P120" s="261" t="str">
        <f t="shared" si="6"/>
        <v/>
      </c>
      <c r="Q120" s="24" t="str">
        <f t="shared" si="7"/>
        <v/>
      </c>
      <c r="R120" s="24" t="str">
        <f t="shared" si="8"/>
        <v/>
      </c>
      <c r="S120" s="24" t="str">
        <f t="shared" si="9"/>
        <v/>
      </c>
      <c r="T120" s="24" t="str">
        <f t="shared" si="10"/>
        <v/>
      </c>
      <c r="U120" s="24" t="str">
        <f t="shared" si="11"/>
        <v/>
      </c>
      <c r="V120" s="24" t="str">
        <f t="shared" si="12"/>
        <v/>
      </c>
      <c r="W120" s="261" t="str">
        <f t="shared" si="13"/>
        <v/>
      </c>
      <c r="X120" s="262" t="str">
        <f t="shared" si="14"/>
        <v/>
      </c>
      <c r="Y120" s="8">
        <f t="shared" si="15"/>
        <v>0</v>
      </c>
      <c r="Z120" s="3"/>
      <c r="AA120" s="3"/>
      <c r="AB120" s="3"/>
      <c r="AC120" s="3"/>
    </row>
    <row r="121" ht="12.75" hidden="1" customHeight="1">
      <c r="A121" s="250" t="s">
        <v>378</v>
      </c>
      <c r="B121" s="9"/>
      <c r="C121" s="17"/>
      <c r="D121" s="166"/>
      <c r="E121" s="251"/>
      <c r="F121" s="251"/>
      <c r="G121" s="252"/>
      <c r="H121" s="259"/>
      <c r="I121" s="260"/>
      <c r="J121" s="123" t="str">
        <f t="shared" si="3"/>
        <v/>
      </c>
      <c r="K121" s="239"/>
      <c r="L121" s="239"/>
      <c r="M121" s="256"/>
      <c r="N121" s="24" t="str">
        <f t="shared" si="4"/>
        <v/>
      </c>
      <c r="O121" s="123" t="str">
        <f t="shared" si="5"/>
        <v/>
      </c>
      <c r="P121" s="261" t="str">
        <f t="shared" si="6"/>
        <v/>
      </c>
      <c r="Q121" s="24" t="str">
        <f t="shared" si="7"/>
        <v/>
      </c>
      <c r="R121" s="24" t="str">
        <f t="shared" si="8"/>
        <v/>
      </c>
      <c r="S121" s="24" t="str">
        <f t="shared" si="9"/>
        <v/>
      </c>
      <c r="T121" s="24" t="str">
        <f t="shared" si="10"/>
        <v/>
      </c>
      <c r="U121" s="24" t="str">
        <f t="shared" si="11"/>
        <v/>
      </c>
      <c r="V121" s="24" t="str">
        <f t="shared" si="12"/>
        <v/>
      </c>
      <c r="W121" s="261" t="str">
        <f t="shared" si="13"/>
        <v/>
      </c>
      <c r="X121" s="262" t="str">
        <f t="shared" si="14"/>
        <v/>
      </c>
      <c r="Y121" s="8">
        <f t="shared" si="15"/>
        <v>0</v>
      </c>
      <c r="Z121" s="3"/>
      <c r="AA121" s="3"/>
      <c r="AB121" s="3"/>
      <c r="AC121" s="3"/>
    </row>
    <row r="122" ht="12.75" hidden="1" customHeight="1">
      <c r="A122" s="250" t="s">
        <v>378</v>
      </c>
      <c r="B122" s="9"/>
      <c r="C122" s="17"/>
      <c r="D122" s="166"/>
      <c r="E122" s="251"/>
      <c r="F122" s="251"/>
      <c r="G122" s="252"/>
      <c r="H122" s="259"/>
      <c r="I122" s="260"/>
      <c r="J122" s="123" t="str">
        <f t="shared" si="3"/>
        <v/>
      </c>
      <c r="K122" s="239"/>
      <c r="L122" s="239"/>
      <c r="M122" s="256"/>
      <c r="N122" s="24" t="str">
        <f t="shared" si="4"/>
        <v/>
      </c>
      <c r="O122" s="123" t="str">
        <f t="shared" si="5"/>
        <v/>
      </c>
      <c r="P122" s="261" t="str">
        <f t="shared" si="6"/>
        <v/>
      </c>
      <c r="Q122" s="24" t="str">
        <f t="shared" si="7"/>
        <v/>
      </c>
      <c r="R122" s="24" t="str">
        <f t="shared" si="8"/>
        <v/>
      </c>
      <c r="S122" s="24" t="str">
        <f t="shared" si="9"/>
        <v/>
      </c>
      <c r="T122" s="24" t="str">
        <f t="shared" si="10"/>
        <v/>
      </c>
      <c r="U122" s="24" t="str">
        <f t="shared" si="11"/>
        <v/>
      </c>
      <c r="V122" s="24" t="str">
        <f t="shared" si="12"/>
        <v/>
      </c>
      <c r="W122" s="261" t="str">
        <f t="shared" si="13"/>
        <v/>
      </c>
      <c r="X122" s="262" t="str">
        <f t="shared" si="14"/>
        <v/>
      </c>
      <c r="Y122" s="8">
        <f t="shared" si="15"/>
        <v>0</v>
      </c>
      <c r="Z122" s="3"/>
      <c r="AA122" s="3"/>
      <c r="AB122" s="3"/>
      <c r="AC122" s="3"/>
    </row>
    <row r="123" ht="12.75" hidden="1" customHeight="1">
      <c r="A123" s="250" t="s">
        <v>378</v>
      </c>
      <c r="B123" s="9"/>
      <c r="C123" s="17"/>
      <c r="D123" s="166"/>
      <c r="E123" s="251"/>
      <c r="F123" s="251"/>
      <c r="G123" s="252"/>
      <c r="H123" s="259"/>
      <c r="I123" s="260"/>
      <c r="J123" s="123" t="str">
        <f t="shared" si="3"/>
        <v/>
      </c>
      <c r="K123" s="239"/>
      <c r="L123" s="239"/>
      <c r="M123" s="256"/>
      <c r="N123" s="24" t="str">
        <f t="shared" si="4"/>
        <v/>
      </c>
      <c r="O123" s="123" t="str">
        <f t="shared" si="5"/>
        <v/>
      </c>
      <c r="P123" s="261" t="str">
        <f t="shared" si="6"/>
        <v/>
      </c>
      <c r="Q123" s="24" t="str">
        <f t="shared" si="7"/>
        <v/>
      </c>
      <c r="R123" s="24" t="str">
        <f t="shared" si="8"/>
        <v/>
      </c>
      <c r="S123" s="24" t="str">
        <f t="shared" si="9"/>
        <v/>
      </c>
      <c r="T123" s="24" t="str">
        <f t="shared" si="10"/>
        <v/>
      </c>
      <c r="U123" s="24" t="str">
        <f t="shared" si="11"/>
        <v/>
      </c>
      <c r="V123" s="24" t="str">
        <f t="shared" si="12"/>
        <v/>
      </c>
      <c r="W123" s="261" t="str">
        <f t="shared" si="13"/>
        <v/>
      </c>
      <c r="X123" s="262" t="str">
        <f t="shared" si="14"/>
        <v/>
      </c>
      <c r="Y123" s="8">
        <f t="shared" si="15"/>
        <v>0</v>
      </c>
      <c r="Z123" s="3"/>
      <c r="AA123" s="3"/>
      <c r="AB123" s="3"/>
      <c r="AC123" s="3"/>
    </row>
    <row r="124" ht="12.75" hidden="1" customHeight="1">
      <c r="A124" s="250" t="s">
        <v>378</v>
      </c>
      <c r="B124" s="9"/>
      <c r="C124" s="17"/>
      <c r="D124" s="166"/>
      <c r="E124" s="251"/>
      <c r="F124" s="251"/>
      <c r="G124" s="252"/>
      <c r="H124" s="259"/>
      <c r="I124" s="260"/>
      <c r="J124" s="123" t="str">
        <f t="shared" si="3"/>
        <v/>
      </c>
      <c r="K124" s="239"/>
      <c r="L124" s="239"/>
      <c r="M124" s="256"/>
      <c r="N124" s="24" t="str">
        <f t="shared" si="4"/>
        <v/>
      </c>
      <c r="O124" s="123" t="str">
        <f t="shared" si="5"/>
        <v/>
      </c>
      <c r="P124" s="261" t="str">
        <f t="shared" si="6"/>
        <v/>
      </c>
      <c r="Q124" s="24" t="str">
        <f t="shared" si="7"/>
        <v/>
      </c>
      <c r="R124" s="24" t="str">
        <f t="shared" si="8"/>
        <v/>
      </c>
      <c r="S124" s="24" t="str">
        <f t="shared" si="9"/>
        <v/>
      </c>
      <c r="T124" s="24" t="str">
        <f t="shared" si="10"/>
        <v/>
      </c>
      <c r="U124" s="24" t="str">
        <f t="shared" si="11"/>
        <v/>
      </c>
      <c r="V124" s="24" t="str">
        <f t="shared" si="12"/>
        <v/>
      </c>
      <c r="W124" s="261" t="str">
        <f t="shared" si="13"/>
        <v/>
      </c>
      <c r="X124" s="262" t="str">
        <f t="shared" si="14"/>
        <v/>
      </c>
      <c r="Y124" s="8">
        <f t="shared" si="15"/>
        <v>0</v>
      </c>
      <c r="Z124" s="3"/>
      <c r="AA124" s="3"/>
      <c r="AB124" s="3"/>
      <c r="AC124" s="3"/>
    </row>
    <row r="125" ht="12.75" hidden="1" customHeight="1">
      <c r="A125" s="250" t="s">
        <v>378</v>
      </c>
      <c r="B125" s="9"/>
      <c r="C125" s="17"/>
      <c r="D125" s="166"/>
      <c r="E125" s="251"/>
      <c r="F125" s="251"/>
      <c r="G125" s="252"/>
      <c r="H125" s="259"/>
      <c r="I125" s="260"/>
      <c r="J125" s="123" t="str">
        <f t="shared" si="3"/>
        <v/>
      </c>
      <c r="K125" s="239"/>
      <c r="L125" s="239"/>
      <c r="M125" s="256"/>
      <c r="N125" s="24" t="str">
        <f t="shared" si="4"/>
        <v/>
      </c>
      <c r="O125" s="123" t="str">
        <f t="shared" si="5"/>
        <v/>
      </c>
      <c r="P125" s="261" t="str">
        <f t="shared" si="6"/>
        <v/>
      </c>
      <c r="Q125" s="24" t="str">
        <f t="shared" si="7"/>
        <v/>
      </c>
      <c r="R125" s="24" t="str">
        <f t="shared" si="8"/>
        <v/>
      </c>
      <c r="S125" s="24" t="str">
        <f t="shared" si="9"/>
        <v/>
      </c>
      <c r="T125" s="24" t="str">
        <f t="shared" si="10"/>
        <v/>
      </c>
      <c r="U125" s="24" t="str">
        <f t="shared" si="11"/>
        <v/>
      </c>
      <c r="V125" s="24" t="str">
        <f t="shared" si="12"/>
        <v/>
      </c>
      <c r="W125" s="261" t="str">
        <f t="shared" si="13"/>
        <v/>
      </c>
      <c r="X125" s="262" t="str">
        <f t="shared" si="14"/>
        <v/>
      </c>
      <c r="Y125" s="8">
        <f t="shared" si="15"/>
        <v>0</v>
      </c>
      <c r="Z125" s="3"/>
      <c r="AA125" s="3"/>
      <c r="AB125" s="3"/>
      <c r="AC125" s="3"/>
    </row>
    <row r="126" ht="12.75" hidden="1" customHeight="1">
      <c r="A126" s="250" t="s">
        <v>378</v>
      </c>
      <c r="B126" s="9"/>
      <c r="C126" s="17"/>
      <c r="D126" s="166"/>
      <c r="E126" s="251"/>
      <c r="F126" s="251"/>
      <c r="G126" s="252"/>
      <c r="H126" s="259"/>
      <c r="I126" s="260"/>
      <c r="J126" s="123" t="str">
        <f t="shared" si="3"/>
        <v/>
      </c>
      <c r="K126" s="239"/>
      <c r="L126" s="239"/>
      <c r="M126" s="256"/>
      <c r="N126" s="24" t="str">
        <f t="shared" si="4"/>
        <v/>
      </c>
      <c r="O126" s="123" t="str">
        <f t="shared" si="5"/>
        <v/>
      </c>
      <c r="P126" s="261" t="str">
        <f t="shared" si="6"/>
        <v/>
      </c>
      <c r="Q126" s="24" t="str">
        <f t="shared" si="7"/>
        <v/>
      </c>
      <c r="R126" s="24" t="str">
        <f t="shared" si="8"/>
        <v/>
      </c>
      <c r="S126" s="24" t="str">
        <f t="shared" si="9"/>
        <v/>
      </c>
      <c r="T126" s="24" t="str">
        <f t="shared" si="10"/>
        <v/>
      </c>
      <c r="U126" s="24" t="str">
        <f t="shared" si="11"/>
        <v/>
      </c>
      <c r="V126" s="24" t="str">
        <f t="shared" si="12"/>
        <v/>
      </c>
      <c r="W126" s="261" t="str">
        <f t="shared" si="13"/>
        <v/>
      </c>
      <c r="X126" s="262" t="str">
        <f t="shared" si="14"/>
        <v/>
      </c>
      <c r="Y126" s="8">
        <f t="shared" si="15"/>
        <v>0</v>
      </c>
      <c r="Z126" s="3"/>
      <c r="AA126" s="3"/>
      <c r="AB126" s="3"/>
      <c r="AC126" s="3"/>
    </row>
    <row r="127" ht="12.75" hidden="1" customHeight="1">
      <c r="A127" s="250" t="s">
        <v>378</v>
      </c>
      <c r="B127" s="9"/>
      <c r="C127" s="17"/>
      <c r="D127" s="166"/>
      <c r="E127" s="251"/>
      <c r="F127" s="251"/>
      <c r="G127" s="252"/>
      <c r="H127" s="259"/>
      <c r="I127" s="260"/>
      <c r="J127" s="123" t="str">
        <f t="shared" si="3"/>
        <v/>
      </c>
      <c r="K127" s="239"/>
      <c r="L127" s="239"/>
      <c r="M127" s="256"/>
      <c r="N127" s="24" t="str">
        <f t="shared" si="4"/>
        <v/>
      </c>
      <c r="O127" s="123" t="str">
        <f t="shared" si="5"/>
        <v/>
      </c>
      <c r="P127" s="261" t="str">
        <f t="shared" si="6"/>
        <v/>
      </c>
      <c r="Q127" s="24" t="str">
        <f t="shared" si="7"/>
        <v/>
      </c>
      <c r="R127" s="24" t="str">
        <f t="shared" si="8"/>
        <v/>
      </c>
      <c r="S127" s="24" t="str">
        <f t="shared" si="9"/>
        <v/>
      </c>
      <c r="T127" s="24" t="str">
        <f t="shared" si="10"/>
        <v/>
      </c>
      <c r="U127" s="24" t="str">
        <f t="shared" si="11"/>
        <v/>
      </c>
      <c r="V127" s="24" t="str">
        <f t="shared" si="12"/>
        <v/>
      </c>
      <c r="W127" s="261" t="str">
        <f t="shared" si="13"/>
        <v/>
      </c>
      <c r="X127" s="262" t="str">
        <f t="shared" si="14"/>
        <v/>
      </c>
      <c r="Y127" s="8">
        <f t="shared" si="15"/>
        <v>0</v>
      </c>
      <c r="Z127" s="3"/>
      <c r="AA127" s="3"/>
      <c r="AB127" s="3"/>
      <c r="AC127" s="3"/>
    </row>
    <row r="128" ht="12.75" hidden="1" customHeight="1">
      <c r="A128" s="250" t="s">
        <v>378</v>
      </c>
      <c r="B128" s="9"/>
      <c r="C128" s="17"/>
      <c r="D128" s="166"/>
      <c r="E128" s="251"/>
      <c r="F128" s="251"/>
      <c r="G128" s="252"/>
      <c r="H128" s="259"/>
      <c r="I128" s="260"/>
      <c r="J128" s="123" t="str">
        <f t="shared" si="3"/>
        <v/>
      </c>
      <c r="K128" s="239"/>
      <c r="L128" s="239"/>
      <c r="M128" s="256"/>
      <c r="N128" s="24" t="str">
        <f t="shared" si="4"/>
        <v/>
      </c>
      <c r="O128" s="123" t="str">
        <f t="shared" si="5"/>
        <v/>
      </c>
      <c r="P128" s="261" t="str">
        <f t="shared" si="6"/>
        <v/>
      </c>
      <c r="Q128" s="24" t="str">
        <f t="shared" si="7"/>
        <v/>
      </c>
      <c r="R128" s="24" t="str">
        <f t="shared" si="8"/>
        <v/>
      </c>
      <c r="S128" s="24" t="str">
        <f t="shared" si="9"/>
        <v/>
      </c>
      <c r="T128" s="24" t="str">
        <f t="shared" si="10"/>
        <v/>
      </c>
      <c r="U128" s="24" t="str">
        <f t="shared" si="11"/>
        <v/>
      </c>
      <c r="V128" s="24" t="str">
        <f t="shared" si="12"/>
        <v/>
      </c>
      <c r="W128" s="261" t="str">
        <f t="shared" si="13"/>
        <v/>
      </c>
      <c r="X128" s="262" t="str">
        <f t="shared" si="14"/>
        <v/>
      </c>
      <c r="Y128" s="8">
        <f t="shared" si="15"/>
        <v>0</v>
      </c>
      <c r="Z128" s="3"/>
      <c r="AA128" s="3"/>
      <c r="AB128" s="3"/>
      <c r="AC128" s="3"/>
    </row>
    <row r="129" ht="12.75" hidden="1" customHeight="1">
      <c r="A129" s="250" t="s">
        <v>378</v>
      </c>
      <c r="B129" s="9"/>
      <c r="C129" s="17"/>
      <c r="D129" s="166"/>
      <c r="E129" s="251"/>
      <c r="F129" s="251"/>
      <c r="G129" s="252"/>
      <c r="H129" s="259"/>
      <c r="I129" s="260"/>
      <c r="J129" s="123" t="str">
        <f t="shared" si="3"/>
        <v/>
      </c>
      <c r="K129" s="239"/>
      <c r="L129" s="239"/>
      <c r="M129" s="256"/>
      <c r="N129" s="24" t="str">
        <f t="shared" si="4"/>
        <v/>
      </c>
      <c r="O129" s="123" t="str">
        <f t="shared" si="5"/>
        <v/>
      </c>
      <c r="P129" s="261" t="str">
        <f t="shared" si="6"/>
        <v/>
      </c>
      <c r="Q129" s="24" t="str">
        <f t="shared" si="7"/>
        <v/>
      </c>
      <c r="R129" s="24" t="str">
        <f t="shared" si="8"/>
        <v/>
      </c>
      <c r="S129" s="24" t="str">
        <f t="shared" si="9"/>
        <v/>
      </c>
      <c r="T129" s="24" t="str">
        <f t="shared" si="10"/>
        <v/>
      </c>
      <c r="U129" s="24" t="str">
        <f t="shared" si="11"/>
        <v/>
      </c>
      <c r="V129" s="24" t="str">
        <f t="shared" si="12"/>
        <v/>
      </c>
      <c r="W129" s="261" t="str">
        <f t="shared" si="13"/>
        <v/>
      </c>
      <c r="X129" s="262" t="str">
        <f t="shared" si="14"/>
        <v/>
      </c>
      <c r="Y129" s="8">
        <f t="shared" si="15"/>
        <v>0</v>
      </c>
      <c r="Z129" s="3"/>
      <c r="AA129" s="3"/>
      <c r="AB129" s="3"/>
      <c r="AC129" s="3"/>
    </row>
    <row r="130" ht="12.75" hidden="1" customHeight="1">
      <c r="A130" s="250" t="s">
        <v>378</v>
      </c>
      <c r="B130" s="9"/>
      <c r="C130" s="17"/>
      <c r="D130" s="166"/>
      <c r="E130" s="251"/>
      <c r="F130" s="251"/>
      <c r="G130" s="252"/>
      <c r="H130" s="259"/>
      <c r="I130" s="260"/>
      <c r="J130" s="123" t="str">
        <f t="shared" si="3"/>
        <v/>
      </c>
      <c r="K130" s="239"/>
      <c r="L130" s="239"/>
      <c r="M130" s="256"/>
      <c r="N130" s="24" t="str">
        <f t="shared" si="4"/>
        <v/>
      </c>
      <c r="O130" s="123" t="str">
        <f t="shared" si="5"/>
        <v/>
      </c>
      <c r="P130" s="261" t="str">
        <f t="shared" si="6"/>
        <v/>
      </c>
      <c r="Q130" s="24" t="str">
        <f t="shared" si="7"/>
        <v/>
      </c>
      <c r="R130" s="24" t="str">
        <f t="shared" si="8"/>
        <v/>
      </c>
      <c r="S130" s="24" t="str">
        <f t="shared" si="9"/>
        <v/>
      </c>
      <c r="T130" s="24" t="str">
        <f t="shared" si="10"/>
        <v/>
      </c>
      <c r="U130" s="24" t="str">
        <f t="shared" si="11"/>
        <v/>
      </c>
      <c r="V130" s="24" t="str">
        <f t="shared" si="12"/>
        <v/>
      </c>
      <c r="W130" s="261" t="str">
        <f t="shared" si="13"/>
        <v/>
      </c>
      <c r="X130" s="262" t="str">
        <f t="shared" si="14"/>
        <v/>
      </c>
      <c r="Y130" s="8">
        <f t="shared" si="15"/>
        <v>0</v>
      </c>
      <c r="Z130" s="3"/>
      <c r="AA130" s="3"/>
      <c r="AB130" s="3"/>
      <c r="AC130" s="3"/>
    </row>
    <row r="131" ht="12.75" hidden="1" customHeight="1">
      <c r="A131" s="250" t="s">
        <v>378</v>
      </c>
      <c r="B131" s="9"/>
      <c r="C131" s="17"/>
      <c r="D131" s="166"/>
      <c r="E131" s="251"/>
      <c r="F131" s="251"/>
      <c r="G131" s="252"/>
      <c r="H131" s="259"/>
      <c r="I131" s="260"/>
      <c r="J131" s="123" t="str">
        <f t="shared" si="3"/>
        <v/>
      </c>
      <c r="K131" s="239"/>
      <c r="L131" s="239"/>
      <c r="M131" s="256"/>
      <c r="N131" s="24" t="str">
        <f t="shared" si="4"/>
        <v/>
      </c>
      <c r="O131" s="123" t="str">
        <f t="shared" si="5"/>
        <v/>
      </c>
      <c r="P131" s="261" t="str">
        <f t="shared" si="6"/>
        <v/>
      </c>
      <c r="Q131" s="24" t="str">
        <f t="shared" si="7"/>
        <v/>
      </c>
      <c r="R131" s="24" t="str">
        <f t="shared" si="8"/>
        <v/>
      </c>
      <c r="S131" s="24" t="str">
        <f t="shared" si="9"/>
        <v/>
      </c>
      <c r="T131" s="24" t="str">
        <f t="shared" si="10"/>
        <v/>
      </c>
      <c r="U131" s="24" t="str">
        <f t="shared" si="11"/>
        <v/>
      </c>
      <c r="V131" s="24" t="str">
        <f t="shared" si="12"/>
        <v/>
      </c>
      <c r="W131" s="261" t="str">
        <f t="shared" si="13"/>
        <v/>
      </c>
      <c r="X131" s="262" t="str">
        <f t="shared" si="14"/>
        <v/>
      </c>
      <c r="Y131" s="8">
        <f t="shared" si="15"/>
        <v>0</v>
      </c>
      <c r="Z131" s="3"/>
      <c r="AA131" s="3"/>
      <c r="AB131" s="3"/>
      <c r="AC131" s="3"/>
    </row>
    <row r="132" ht="12.75" hidden="1" customHeight="1">
      <c r="A132" s="250" t="s">
        <v>378</v>
      </c>
      <c r="B132" s="9"/>
      <c r="C132" s="17"/>
      <c r="D132" s="166"/>
      <c r="E132" s="251"/>
      <c r="F132" s="251"/>
      <c r="G132" s="252"/>
      <c r="H132" s="259"/>
      <c r="I132" s="260"/>
      <c r="J132" s="123" t="str">
        <f t="shared" si="3"/>
        <v/>
      </c>
      <c r="K132" s="239"/>
      <c r="L132" s="239"/>
      <c r="M132" s="256"/>
      <c r="N132" s="24" t="str">
        <f t="shared" si="4"/>
        <v/>
      </c>
      <c r="O132" s="123" t="str">
        <f t="shared" si="5"/>
        <v/>
      </c>
      <c r="P132" s="261" t="str">
        <f t="shared" si="6"/>
        <v/>
      </c>
      <c r="Q132" s="24" t="str">
        <f t="shared" si="7"/>
        <v/>
      </c>
      <c r="R132" s="24" t="str">
        <f t="shared" si="8"/>
        <v/>
      </c>
      <c r="S132" s="24" t="str">
        <f t="shared" si="9"/>
        <v/>
      </c>
      <c r="T132" s="24" t="str">
        <f t="shared" si="10"/>
        <v/>
      </c>
      <c r="U132" s="24" t="str">
        <f t="shared" si="11"/>
        <v/>
      </c>
      <c r="V132" s="24" t="str">
        <f t="shared" si="12"/>
        <v/>
      </c>
      <c r="W132" s="261" t="str">
        <f t="shared" si="13"/>
        <v/>
      </c>
      <c r="X132" s="262" t="str">
        <f t="shared" si="14"/>
        <v/>
      </c>
      <c r="Y132" s="8">
        <f t="shared" si="15"/>
        <v>0</v>
      </c>
      <c r="Z132" s="3"/>
      <c r="AA132" s="3"/>
      <c r="AB132" s="3"/>
      <c r="AC132" s="3"/>
    </row>
    <row r="133" ht="12.75" hidden="1" customHeight="1">
      <c r="A133" s="250" t="s">
        <v>378</v>
      </c>
      <c r="B133" s="9"/>
      <c r="C133" s="17"/>
      <c r="D133" s="166"/>
      <c r="E133" s="251"/>
      <c r="F133" s="251"/>
      <c r="G133" s="252"/>
      <c r="H133" s="259"/>
      <c r="I133" s="260"/>
      <c r="J133" s="123" t="str">
        <f t="shared" si="3"/>
        <v/>
      </c>
      <c r="K133" s="239"/>
      <c r="L133" s="239"/>
      <c r="M133" s="256"/>
      <c r="N133" s="24" t="str">
        <f t="shared" si="4"/>
        <v/>
      </c>
      <c r="O133" s="123" t="str">
        <f t="shared" si="5"/>
        <v/>
      </c>
      <c r="P133" s="261" t="str">
        <f t="shared" si="6"/>
        <v/>
      </c>
      <c r="Q133" s="24" t="str">
        <f t="shared" si="7"/>
        <v/>
      </c>
      <c r="R133" s="24" t="str">
        <f t="shared" si="8"/>
        <v/>
      </c>
      <c r="S133" s="24" t="str">
        <f t="shared" si="9"/>
        <v/>
      </c>
      <c r="T133" s="24" t="str">
        <f t="shared" si="10"/>
        <v/>
      </c>
      <c r="U133" s="24" t="str">
        <f t="shared" si="11"/>
        <v/>
      </c>
      <c r="V133" s="24" t="str">
        <f t="shared" si="12"/>
        <v/>
      </c>
      <c r="W133" s="261" t="str">
        <f t="shared" si="13"/>
        <v/>
      </c>
      <c r="X133" s="262" t="str">
        <f t="shared" si="14"/>
        <v/>
      </c>
      <c r="Y133" s="8">
        <f t="shared" si="15"/>
        <v>0</v>
      </c>
      <c r="Z133" s="3"/>
      <c r="AA133" s="3"/>
      <c r="AB133" s="3"/>
      <c r="AC133" s="3"/>
    </row>
    <row r="134" ht="12.75" hidden="1" customHeight="1">
      <c r="A134" s="250" t="s">
        <v>378</v>
      </c>
      <c r="B134" s="9"/>
      <c r="C134" s="17"/>
      <c r="D134" s="166"/>
      <c r="E134" s="251"/>
      <c r="F134" s="251"/>
      <c r="G134" s="252"/>
      <c r="H134" s="259"/>
      <c r="I134" s="260"/>
      <c r="J134" s="123" t="str">
        <f t="shared" si="3"/>
        <v/>
      </c>
      <c r="K134" s="239"/>
      <c r="L134" s="239"/>
      <c r="M134" s="256"/>
      <c r="N134" s="24" t="str">
        <f t="shared" si="4"/>
        <v/>
      </c>
      <c r="O134" s="123" t="str">
        <f t="shared" si="5"/>
        <v/>
      </c>
      <c r="P134" s="261" t="str">
        <f t="shared" si="6"/>
        <v/>
      </c>
      <c r="Q134" s="24" t="str">
        <f t="shared" si="7"/>
        <v/>
      </c>
      <c r="R134" s="24" t="str">
        <f t="shared" si="8"/>
        <v/>
      </c>
      <c r="S134" s="24" t="str">
        <f t="shared" si="9"/>
        <v/>
      </c>
      <c r="T134" s="24" t="str">
        <f t="shared" si="10"/>
        <v/>
      </c>
      <c r="U134" s="24" t="str">
        <f t="shared" si="11"/>
        <v/>
      </c>
      <c r="V134" s="24" t="str">
        <f t="shared" si="12"/>
        <v/>
      </c>
      <c r="W134" s="261" t="str">
        <f t="shared" si="13"/>
        <v/>
      </c>
      <c r="X134" s="262" t="str">
        <f t="shared" si="14"/>
        <v/>
      </c>
      <c r="Y134" s="8">
        <f t="shared" si="15"/>
        <v>0</v>
      </c>
      <c r="Z134" s="3"/>
      <c r="AA134" s="3"/>
      <c r="AB134" s="3"/>
      <c r="AC134" s="3"/>
    </row>
    <row r="135" ht="12.75" hidden="1" customHeight="1">
      <c r="A135" s="250" t="s">
        <v>378</v>
      </c>
      <c r="B135" s="9"/>
      <c r="C135" s="17"/>
      <c r="D135" s="166"/>
      <c r="E135" s="251"/>
      <c r="F135" s="251"/>
      <c r="G135" s="252"/>
      <c r="H135" s="259"/>
      <c r="I135" s="260"/>
      <c r="J135" s="123" t="str">
        <f t="shared" si="3"/>
        <v/>
      </c>
      <c r="K135" s="239"/>
      <c r="L135" s="239"/>
      <c r="M135" s="256"/>
      <c r="N135" s="24" t="str">
        <f t="shared" si="4"/>
        <v/>
      </c>
      <c r="O135" s="123" t="str">
        <f t="shared" si="5"/>
        <v/>
      </c>
      <c r="P135" s="261" t="str">
        <f t="shared" si="6"/>
        <v/>
      </c>
      <c r="Q135" s="24" t="str">
        <f t="shared" si="7"/>
        <v/>
      </c>
      <c r="R135" s="24" t="str">
        <f t="shared" si="8"/>
        <v/>
      </c>
      <c r="S135" s="24" t="str">
        <f t="shared" si="9"/>
        <v/>
      </c>
      <c r="T135" s="24" t="str">
        <f t="shared" si="10"/>
        <v/>
      </c>
      <c r="U135" s="24" t="str">
        <f t="shared" si="11"/>
        <v/>
      </c>
      <c r="V135" s="24" t="str">
        <f t="shared" si="12"/>
        <v/>
      </c>
      <c r="W135" s="261" t="str">
        <f t="shared" si="13"/>
        <v/>
      </c>
      <c r="X135" s="262" t="str">
        <f t="shared" si="14"/>
        <v/>
      </c>
      <c r="Y135" s="8">
        <f t="shared" si="15"/>
        <v>0</v>
      </c>
      <c r="Z135" s="3"/>
      <c r="AA135" s="3"/>
      <c r="AB135" s="3"/>
      <c r="AC135" s="3"/>
    </row>
    <row r="136" ht="12.75" hidden="1" customHeight="1">
      <c r="A136" s="250" t="s">
        <v>378</v>
      </c>
      <c r="B136" s="9"/>
      <c r="C136" s="17"/>
      <c r="D136" s="166"/>
      <c r="E136" s="251"/>
      <c r="F136" s="251"/>
      <c r="G136" s="252"/>
      <c r="H136" s="259"/>
      <c r="I136" s="260"/>
      <c r="J136" s="123" t="str">
        <f t="shared" si="3"/>
        <v/>
      </c>
      <c r="K136" s="239"/>
      <c r="L136" s="239"/>
      <c r="M136" s="256"/>
      <c r="N136" s="24" t="str">
        <f t="shared" si="4"/>
        <v/>
      </c>
      <c r="O136" s="123" t="str">
        <f t="shared" si="5"/>
        <v/>
      </c>
      <c r="P136" s="261" t="str">
        <f t="shared" si="6"/>
        <v/>
      </c>
      <c r="Q136" s="24" t="str">
        <f t="shared" si="7"/>
        <v/>
      </c>
      <c r="R136" s="24" t="str">
        <f t="shared" si="8"/>
        <v/>
      </c>
      <c r="S136" s="24" t="str">
        <f t="shared" si="9"/>
        <v/>
      </c>
      <c r="T136" s="24" t="str">
        <f t="shared" si="10"/>
        <v/>
      </c>
      <c r="U136" s="24" t="str">
        <f t="shared" si="11"/>
        <v/>
      </c>
      <c r="V136" s="24" t="str">
        <f t="shared" si="12"/>
        <v/>
      </c>
      <c r="W136" s="261" t="str">
        <f t="shared" si="13"/>
        <v/>
      </c>
      <c r="X136" s="262" t="str">
        <f t="shared" si="14"/>
        <v/>
      </c>
      <c r="Y136" s="8">
        <f t="shared" si="15"/>
        <v>0</v>
      </c>
      <c r="Z136" s="3"/>
      <c r="AA136" s="3"/>
      <c r="AB136" s="3"/>
      <c r="AC136" s="3"/>
    </row>
    <row r="137" ht="12.75" hidden="1" customHeight="1">
      <c r="A137" s="250" t="s">
        <v>378</v>
      </c>
      <c r="B137" s="9"/>
      <c r="C137" s="17"/>
      <c r="D137" s="166"/>
      <c r="E137" s="251"/>
      <c r="F137" s="251"/>
      <c r="G137" s="252"/>
      <c r="H137" s="259"/>
      <c r="I137" s="260"/>
      <c r="J137" s="123" t="str">
        <f t="shared" si="3"/>
        <v/>
      </c>
      <c r="K137" s="239"/>
      <c r="L137" s="239"/>
      <c r="M137" s="256"/>
      <c r="N137" s="24" t="str">
        <f t="shared" si="4"/>
        <v/>
      </c>
      <c r="O137" s="123" t="str">
        <f t="shared" si="5"/>
        <v/>
      </c>
      <c r="P137" s="261" t="str">
        <f t="shared" si="6"/>
        <v/>
      </c>
      <c r="Q137" s="24" t="str">
        <f t="shared" si="7"/>
        <v/>
      </c>
      <c r="R137" s="24" t="str">
        <f t="shared" si="8"/>
        <v/>
      </c>
      <c r="S137" s="24" t="str">
        <f t="shared" si="9"/>
        <v/>
      </c>
      <c r="T137" s="24" t="str">
        <f t="shared" si="10"/>
        <v/>
      </c>
      <c r="U137" s="24" t="str">
        <f t="shared" si="11"/>
        <v/>
      </c>
      <c r="V137" s="24" t="str">
        <f t="shared" si="12"/>
        <v/>
      </c>
      <c r="W137" s="261" t="str">
        <f t="shared" si="13"/>
        <v/>
      </c>
      <c r="X137" s="262" t="str">
        <f t="shared" si="14"/>
        <v/>
      </c>
      <c r="Y137" s="8">
        <f t="shared" si="15"/>
        <v>0</v>
      </c>
      <c r="Z137" s="3"/>
      <c r="AA137" s="3"/>
      <c r="AB137" s="3"/>
      <c r="AC137" s="3"/>
    </row>
    <row r="138" ht="12.75" hidden="1" customHeight="1">
      <c r="A138" s="250" t="s">
        <v>378</v>
      </c>
      <c r="B138" s="9"/>
      <c r="C138" s="17"/>
      <c r="D138" s="166"/>
      <c r="E138" s="251"/>
      <c r="F138" s="251"/>
      <c r="G138" s="252"/>
      <c r="H138" s="259"/>
      <c r="I138" s="260"/>
      <c r="J138" s="123" t="str">
        <f t="shared" si="3"/>
        <v/>
      </c>
      <c r="K138" s="239"/>
      <c r="L138" s="239"/>
      <c r="M138" s="256"/>
      <c r="N138" s="24" t="str">
        <f t="shared" si="4"/>
        <v/>
      </c>
      <c r="O138" s="123" t="str">
        <f t="shared" si="5"/>
        <v/>
      </c>
      <c r="P138" s="261" t="str">
        <f t="shared" si="6"/>
        <v/>
      </c>
      <c r="Q138" s="24" t="str">
        <f t="shared" si="7"/>
        <v/>
      </c>
      <c r="R138" s="24" t="str">
        <f t="shared" si="8"/>
        <v/>
      </c>
      <c r="S138" s="24" t="str">
        <f t="shared" si="9"/>
        <v/>
      </c>
      <c r="T138" s="24" t="str">
        <f t="shared" si="10"/>
        <v/>
      </c>
      <c r="U138" s="24" t="str">
        <f t="shared" si="11"/>
        <v/>
      </c>
      <c r="V138" s="24" t="str">
        <f t="shared" si="12"/>
        <v/>
      </c>
      <c r="W138" s="261" t="str">
        <f t="shared" si="13"/>
        <v/>
      </c>
      <c r="X138" s="262" t="str">
        <f t="shared" si="14"/>
        <v/>
      </c>
      <c r="Y138" s="8">
        <f t="shared" si="15"/>
        <v>0</v>
      </c>
      <c r="Z138" s="3"/>
      <c r="AA138" s="3"/>
      <c r="AB138" s="3"/>
      <c r="AC138" s="3"/>
    </row>
    <row r="139" ht="12.75" hidden="1" customHeight="1">
      <c r="A139" s="250" t="s">
        <v>378</v>
      </c>
      <c r="B139" s="9"/>
      <c r="C139" s="17"/>
      <c r="D139" s="166"/>
      <c r="E139" s="251"/>
      <c r="F139" s="251"/>
      <c r="G139" s="252"/>
      <c r="H139" s="259"/>
      <c r="I139" s="260"/>
      <c r="J139" s="123" t="str">
        <f t="shared" si="3"/>
        <v/>
      </c>
      <c r="K139" s="239"/>
      <c r="L139" s="239"/>
      <c r="M139" s="256"/>
      <c r="N139" s="24" t="str">
        <f t="shared" si="4"/>
        <v/>
      </c>
      <c r="O139" s="123" t="str">
        <f t="shared" si="5"/>
        <v/>
      </c>
      <c r="P139" s="261" t="str">
        <f t="shared" si="6"/>
        <v/>
      </c>
      <c r="Q139" s="24" t="str">
        <f t="shared" si="7"/>
        <v/>
      </c>
      <c r="R139" s="24" t="str">
        <f t="shared" si="8"/>
        <v/>
      </c>
      <c r="S139" s="24" t="str">
        <f t="shared" si="9"/>
        <v/>
      </c>
      <c r="T139" s="24" t="str">
        <f t="shared" si="10"/>
        <v/>
      </c>
      <c r="U139" s="24" t="str">
        <f t="shared" si="11"/>
        <v/>
      </c>
      <c r="V139" s="24" t="str">
        <f t="shared" si="12"/>
        <v/>
      </c>
      <c r="W139" s="261" t="str">
        <f t="shared" si="13"/>
        <v/>
      </c>
      <c r="X139" s="262" t="str">
        <f t="shared" si="14"/>
        <v/>
      </c>
      <c r="Y139" s="8">
        <f t="shared" si="15"/>
        <v>0</v>
      </c>
      <c r="Z139" s="3"/>
      <c r="AA139" s="3"/>
      <c r="AB139" s="3"/>
      <c r="AC139" s="3"/>
    </row>
    <row r="140" ht="12.75" hidden="1" customHeight="1">
      <c r="A140" s="250" t="s">
        <v>378</v>
      </c>
      <c r="B140" s="9"/>
      <c r="C140" s="17"/>
      <c r="D140" s="166"/>
      <c r="E140" s="251"/>
      <c r="F140" s="251"/>
      <c r="G140" s="252"/>
      <c r="H140" s="259"/>
      <c r="I140" s="260"/>
      <c r="J140" s="123" t="str">
        <f t="shared" si="3"/>
        <v/>
      </c>
      <c r="K140" s="239"/>
      <c r="L140" s="239"/>
      <c r="M140" s="256"/>
      <c r="N140" s="24" t="str">
        <f t="shared" si="4"/>
        <v/>
      </c>
      <c r="O140" s="123" t="str">
        <f t="shared" si="5"/>
        <v/>
      </c>
      <c r="P140" s="261" t="str">
        <f t="shared" si="6"/>
        <v/>
      </c>
      <c r="Q140" s="24" t="str">
        <f t="shared" si="7"/>
        <v/>
      </c>
      <c r="R140" s="24" t="str">
        <f t="shared" si="8"/>
        <v/>
      </c>
      <c r="S140" s="24" t="str">
        <f t="shared" si="9"/>
        <v/>
      </c>
      <c r="T140" s="24" t="str">
        <f t="shared" si="10"/>
        <v/>
      </c>
      <c r="U140" s="24" t="str">
        <f t="shared" si="11"/>
        <v/>
      </c>
      <c r="V140" s="24" t="str">
        <f t="shared" si="12"/>
        <v/>
      </c>
      <c r="W140" s="261" t="str">
        <f t="shared" si="13"/>
        <v/>
      </c>
      <c r="X140" s="262" t="str">
        <f t="shared" si="14"/>
        <v/>
      </c>
      <c r="Y140" s="8">
        <f t="shared" si="15"/>
        <v>0</v>
      </c>
      <c r="Z140" s="3"/>
      <c r="AA140" s="3"/>
      <c r="AB140" s="3"/>
      <c r="AC140" s="3"/>
    </row>
    <row r="141" ht="12.75" hidden="1" customHeight="1">
      <c r="A141" s="250" t="s">
        <v>378</v>
      </c>
      <c r="B141" s="9"/>
      <c r="C141" s="17"/>
      <c r="D141" s="166"/>
      <c r="E141" s="251"/>
      <c r="F141" s="251"/>
      <c r="G141" s="252"/>
      <c r="H141" s="259"/>
      <c r="I141" s="260"/>
      <c r="J141" s="123" t="str">
        <f t="shared" si="3"/>
        <v/>
      </c>
      <c r="K141" s="239"/>
      <c r="L141" s="239"/>
      <c r="M141" s="256"/>
      <c r="N141" s="24" t="str">
        <f t="shared" si="4"/>
        <v/>
      </c>
      <c r="O141" s="123" t="str">
        <f t="shared" si="5"/>
        <v/>
      </c>
      <c r="P141" s="261" t="str">
        <f t="shared" si="6"/>
        <v/>
      </c>
      <c r="Q141" s="24" t="str">
        <f t="shared" si="7"/>
        <v/>
      </c>
      <c r="R141" s="24" t="str">
        <f t="shared" si="8"/>
        <v/>
      </c>
      <c r="S141" s="24" t="str">
        <f t="shared" si="9"/>
        <v/>
      </c>
      <c r="T141" s="24" t="str">
        <f t="shared" si="10"/>
        <v/>
      </c>
      <c r="U141" s="24" t="str">
        <f t="shared" si="11"/>
        <v/>
      </c>
      <c r="V141" s="24" t="str">
        <f t="shared" si="12"/>
        <v/>
      </c>
      <c r="W141" s="261" t="str">
        <f t="shared" si="13"/>
        <v/>
      </c>
      <c r="X141" s="262" t="str">
        <f t="shared" si="14"/>
        <v/>
      </c>
      <c r="Y141" s="8">
        <f t="shared" si="15"/>
        <v>0</v>
      </c>
      <c r="Z141" s="3"/>
      <c r="AA141" s="3"/>
      <c r="AB141" s="3"/>
      <c r="AC141" s="3"/>
    </row>
    <row r="142" ht="12.75" hidden="1" customHeight="1">
      <c r="A142" s="250" t="s">
        <v>378</v>
      </c>
      <c r="B142" s="9"/>
      <c r="C142" s="17"/>
      <c r="D142" s="166"/>
      <c r="E142" s="251"/>
      <c r="F142" s="251"/>
      <c r="G142" s="252"/>
      <c r="H142" s="259"/>
      <c r="I142" s="260"/>
      <c r="J142" s="123" t="str">
        <f t="shared" si="3"/>
        <v/>
      </c>
      <c r="K142" s="239"/>
      <c r="L142" s="239"/>
      <c r="M142" s="256"/>
      <c r="N142" s="24" t="str">
        <f t="shared" si="4"/>
        <v/>
      </c>
      <c r="O142" s="123" t="str">
        <f t="shared" si="5"/>
        <v/>
      </c>
      <c r="P142" s="261" t="str">
        <f t="shared" si="6"/>
        <v/>
      </c>
      <c r="Q142" s="24" t="str">
        <f t="shared" si="7"/>
        <v/>
      </c>
      <c r="R142" s="24" t="str">
        <f t="shared" si="8"/>
        <v/>
      </c>
      <c r="S142" s="24" t="str">
        <f t="shared" si="9"/>
        <v/>
      </c>
      <c r="T142" s="24" t="str">
        <f t="shared" si="10"/>
        <v/>
      </c>
      <c r="U142" s="24" t="str">
        <f t="shared" si="11"/>
        <v/>
      </c>
      <c r="V142" s="24" t="str">
        <f t="shared" si="12"/>
        <v/>
      </c>
      <c r="W142" s="261" t="str">
        <f t="shared" si="13"/>
        <v/>
      </c>
      <c r="X142" s="262" t="str">
        <f t="shared" si="14"/>
        <v/>
      </c>
      <c r="Y142" s="8">
        <f t="shared" si="15"/>
        <v>0</v>
      </c>
      <c r="Z142" s="3"/>
      <c r="AA142" s="3"/>
      <c r="AB142" s="3"/>
      <c r="AC142" s="3"/>
    </row>
    <row r="143" ht="12.75" hidden="1" customHeight="1">
      <c r="A143" s="250" t="s">
        <v>378</v>
      </c>
      <c r="B143" s="9"/>
      <c r="C143" s="17"/>
      <c r="D143" s="166"/>
      <c r="E143" s="251"/>
      <c r="F143" s="251"/>
      <c r="G143" s="252"/>
      <c r="H143" s="259"/>
      <c r="I143" s="260"/>
      <c r="J143" s="123" t="str">
        <f t="shared" si="3"/>
        <v/>
      </c>
      <c r="K143" s="239"/>
      <c r="L143" s="239"/>
      <c r="M143" s="256"/>
      <c r="N143" s="24" t="str">
        <f t="shared" si="4"/>
        <v/>
      </c>
      <c r="O143" s="123" t="str">
        <f t="shared" si="5"/>
        <v/>
      </c>
      <c r="P143" s="261" t="str">
        <f t="shared" si="6"/>
        <v/>
      </c>
      <c r="Q143" s="24" t="str">
        <f t="shared" si="7"/>
        <v/>
      </c>
      <c r="R143" s="24" t="str">
        <f t="shared" si="8"/>
        <v/>
      </c>
      <c r="S143" s="24" t="str">
        <f t="shared" si="9"/>
        <v/>
      </c>
      <c r="T143" s="24" t="str">
        <f t="shared" si="10"/>
        <v/>
      </c>
      <c r="U143" s="24" t="str">
        <f t="shared" si="11"/>
        <v/>
      </c>
      <c r="V143" s="24" t="str">
        <f t="shared" si="12"/>
        <v/>
      </c>
      <c r="W143" s="261" t="str">
        <f t="shared" si="13"/>
        <v/>
      </c>
      <c r="X143" s="262" t="str">
        <f t="shared" si="14"/>
        <v/>
      </c>
      <c r="Y143" s="8">
        <f t="shared" si="15"/>
        <v>0</v>
      </c>
      <c r="Z143" s="3"/>
      <c r="AA143" s="3"/>
      <c r="AB143" s="3"/>
      <c r="AC143" s="3"/>
    </row>
    <row r="144" ht="12.75" hidden="1" customHeight="1">
      <c r="A144" s="250" t="s">
        <v>378</v>
      </c>
      <c r="B144" s="9"/>
      <c r="C144" s="17"/>
      <c r="D144" s="166"/>
      <c r="E144" s="251"/>
      <c r="F144" s="251"/>
      <c r="G144" s="252"/>
      <c r="H144" s="259"/>
      <c r="I144" s="260"/>
      <c r="J144" s="123" t="str">
        <f t="shared" si="3"/>
        <v/>
      </c>
      <c r="K144" s="239"/>
      <c r="L144" s="239"/>
      <c r="M144" s="256"/>
      <c r="N144" s="24" t="str">
        <f t="shared" si="4"/>
        <v/>
      </c>
      <c r="O144" s="123" t="str">
        <f t="shared" si="5"/>
        <v/>
      </c>
      <c r="P144" s="261" t="str">
        <f t="shared" si="6"/>
        <v/>
      </c>
      <c r="Q144" s="24" t="str">
        <f t="shared" si="7"/>
        <v/>
      </c>
      <c r="R144" s="24" t="str">
        <f t="shared" si="8"/>
        <v/>
      </c>
      <c r="S144" s="24" t="str">
        <f t="shared" si="9"/>
        <v/>
      </c>
      <c r="T144" s="24" t="str">
        <f t="shared" si="10"/>
        <v/>
      </c>
      <c r="U144" s="24" t="str">
        <f t="shared" si="11"/>
        <v/>
      </c>
      <c r="V144" s="24" t="str">
        <f t="shared" si="12"/>
        <v/>
      </c>
      <c r="W144" s="261" t="str">
        <f t="shared" si="13"/>
        <v/>
      </c>
      <c r="X144" s="262" t="str">
        <f t="shared" si="14"/>
        <v/>
      </c>
      <c r="Y144" s="8">
        <f t="shared" si="15"/>
        <v>0</v>
      </c>
      <c r="Z144" s="3"/>
      <c r="AA144" s="3"/>
      <c r="AB144" s="3"/>
      <c r="AC144" s="3"/>
    </row>
    <row r="145" ht="12.75" hidden="1" customHeight="1">
      <c r="A145" s="250" t="s">
        <v>378</v>
      </c>
      <c r="B145" s="9"/>
      <c r="C145" s="17"/>
      <c r="D145" s="166"/>
      <c r="E145" s="251"/>
      <c r="F145" s="251"/>
      <c r="G145" s="252"/>
      <c r="H145" s="259"/>
      <c r="I145" s="260"/>
      <c r="J145" s="123" t="str">
        <f t="shared" si="3"/>
        <v/>
      </c>
      <c r="K145" s="239"/>
      <c r="L145" s="239"/>
      <c r="M145" s="256"/>
      <c r="N145" s="24" t="str">
        <f t="shared" si="4"/>
        <v/>
      </c>
      <c r="O145" s="123" t="str">
        <f t="shared" si="5"/>
        <v/>
      </c>
      <c r="P145" s="261" t="str">
        <f t="shared" si="6"/>
        <v/>
      </c>
      <c r="Q145" s="24" t="str">
        <f t="shared" si="7"/>
        <v/>
      </c>
      <c r="R145" s="24" t="str">
        <f t="shared" si="8"/>
        <v/>
      </c>
      <c r="S145" s="24" t="str">
        <f t="shared" si="9"/>
        <v/>
      </c>
      <c r="T145" s="24" t="str">
        <f t="shared" si="10"/>
        <v/>
      </c>
      <c r="U145" s="24" t="str">
        <f t="shared" si="11"/>
        <v/>
      </c>
      <c r="V145" s="24" t="str">
        <f t="shared" si="12"/>
        <v/>
      </c>
      <c r="W145" s="261" t="str">
        <f t="shared" si="13"/>
        <v/>
      </c>
      <c r="X145" s="262" t="str">
        <f t="shared" si="14"/>
        <v/>
      </c>
      <c r="Y145" s="8">
        <f t="shared" si="15"/>
        <v>0</v>
      </c>
      <c r="Z145" s="3"/>
      <c r="AA145" s="3"/>
      <c r="AB145" s="3"/>
      <c r="AC145" s="3"/>
    </row>
    <row r="146" ht="12.75" hidden="1" customHeight="1">
      <c r="A146" s="250" t="s">
        <v>378</v>
      </c>
      <c r="B146" s="9"/>
      <c r="C146" s="17"/>
      <c r="D146" s="166"/>
      <c r="E146" s="251"/>
      <c r="F146" s="251"/>
      <c r="G146" s="252"/>
      <c r="H146" s="259"/>
      <c r="I146" s="260"/>
      <c r="J146" s="123" t="str">
        <f t="shared" si="3"/>
        <v/>
      </c>
      <c r="K146" s="239"/>
      <c r="L146" s="239"/>
      <c r="M146" s="256"/>
      <c r="N146" s="24" t="str">
        <f t="shared" si="4"/>
        <v/>
      </c>
      <c r="O146" s="123" t="str">
        <f t="shared" si="5"/>
        <v/>
      </c>
      <c r="P146" s="261" t="str">
        <f t="shared" si="6"/>
        <v/>
      </c>
      <c r="Q146" s="24" t="str">
        <f t="shared" si="7"/>
        <v/>
      </c>
      <c r="R146" s="24" t="str">
        <f t="shared" si="8"/>
        <v/>
      </c>
      <c r="S146" s="24" t="str">
        <f t="shared" si="9"/>
        <v/>
      </c>
      <c r="T146" s="24" t="str">
        <f t="shared" si="10"/>
        <v/>
      </c>
      <c r="U146" s="24" t="str">
        <f t="shared" si="11"/>
        <v/>
      </c>
      <c r="V146" s="24" t="str">
        <f t="shared" si="12"/>
        <v/>
      </c>
      <c r="W146" s="261" t="str">
        <f t="shared" si="13"/>
        <v/>
      </c>
      <c r="X146" s="262" t="str">
        <f t="shared" si="14"/>
        <v/>
      </c>
      <c r="Y146" s="8">
        <f t="shared" si="15"/>
        <v>0</v>
      </c>
      <c r="Z146" s="3"/>
      <c r="AA146" s="3"/>
      <c r="AB146" s="3"/>
      <c r="AC146" s="3"/>
    </row>
    <row r="147" ht="12.75" hidden="1" customHeight="1">
      <c r="A147" s="250" t="s">
        <v>378</v>
      </c>
      <c r="B147" s="9"/>
      <c r="C147" s="17"/>
      <c r="D147" s="166"/>
      <c r="E147" s="251"/>
      <c r="F147" s="251"/>
      <c r="G147" s="252"/>
      <c r="H147" s="259"/>
      <c r="I147" s="260"/>
      <c r="J147" s="123" t="str">
        <f t="shared" si="3"/>
        <v/>
      </c>
      <c r="K147" s="239"/>
      <c r="L147" s="239"/>
      <c r="M147" s="256"/>
      <c r="N147" s="24" t="str">
        <f t="shared" si="4"/>
        <v/>
      </c>
      <c r="O147" s="123" t="str">
        <f t="shared" si="5"/>
        <v/>
      </c>
      <c r="P147" s="261" t="str">
        <f t="shared" si="6"/>
        <v/>
      </c>
      <c r="Q147" s="24" t="str">
        <f t="shared" si="7"/>
        <v/>
      </c>
      <c r="R147" s="24" t="str">
        <f t="shared" si="8"/>
        <v/>
      </c>
      <c r="S147" s="24" t="str">
        <f t="shared" si="9"/>
        <v/>
      </c>
      <c r="T147" s="24" t="str">
        <f t="shared" si="10"/>
        <v/>
      </c>
      <c r="U147" s="24" t="str">
        <f t="shared" si="11"/>
        <v/>
      </c>
      <c r="V147" s="24" t="str">
        <f t="shared" si="12"/>
        <v/>
      </c>
      <c r="W147" s="261" t="str">
        <f t="shared" si="13"/>
        <v/>
      </c>
      <c r="X147" s="262" t="str">
        <f t="shared" si="14"/>
        <v/>
      </c>
      <c r="Y147" s="8">
        <f t="shared" si="15"/>
        <v>0</v>
      </c>
      <c r="Z147" s="3"/>
      <c r="AA147" s="3"/>
      <c r="AB147" s="3"/>
      <c r="AC147" s="3"/>
    </row>
    <row r="148" ht="12.75" hidden="1" customHeight="1">
      <c r="A148" s="250" t="s">
        <v>378</v>
      </c>
      <c r="B148" s="9"/>
      <c r="C148" s="17"/>
      <c r="D148" s="166"/>
      <c r="E148" s="251"/>
      <c r="F148" s="251"/>
      <c r="G148" s="252"/>
      <c r="H148" s="259"/>
      <c r="I148" s="260"/>
      <c r="J148" s="123" t="str">
        <f t="shared" si="3"/>
        <v/>
      </c>
      <c r="K148" s="239"/>
      <c r="L148" s="239"/>
      <c r="M148" s="256"/>
      <c r="N148" s="24" t="str">
        <f t="shared" si="4"/>
        <v/>
      </c>
      <c r="O148" s="123" t="str">
        <f t="shared" si="5"/>
        <v/>
      </c>
      <c r="P148" s="261" t="str">
        <f t="shared" si="6"/>
        <v/>
      </c>
      <c r="Q148" s="24" t="str">
        <f t="shared" si="7"/>
        <v/>
      </c>
      <c r="R148" s="24" t="str">
        <f t="shared" si="8"/>
        <v/>
      </c>
      <c r="S148" s="24" t="str">
        <f t="shared" si="9"/>
        <v/>
      </c>
      <c r="T148" s="24" t="str">
        <f t="shared" si="10"/>
        <v/>
      </c>
      <c r="U148" s="24" t="str">
        <f t="shared" si="11"/>
        <v/>
      </c>
      <c r="V148" s="24" t="str">
        <f t="shared" si="12"/>
        <v/>
      </c>
      <c r="W148" s="261" t="str">
        <f t="shared" si="13"/>
        <v/>
      </c>
      <c r="X148" s="262" t="str">
        <f t="shared" si="14"/>
        <v/>
      </c>
      <c r="Y148" s="8">
        <f t="shared" si="15"/>
        <v>0</v>
      </c>
      <c r="Z148" s="3"/>
      <c r="AA148" s="3"/>
      <c r="AB148" s="3"/>
      <c r="AC148" s="3"/>
    </row>
    <row r="149" ht="12.75" hidden="1" customHeight="1">
      <c r="A149" s="250" t="s">
        <v>378</v>
      </c>
      <c r="B149" s="9"/>
      <c r="C149" s="17"/>
      <c r="D149" s="166"/>
      <c r="E149" s="251"/>
      <c r="F149" s="251"/>
      <c r="G149" s="252"/>
      <c r="H149" s="259"/>
      <c r="I149" s="260"/>
      <c r="J149" s="123" t="str">
        <f t="shared" si="3"/>
        <v/>
      </c>
      <c r="K149" s="239"/>
      <c r="L149" s="239"/>
      <c r="M149" s="256"/>
      <c r="N149" s="24" t="str">
        <f t="shared" si="4"/>
        <v/>
      </c>
      <c r="O149" s="123" t="str">
        <f t="shared" si="5"/>
        <v/>
      </c>
      <c r="P149" s="261" t="str">
        <f t="shared" si="6"/>
        <v/>
      </c>
      <c r="Q149" s="24" t="str">
        <f t="shared" si="7"/>
        <v/>
      </c>
      <c r="R149" s="24" t="str">
        <f t="shared" si="8"/>
        <v/>
      </c>
      <c r="S149" s="24" t="str">
        <f t="shared" si="9"/>
        <v/>
      </c>
      <c r="T149" s="24" t="str">
        <f t="shared" si="10"/>
        <v/>
      </c>
      <c r="U149" s="24" t="str">
        <f t="shared" si="11"/>
        <v/>
      </c>
      <c r="V149" s="24" t="str">
        <f t="shared" si="12"/>
        <v/>
      </c>
      <c r="W149" s="261" t="str">
        <f t="shared" si="13"/>
        <v/>
      </c>
      <c r="X149" s="262" t="str">
        <f t="shared" si="14"/>
        <v/>
      </c>
      <c r="Y149" s="8">
        <f t="shared" si="15"/>
        <v>0</v>
      </c>
      <c r="Z149" s="3"/>
      <c r="AA149" s="3"/>
      <c r="AB149" s="3"/>
      <c r="AC149" s="3"/>
    </row>
    <row r="150" ht="12.75" hidden="1" customHeight="1">
      <c r="A150" s="250" t="s">
        <v>378</v>
      </c>
      <c r="B150" s="9"/>
      <c r="C150" s="17"/>
      <c r="D150" s="166"/>
      <c r="E150" s="251"/>
      <c r="F150" s="251"/>
      <c r="G150" s="252"/>
      <c r="H150" s="259"/>
      <c r="I150" s="260"/>
      <c r="J150" s="123" t="str">
        <f t="shared" si="3"/>
        <v/>
      </c>
      <c r="K150" s="239"/>
      <c r="L150" s="239"/>
      <c r="M150" s="256"/>
      <c r="N150" s="24" t="str">
        <f t="shared" si="4"/>
        <v/>
      </c>
      <c r="O150" s="123" t="str">
        <f t="shared" si="5"/>
        <v/>
      </c>
      <c r="P150" s="261" t="str">
        <f t="shared" si="6"/>
        <v/>
      </c>
      <c r="Q150" s="24" t="str">
        <f t="shared" si="7"/>
        <v/>
      </c>
      <c r="R150" s="24" t="str">
        <f t="shared" si="8"/>
        <v/>
      </c>
      <c r="S150" s="24" t="str">
        <f t="shared" si="9"/>
        <v/>
      </c>
      <c r="T150" s="24" t="str">
        <f t="shared" si="10"/>
        <v/>
      </c>
      <c r="U150" s="24" t="str">
        <f t="shared" si="11"/>
        <v/>
      </c>
      <c r="V150" s="24" t="str">
        <f t="shared" si="12"/>
        <v/>
      </c>
      <c r="W150" s="261" t="str">
        <f t="shared" si="13"/>
        <v/>
      </c>
      <c r="X150" s="262" t="str">
        <f t="shared" si="14"/>
        <v/>
      </c>
      <c r="Y150" s="8">
        <f t="shared" si="15"/>
        <v>0</v>
      </c>
      <c r="Z150" s="3"/>
      <c r="AA150" s="3"/>
      <c r="AB150" s="3"/>
      <c r="AC150" s="3"/>
    </row>
    <row r="151" ht="12.75" hidden="1" customHeight="1">
      <c r="A151" s="250" t="s">
        <v>378</v>
      </c>
      <c r="B151" s="9"/>
      <c r="C151" s="17"/>
      <c r="D151" s="166"/>
      <c r="E151" s="251"/>
      <c r="F151" s="251"/>
      <c r="G151" s="252"/>
      <c r="H151" s="259"/>
      <c r="I151" s="260"/>
      <c r="J151" s="123" t="str">
        <f t="shared" si="3"/>
        <v/>
      </c>
      <c r="K151" s="239"/>
      <c r="L151" s="239"/>
      <c r="M151" s="256"/>
      <c r="N151" s="24" t="str">
        <f t="shared" si="4"/>
        <v/>
      </c>
      <c r="O151" s="123" t="str">
        <f t="shared" si="5"/>
        <v/>
      </c>
      <c r="P151" s="261" t="str">
        <f t="shared" si="6"/>
        <v/>
      </c>
      <c r="Q151" s="24" t="str">
        <f t="shared" si="7"/>
        <v/>
      </c>
      <c r="R151" s="24" t="str">
        <f t="shared" si="8"/>
        <v/>
      </c>
      <c r="S151" s="24" t="str">
        <f t="shared" si="9"/>
        <v/>
      </c>
      <c r="T151" s="24" t="str">
        <f t="shared" si="10"/>
        <v/>
      </c>
      <c r="U151" s="24" t="str">
        <f t="shared" si="11"/>
        <v/>
      </c>
      <c r="V151" s="24" t="str">
        <f t="shared" si="12"/>
        <v/>
      </c>
      <c r="W151" s="261" t="str">
        <f t="shared" si="13"/>
        <v/>
      </c>
      <c r="X151" s="262" t="str">
        <f t="shared" si="14"/>
        <v/>
      </c>
      <c r="Y151" s="8">
        <f t="shared" si="15"/>
        <v>0</v>
      </c>
      <c r="Z151" s="3"/>
      <c r="AA151" s="3"/>
      <c r="AB151" s="3"/>
      <c r="AC151" s="3"/>
    </row>
    <row r="152" ht="12.75" hidden="1" customHeight="1">
      <c r="A152" s="250" t="s">
        <v>378</v>
      </c>
      <c r="B152" s="9"/>
      <c r="C152" s="17"/>
      <c r="D152" s="166"/>
      <c r="E152" s="251"/>
      <c r="F152" s="251"/>
      <c r="G152" s="252"/>
      <c r="H152" s="259"/>
      <c r="I152" s="260"/>
      <c r="J152" s="123" t="str">
        <f t="shared" si="3"/>
        <v/>
      </c>
      <c r="K152" s="239"/>
      <c r="L152" s="239"/>
      <c r="M152" s="256"/>
      <c r="N152" s="24" t="str">
        <f t="shared" si="4"/>
        <v/>
      </c>
      <c r="O152" s="123" t="str">
        <f t="shared" si="5"/>
        <v/>
      </c>
      <c r="P152" s="261" t="str">
        <f t="shared" si="6"/>
        <v/>
      </c>
      <c r="Q152" s="24" t="str">
        <f t="shared" si="7"/>
        <v/>
      </c>
      <c r="R152" s="24" t="str">
        <f t="shared" si="8"/>
        <v/>
      </c>
      <c r="S152" s="24" t="str">
        <f t="shared" si="9"/>
        <v/>
      </c>
      <c r="T152" s="24" t="str">
        <f t="shared" si="10"/>
        <v/>
      </c>
      <c r="U152" s="24" t="str">
        <f t="shared" si="11"/>
        <v/>
      </c>
      <c r="V152" s="24" t="str">
        <f t="shared" si="12"/>
        <v/>
      </c>
      <c r="W152" s="261" t="str">
        <f t="shared" si="13"/>
        <v/>
      </c>
      <c r="X152" s="262" t="str">
        <f t="shared" si="14"/>
        <v/>
      </c>
      <c r="Y152" s="8">
        <f t="shared" si="15"/>
        <v>0</v>
      </c>
      <c r="Z152" s="3"/>
      <c r="AA152" s="3"/>
      <c r="AB152" s="3"/>
      <c r="AC152" s="3"/>
    </row>
    <row r="153" ht="12.75" hidden="1" customHeight="1">
      <c r="A153" s="250" t="s">
        <v>378</v>
      </c>
      <c r="B153" s="9"/>
      <c r="C153" s="17"/>
      <c r="D153" s="166"/>
      <c r="E153" s="251"/>
      <c r="F153" s="251"/>
      <c r="G153" s="252"/>
      <c r="H153" s="259"/>
      <c r="I153" s="260"/>
      <c r="J153" s="123" t="str">
        <f t="shared" si="3"/>
        <v/>
      </c>
      <c r="K153" s="239"/>
      <c r="L153" s="239"/>
      <c r="M153" s="256"/>
      <c r="N153" s="24" t="str">
        <f t="shared" si="4"/>
        <v/>
      </c>
      <c r="O153" s="123" t="str">
        <f t="shared" si="5"/>
        <v/>
      </c>
      <c r="P153" s="261" t="str">
        <f t="shared" si="6"/>
        <v/>
      </c>
      <c r="Q153" s="24" t="str">
        <f t="shared" si="7"/>
        <v/>
      </c>
      <c r="R153" s="24" t="str">
        <f t="shared" si="8"/>
        <v/>
      </c>
      <c r="S153" s="24" t="str">
        <f t="shared" si="9"/>
        <v/>
      </c>
      <c r="T153" s="24" t="str">
        <f t="shared" si="10"/>
        <v/>
      </c>
      <c r="U153" s="24" t="str">
        <f t="shared" si="11"/>
        <v/>
      </c>
      <c r="V153" s="24" t="str">
        <f t="shared" si="12"/>
        <v/>
      </c>
      <c r="W153" s="261" t="str">
        <f t="shared" si="13"/>
        <v/>
      </c>
      <c r="X153" s="262" t="str">
        <f t="shared" si="14"/>
        <v/>
      </c>
      <c r="Y153" s="8">
        <f t="shared" si="15"/>
        <v>0</v>
      </c>
      <c r="Z153" s="3"/>
      <c r="AA153" s="3"/>
      <c r="AB153" s="3"/>
      <c r="AC153" s="3"/>
    </row>
    <row r="154" ht="12.75" hidden="1" customHeight="1">
      <c r="A154" s="250" t="s">
        <v>378</v>
      </c>
      <c r="B154" s="9"/>
      <c r="C154" s="17"/>
      <c r="D154" s="166"/>
      <c r="E154" s="251"/>
      <c r="F154" s="251"/>
      <c r="G154" s="252"/>
      <c r="H154" s="259"/>
      <c r="I154" s="260"/>
      <c r="J154" s="123" t="str">
        <f t="shared" si="3"/>
        <v/>
      </c>
      <c r="K154" s="239"/>
      <c r="L154" s="239"/>
      <c r="M154" s="256"/>
      <c r="N154" s="24" t="str">
        <f t="shared" si="4"/>
        <v/>
      </c>
      <c r="O154" s="123" t="str">
        <f t="shared" si="5"/>
        <v/>
      </c>
      <c r="P154" s="261" t="str">
        <f t="shared" si="6"/>
        <v/>
      </c>
      <c r="Q154" s="24" t="str">
        <f t="shared" si="7"/>
        <v/>
      </c>
      <c r="R154" s="24" t="str">
        <f t="shared" si="8"/>
        <v/>
      </c>
      <c r="S154" s="24" t="str">
        <f t="shared" si="9"/>
        <v/>
      </c>
      <c r="T154" s="24" t="str">
        <f t="shared" si="10"/>
        <v/>
      </c>
      <c r="U154" s="24" t="str">
        <f t="shared" si="11"/>
        <v/>
      </c>
      <c r="V154" s="24" t="str">
        <f t="shared" si="12"/>
        <v/>
      </c>
      <c r="W154" s="261" t="str">
        <f t="shared" si="13"/>
        <v/>
      </c>
      <c r="X154" s="262" t="str">
        <f t="shared" si="14"/>
        <v/>
      </c>
      <c r="Y154" s="8">
        <f t="shared" si="15"/>
        <v>0</v>
      </c>
      <c r="Z154" s="3"/>
      <c r="AA154" s="3"/>
      <c r="AB154" s="3"/>
      <c r="AC154" s="3"/>
    </row>
    <row r="155" ht="12.75" hidden="1" customHeight="1">
      <c r="A155" s="250" t="s">
        <v>378</v>
      </c>
      <c r="B155" s="9"/>
      <c r="C155" s="17"/>
      <c r="D155" s="166"/>
      <c r="E155" s="251"/>
      <c r="F155" s="251"/>
      <c r="G155" s="252"/>
      <c r="H155" s="259"/>
      <c r="I155" s="260"/>
      <c r="J155" s="123" t="str">
        <f t="shared" si="3"/>
        <v/>
      </c>
      <c r="K155" s="239"/>
      <c r="L155" s="239"/>
      <c r="M155" s="256"/>
      <c r="N155" s="24" t="str">
        <f t="shared" si="4"/>
        <v/>
      </c>
      <c r="O155" s="123" t="str">
        <f t="shared" si="5"/>
        <v/>
      </c>
      <c r="P155" s="261" t="str">
        <f t="shared" si="6"/>
        <v/>
      </c>
      <c r="Q155" s="24" t="str">
        <f t="shared" si="7"/>
        <v/>
      </c>
      <c r="R155" s="24" t="str">
        <f t="shared" si="8"/>
        <v/>
      </c>
      <c r="S155" s="24" t="str">
        <f t="shared" si="9"/>
        <v/>
      </c>
      <c r="T155" s="24" t="str">
        <f t="shared" si="10"/>
        <v/>
      </c>
      <c r="U155" s="24" t="str">
        <f t="shared" si="11"/>
        <v/>
      </c>
      <c r="V155" s="24" t="str">
        <f t="shared" si="12"/>
        <v/>
      </c>
      <c r="W155" s="261" t="str">
        <f t="shared" si="13"/>
        <v/>
      </c>
      <c r="X155" s="262" t="str">
        <f t="shared" si="14"/>
        <v/>
      </c>
      <c r="Y155" s="8">
        <f t="shared" si="15"/>
        <v>0</v>
      </c>
      <c r="Z155" s="3"/>
      <c r="AA155" s="3"/>
      <c r="AB155" s="3"/>
      <c r="AC155" s="3"/>
    </row>
    <row r="156" ht="12.75" hidden="1" customHeight="1">
      <c r="A156" s="250" t="s">
        <v>378</v>
      </c>
      <c r="B156" s="9"/>
      <c r="C156" s="17"/>
      <c r="D156" s="166"/>
      <c r="E156" s="251"/>
      <c r="F156" s="251"/>
      <c r="G156" s="252"/>
      <c r="H156" s="259"/>
      <c r="I156" s="260"/>
      <c r="J156" s="123" t="str">
        <f t="shared" si="3"/>
        <v/>
      </c>
      <c r="K156" s="239"/>
      <c r="L156" s="239"/>
      <c r="M156" s="256"/>
      <c r="N156" s="24" t="str">
        <f t="shared" si="4"/>
        <v/>
      </c>
      <c r="O156" s="123" t="str">
        <f t="shared" si="5"/>
        <v/>
      </c>
      <c r="P156" s="261" t="str">
        <f t="shared" si="6"/>
        <v/>
      </c>
      <c r="Q156" s="24" t="str">
        <f t="shared" si="7"/>
        <v/>
      </c>
      <c r="R156" s="24" t="str">
        <f t="shared" si="8"/>
        <v/>
      </c>
      <c r="S156" s="24" t="str">
        <f t="shared" si="9"/>
        <v/>
      </c>
      <c r="T156" s="24" t="str">
        <f t="shared" si="10"/>
        <v/>
      </c>
      <c r="U156" s="24" t="str">
        <f t="shared" si="11"/>
        <v/>
      </c>
      <c r="V156" s="24" t="str">
        <f t="shared" si="12"/>
        <v/>
      </c>
      <c r="W156" s="261" t="str">
        <f t="shared" si="13"/>
        <v/>
      </c>
      <c r="X156" s="262" t="str">
        <f t="shared" si="14"/>
        <v/>
      </c>
      <c r="Y156" s="8">
        <f t="shared" si="15"/>
        <v>0</v>
      </c>
      <c r="Z156" s="3"/>
      <c r="AA156" s="3"/>
      <c r="AB156" s="3"/>
      <c r="AC156" s="3"/>
    </row>
    <row r="157" ht="12.75" hidden="1" customHeight="1">
      <c r="A157" s="250" t="s">
        <v>378</v>
      </c>
      <c r="B157" s="9"/>
      <c r="C157" s="17"/>
      <c r="D157" s="166"/>
      <c r="E157" s="251"/>
      <c r="F157" s="251"/>
      <c r="G157" s="252"/>
      <c r="H157" s="259"/>
      <c r="I157" s="260"/>
      <c r="J157" s="123" t="str">
        <f t="shared" si="3"/>
        <v/>
      </c>
      <c r="K157" s="239"/>
      <c r="L157" s="239"/>
      <c r="M157" s="256"/>
      <c r="N157" s="24" t="str">
        <f t="shared" si="4"/>
        <v/>
      </c>
      <c r="O157" s="123" t="str">
        <f t="shared" si="5"/>
        <v/>
      </c>
      <c r="P157" s="261" t="str">
        <f t="shared" si="6"/>
        <v/>
      </c>
      <c r="Q157" s="24" t="str">
        <f t="shared" si="7"/>
        <v/>
      </c>
      <c r="R157" s="24" t="str">
        <f t="shared" si="8"/>
        <v/>
      </c>
      <c r="S157" s="24" t="str">
        <f t="shared" si="9"/>
        <v/>
      </c>
      <c r="T157" s="24" t="str">
        <f t="shared" si="10"/>
        <v/>
      </c>
      <c r="U157" s="24" t="str">
        <f t="shared" si="11"/>
        <v/>
      </c>
      <c r="V157" s="24" t="str">
        <f t="shared" si="12"/>
        <v/>
      </c>
      <c r="W157" s="261" t="str">
        <f t="shared" si="13"/>
        <v/>
      </c>
      <c r="X157" s="262" t="str">
        <f t="shared" si="14"/>
        <v/>
      </c>
      <c r="Y157" s="8">
        <f t="shared" si="15"/>
        <v>0</v>
      </c>
      <c r="Z157" s="3"/>
      <c r="AA157" s="3"/>
      <c r="AB157" s="3"/>
      <c r="AC157" s="3"/>
    </row>
    <row r="158" ht="12.75" hidden="1" customHeight="1">
      <c r="A158" s="250" t="s">
        <v>378</v>
      </c>
      <c r="B158" s="9"/>
      <c r="C158" s="17"/>
      <c r="D158" s="166"/>
      <c r="E158" s="251"/>
      <c r="F158" s="251"/>
      <c r="G158" s="252"/>
      <c r="H158" s="259"/>
      <c r="I158" s="260"/>
      <c r="J158" s="123" t="str">
        <f t="shared" si="3"/>
        <v/>
      </c>
      <c r="K158" s="239"/>
      <c r="L158" s="239"/>
      <c r="M158" s="256"/>
      <c r="N158" s="24" t="str">
        <f t="shared" si="4"/>
        <v/>
      </c>
      <c r="O158" s="123" t="str">
        <f t="shared" si="5"/>
        <v/>
      </c>
      <c r="P158" s="261" t="str">
        <f t="shared" si="6"/>
        <v/>
      </c>
      <c r="Q158" s="24" t="str">
        <f t="shared" si="7"/>
        <v/>
      </c>
      <c r="R158" s="24" t="str">
        <f t="shared" si="8"/>
        <v/>
      </c>
      <c r="S158" s="24" t="str">
        <f t="shared" si="9"/>
        <v/>
      </c>
      <c r="T158" s="24" t="str">
        <f t="shared" si="10"/>
        <v/>
      </c>
      <c r="U158" s="24" t="str">
        <f t="shared" si="11"/>
        <v/>
      </c>
      <c r="V158" s="24" t="str">
        <f t="shared" si="12"/>
        <v/>
      </c>
      <c r="W158" s="261" t="str">
        <f t="shared" si="13"/>
        <v/>
      </c>
      <c r="X158" s="262" t="str">
        <f t="shared" si="14"/>
        <v/>
      </c>
      <c r="Y158" s="8">
        <f t="shared" si="15"/>
        <v>0</v>
      </c>
      <c r="Z158" s="3"/>
      <c r="AA158" s="3"/>
      <c r="AB158" s="3"/>
      <c r="AC158" s="3"/>
    </row>
    <row r="159" ht="12.75" hidden="1" customHeight="1">
      <c r="A159" s="250" t="s">
        <v>378</v>
      </c>
      <c r="B159" s="9"/>
      <c r="C159" s="17"/>
      <c r="D159" s="166"/>
      <c r="E159" s="251"/>
      <c r="F159" s="251"/>
      <c r="G159" s="252"/>
      <c r="H159" s="259"/>
      <c r="I159" s="260"/>
      <c r="J159" s="123" t="str">
        <f t="shared" si="3"/>
        <v/>
      </c>
      <c r="K159" s="239"/>
      <c r="L159" s="239"/>
      <c r="M159" s="256"/>
      <c r="N159" s="24" t="str">
        <f t="shared" si="4"/>
        <v/>
      </c>
      <c r="O159" s="123" t="str">
        <f t="shared" si="5"/>
        <v/>
      </c>
      <c r="P159" s="261" t="str">
        <f t="shared" si="6"/>
        <v/>
      </c>
      <c r="Q159" s="24" t="str">
        <f t="shared" si="7"/>
        <v/>
      </c>
      <c r="R159" s="24" t="str">
        <f t="shared" si="8"/>
        <v/>
      </c>
      <c r="S159" s="24" t="str">
        <f t="shared" si="9"/>
        <v/>
      </c>
      <c r="T159" s="24" t="str">
        <f t="shared" si="10"/>
        <v/>
      </c>
      <c r="U159" s="24" t="str">
        <f t="shared" si="11"/>
        <v/>
      </c>
      <c r="V159" s="24" t="str">
        <f t="shared" si="12"/>
        <v/>
      </c>
      <c r="W159" s="261" t="str">
        <f t="shared" si="13"/>
        <v/>
      </c>
      <c r="X159" s="262" t="str">
        <f t="shared" si="14"/>
        <v/>
      </c>
      <c r="Y159" s="8">
        <f t="shared" si="15"/>
        <v>0</v>
      </c>
      <c r="Z159" s="3"/>
      <c r="AA159" s="3"/>
      <c r="AB159" s="3"/>
      <c r="AC159" s="3"/>
    </row>
    <row r="160" ht="12.75" hidden="1" customHeight="1">
      <c r="A160" s="250" t="s">
        <v>378</v>
      </c>
      <c r="B160" s="9"/>
      <c r="C160" s="17"/>
      <c r="D160" s="166"/>
      <c r="E160" s="251"/>
      <c r="F160" s="251"/>
      <c r="G160" s="252"/>
      <c r="H160" s="259"/>
      <c r="I160" s="260"/>
      <c r="J160" s="123" t="str">
        <f t="shared" si="3"/>
        <v/>
      </c>
      <c r="K160" s="239"/>
      <c r="L160" s="239"/>
      <c r="M160" s="256"/>
      <c r="N160" s="24" t="str">
        <f t="shared" si="4"/>
        <v/>
      </c>
      <c r="O160" s="123" t="str">
        <f t="shared" si="5"/>
        <v/>
      </c>
      <c r="P160" s="261" t="str">
        <f t="shared" si="6"/>
        <v/>
      </c>
      <c r="Q160" s="24" t="str">
        <f t="shared" si="7"/>
        <v/>
      </c>
      <c r="R160" s="24" t="str">
        <f t="shared" si="8"/>
        <v/>
      </c>
      <c r="S160" s="24" t="str">
        <f t="shared" si="9"/>
        <v/>
      </c>
      <c r="T160" s="24" t="str">
        <f t="shared" si="10"/>
        <v/>
      </c>
      <c r="U160" s="24" t="str">
        <f t="shared" si="11"/>
        <v/>
      </c>
      <c r="V160" s="24" t="str">
        <f t="shared" si="12"/>
        <v/>
      </c>
      <c r="W160" s="261" t="str">
        <f t="shared" si="13"/>
        <v/>
      </c>
      <c r="X160" s="262" t="str">
        <f t="shared" si="14"/>
        <v/>
      </c>
      <c r="Y160" s="8">
        <f t="shared" si="15"/>
        <v>0</v>
      </c>
      <c r="Z160" s="3"/>
      <c r="AA160" s="3"/>
      <c r="AB160" s="3"/>
      <c r="AC160" s="3"/>
    </row>
    <row r="161" ht="12.75" hidden="1" customHeight="1">
      <c r="A161" s="250" t="s">
        <v>378</v>
      </c>
      <c r="B161" s="9"/>
      <c r="C161" s="17"/>
      <c r="D161" s="166"/>
      <c r="E161" s="251"/>
      <c r="F161" s="251"/>
      <c r="G161" s="252"/>
      <c r="H161" s="259"/>
      <c r="I161" s="260"/>
      <c r="J161" s="123" t="str">
        <f t="shared" si="3"/>
        <v/>
      </c>
      <c r="K161" s="239"/>
      <c r="L161" s="239"/>
      <c r="M161" s="256"/>
      <c r="N161" s="24" t="str">
        <f t="shared" si="4"/>
        <v/>
      </c>
      <c r="O161" s="123" t="str">
        <f t="shared" si="5"/>
        <v/>
      </c>
      <c r="P161" s="261" t="str">
        <f t="shared" si="6"/>
        <v/>
      </c>
      <c r="Q161" s="24" t="str">
        <f t="shared" si="7"/>
        <v/>
      </c>
      <c r="R161" s="24" t="str">
        <f t="shared" si="8"/>
        <v/>
      </c>
      <c r="S161" s="24" t="str">
        <f t="shared" si="9"/>
        <v/>
      </c>
      <c r="T161" s="24" t="str">
        <f t="shared" si="10"/>
        <v/>
      </c>
      <c r="U161" s="24" t="str">
        <f t="shared" si="11"/>
        <v/>
      </c>
      <c r="V161" s="24" t="str">
        <f t="shared" si="12"/>
        <v/>
      </c>
      <c r="W161" s="261" t="str">
        <f t="shared" si="13"/>
        <v/>
      </c>
      <c r="X161" s="262" t="str">
        <f t="shared" si="14"/>
        <v/>
      </c>
      <c r="Y161" s="8">
        <f t="shared" si="15"/>
        <v>0</v>
      </c>
      <c r="Z161" s="3"/>
      <c r="AA161" s="3"/>
      <c r="AB161" s="3"/>
      <c r="AC161" s="3"/>
    </row>
    <row r="162" ht="12.75" hidden="1" customHeight="1">
      <c r="A162" s="250" t="s">
        <v>378</v>
      </c>
      <c r="B162" s="9"/>
      <c r="C162" s="17"/>
      <c r="D162" s="166"/>
      <c r="E162" s="251"/>
      <c r="F162" s="251"/>
      <c r="G162" s="252"/>
      <c r="H162" s="259"/>
      <c r="I162" s="260"/>
      <c r="J162" s="123" t="str">
        <f t="shared" si="3"/>
        <v/>
      </c>
      <c r="K162" s="239"/>
      <c r="L162" s="239"/>
      <c r="M162" s="256"/>
      <c r="N162" s="24" t="str">
        <f t="shared" si="4"/>
        <v/>
      </c>
      <c r="O162" s="123" t="str">
        <f t="shared" si="5"/>
        <v/>
      </c>
      <c r="P162" s="261" t="str">
        <f t="shared" si="6"/>
        <v/>
      </c>
      <c r="Q162" s="24" t="str">
        <f t="shared" si="7"/>
        <v/>
      </c>
      <c r="R162" s="24" t="str">
        <f t="shared" si="8"/>
        <v/>
      </c>
      <c r="S162" s="24" t="str">
        <f t="shared" si="9"/>
        <v/>
      </c>
      <c r="T162" s="24" t="str">
        <f t="shared" si="10"/>
        <v/>
      </c>
      <c r="U162" s="24" t="str">
        <f t="shared" si="11"/>
        <v/>
      </c>
      <c r="V162" s="24" t="str">
        <f t="shared" si="12"/>
        <v/>
      </c>
      <c r="W162" s="261" t="str">
        <f t="shared" si="13"/>
        <v/>
      </c>
      <c r="X162" s="262" t="str">
        <f t="shared" si="14"/>
        <v/>
      </c>
      <c r="Y162" s="8">
        <f t="shared" si="15"/>
        <v>0</v>
      </c>
      <c r="Z162" s="3"/>
      <c r="AA162" s="3"/>
      <c r="AB162" s="3"/>
      <c r="AC162" s="3"/>
    </row>
    <row r="163" ht="12.75" hidden="1" customHeight="1">
      <c r="A163" s="250" t="s">
        <v>378</v>
      </c>
      <c r="B163" s="9"/>
      <c r="C163" s="17"/>
      <c r="D163" s="166"/>
      <c r="E163" s="251"/>
      <c r="F163" s="251"/>
      <c r="G163" s="252"/>
      <c r="H163" s="259"/>
      <c r="I163" s="260"/>
      <c r="J163" s="123" t="str">
        <f t="shared" si="3"/>
        <v/>
      </c>
      <c r="K163" s="239"/>
      <c r="L163" s="239"/>
      <c r="M163" s="256"/>
      <c r="N163" s="24" t="str">
        <f t="shared" si="4"/>
        <v/>
      </c>
      <c r="O163" s="123" t="str">
        <f t="shared" si="5"/>
        <v/>
      </c>
      <c r="P163" s="261" t="str">
        <f t="shared" si="6"/>
        <v/>
      </c>
      <c r="Q163" s="24" t="str">
        <f t="shared" si="7"/>
        <v/>
      </c>
      <c r="R163" s="24" t="str">
        <f t="shared" si="8"/>
        <v/>
      </c>
      <c r="S163" s="24" t="str">
        <f t="shared" si="9"/>
        <v/>
      </c>
      <c r="T163" s="24" t="str">
        <f t="shared" si="10"/>
        <v/>
      </c>
      <c r="U163" s="24" t="str">
        <f t="shared" si="11"/>
        <v/>
      </c>
      <c r="V163" s="24" t="str">
        <f t="shared" si="12"/>
        <v/>
      </c>
      <c r="W163" s="261" t="str">
        <f t="shared" si="13"/>
        <v/>
      </c>
      <c r="X163" s="262" t="str">
        <f t="shared" si="14"/>
        <v/>
      </c>
      <c r="Y163" s="8">
        <f t="shared" si="15"/>
        <v>0</v>
      </c>
      <c r="Z163" s="3"/>
      <c r="AA163" s="3"/>
      <c r="AB163" s="3"/>
      <c r="AC163" s="3"/>
    </row>
    <row r="164" ht="12.75" hidden="1" customHeight="1">
      <c r="A164" s="250" t="s">
        <v>378</v>
      </c>
      <c r="B164" s="9"/>
      <c r="C164" s="17"/>
      <c r="D164" s="166"/>
      <c r="E164" s="251"/>
      <c r="F164" s="251"/>
      <c r="G164" s="252"/>
      <c r="H164" s="259"/>
      <c r="I164" s="260"/>
      <c r="J164" s="123" t="str">
        <f t="shared" si="3"/>
        <v/>
      </c>
      <c r="K164" s="239"/>
      <c r="L164" s="239"/>
      <c r="M164" s="256"/>
      <c r="N164" s="24" t="str">
        <f t="shared" si="4"/>
        <v/>
      </c>
      <c r="O164" s="123" t="str">
        <f t="shared" si="5"/>
        <v/>
      </c>
      <c r="P164" s="261" t="str">
        <f t="shared" si="6"/>
        <v/>
      </c>
      <c r="Q164" s="24" t="str">
        <f t="shared" si="7"/>
        <v/>
      </c>
      <c r="R164" s="24" t="str">
        <f t="shared" si="8"/>
        <v/>
      </c>
      <c r="S164" s="24" t="str">
        <f t="shared" si="9"/>
        <v/>
      </c>
      <c r="T164" s="24" t="str">
        <f t="shared" si="10"/>
        <v/>
      </c>
      <c r="U164" s="24" t="str">
        <f t="shared" si="11"/>
        <v/>
      </c>
      <c r="V164" s="24" t="str">
        <f t="shared" si="12"/>
        <v/>
      </c>
      <c r="W164" s="261" t="str">
        <f t="shared" si="13"/>
        <v/>
      </c>
      <c r="X164" s="262" t="str">
        <f t="shared" si="14"/>
        <v/>
      </c>
      <c r="Y164" s="8">
        <f t="shared" si="15"/>
        <v>0</v>
      </c>
      <c r="Z164" s="3"/>
      <c r="AA164" s="3"/>
      <c r="AB164" s="3"/>
      <c r="AC164" s="3"/>
    </row>
    <row r="165" ht="12.75" hidden="1" customHeight="1">
      <c r="A165" s="250" t="s">
        <v>378</v>
      </c>
      <c r="B165" s="9"/>
      <c r="C165" s="17"/>
      <c r="D165" s="166"/>
      <c r="E165" s="251"/>
      <c r="F165" s="251"/>
      <c r="G165" s="252"/>
      <c r="H165" s="259"/>
      <c r="I165" s="260"/>
      <c r="J165" s="123" t="str">
        <f t="shared" si="3"/>
        <v/>
      </c>
      <c r="K165" s="239"/>
      <c r="L165" s="239"/>
      <c r="M165" s="256"/>
      <c r="N165" s="24" t="str">
        <f t="shared" si="4"/>
        <v/>
      </c>
      <c r="O165" s="123" t="str">
        <f t="shared" si="5"/>
        <v/>
      </c>
      <c r="P165" s="261" t="str">
        <f t="shared" si="6"/>
        <v/>
      </c>
      <c r="Q165" s="24" t="str">
        <f t="shared" si="7"/>
        <v/>
      </c>
      <c r="R165" s="24" t="str">
        <f t="shared" si="8"/>
        <v/>
      </c>
      <c r="S165" s="24" t="str">
        <f t="shared" si="9"/>
        <v/>
      </c>
      <c r="T165" s="24" t="str">
        <f t="shared" si="10"/>
        <v/>
      </c>
      <c r="U165" s="24" t="str">
        <f t="shared" si="11"/>
        <v/>
      </c>
      <c r="V165" s="24" t="str">
        <f t="shared" si="12"/>
        <v/>
      </c>
      <c r="W165" s="261" t="str">
        <f t="shared" si="13"/>
        <v/>
      </c>
      <c r="X165" s="262" t="str">
        <f t="shared" si="14"/>
        <v/>
      </c>
      <c r="Y165" s="8">
        <f t="shared" si="15"/>
        <v>0</v>
      </c>
      <c r="Z165" s="3"/>
      <c r="AA165" s="3"/>
      <c r="AB165" s="3"/>
      <c r="AC165" s="3"/>
    </row>
    <row r="166" ht="12.75" hidden="1" customHeight="1">
      <c r="A166" s="250" t="s">
        <v>378</v>
      </c>
      <c r="B166" s="9"/>
      <c r="C166" s="17"/>
      <c r="D166" s="166"/>
      <c r="E166" s="251"/>
      <c r="F166" s="251"/>
      <c r="G166" s="252"/>
      <c r="H166" s="259"/>
      <c r="I166" s="260"/>
      <c r="J166" s="123" t="str">
        <f t="shared" si="3"/>
        <v/>
      </c>
      <c r="K166" s="239"/>
      <c r="L166" s="239"/>
      <c r="M166" s="256"/>
      <c r="N166" s="24" t="str">
        <f t="shared" si="4"/>
        <v/>
      </c>
      <c r="O166" s="123" t="str">
        <f t="shared" si="5"/>
        <v/>
      </c>
      <c r="P166" s="261" t="str">
        <f t="shared" si="6"/>
        <v/>
      </c>
      <c r="Q166" s="24" t="str">
        <f t="shared" si="7"/>
        <v/>
      </c>
      <c r="R166" s="24" t="str">
        <f t="shared" si="8"/>
        <v/>
      </c>
      <c r="S166" s="24" t="str">
        <f t="shared" si="9"/>
        <v/>
      </c>
      <c r="T166" s="24" t="str">
        <f t="shared" si="10"/>
        <v/>
      </c>
      <c r="U166" s="24" t="str">
        <f t="shared" si="11"/>
        <v/>
      </c>
      <c r="V166" s="24" t="str">
        <f t="shared" si="12"/>
        <v/>
      </c>
      <c r="W166" s="261" t="str">
        <f t="shared" si="13"/>
        <v/>
      </c>
      <c r="X166" s="262" t="str">
        <f t="shared" si="14"/>
        <v/>
      </c>
      <c r="Y166" s="8">
        <f t="shared" si="15"/>
        <v>0</v>
      </c>
      <c r="Z166" s="3"/>
      <c r="AA166" s="3"/>
      <c r="AB166" s="3"/>
      <c r="AC166" s="3"/>
    </row>
    <row r="167" ht="12.75" hidden="1" customHeight="1">
      <c r="A167" s="250" t="s">
        <v>378</v>
      </c>
      <c r="B167" s="9"/>
      <c r="C167" s="17"/>
      <c r="D167" s="166"/>
      <c r="E167" s="251"/>
      <c r="F167" s="251"/>
      <c r="G167" s="252"/>
      <c r="H167" s="259"/>
      <c r="I167" s="260"/>
      <c r="J167" s="123" t="str">
        <f t="shared" si="3"/>
        <v/>
      </c>
      <c r="K167" s="239"/>
      <c r="L167" s="239"/>
      <c r="M167" s="256"/>
      <c r="N167" s="24" t="str">
        <f t="shared" si="4"/>
        <v/>
      </c>
      <c r="O167" s="123" t="str">
        <f t="shared" si="5"/>
        <v/>
      </c>
      <c r="P167" s="261" t="str">
        <f t="shared" si="6"/>
        <v/>
      </c>
      <c r="Q167" s="24" t="str">
        <f t="shared" si="7"/>
        <v/>
      </c>
      <c r="R167" s="24" t="str">
        <f t="shared" si="8"/>
        <v/>
      </c>
      <c r="S167" s="24" t="str">
        <f t="shared" si="9"/>
        <v/>
      </c>
      <c r="T167" s="24" t="str">
        <f t="shared" si="10"/>
        <v/>
      </c>
      <c r="U167" s="24" t="str">
        <f t="shared" si="11"/>
        <v/>
      </c>
      <c r="V167" s="24" t="str">
        <f t="shared" si="12"/>
        <v/>
      </c>
      <c r="W167" s="261" t="str">
        <f t="shared" si="13"/>
        <v/>
      </c>
      <c r="X167" s="262" t="str">
        <f t="shared" si="14"/>
        <v/>
      </c>
      <c r="Y167" s="8">
        <f t="shared" si="15"/>
        <v>0</v>
      </c>
      <c r="Z167" s="3"/>
      <c r="AA167" s="3"/>
      <c r="AB167" s="3"/>
      <c r="AC167" s="3"/>
    </row>
    <row r="168" ht="12.75" hidden="1" customHeight="1">
      <c r="A168" s="250" t="s">
        <v>378</v>
      </c>
      <c r="B168" s="9"/>
      <c r="C168" s="17"/>
      <c r="D168" s="166"/>
      <c r="E168" s="251"/>
      <c r="F168" s="251"/>
      <c r="G168" s="252"/>
      <c r="H168" s="259"/>
      <c r="I168" s="260"/>
      <c r="J168" s="123" t="str">
        <f t="shared" si="3"/>
        <v/>
      </c>
      <c r="K168" s="239"/>
      <c r="L168" s="239"/>
      <c r="M168" s="256"/>
      <c r="N168" s="24" t="str">
        <f t="shared" si="4"/>
        <v/>
      </c>
      <c r="O168" s="123" t="str">
        <f t="shared" si="5"/>
        <v/>
      </c>
      <c r="P168" s="261" t="str">
        <f t="shared" si="6"/>
        <v/>
      </c>
      <c r="Q168" s="24" t="str">
        <f t="shared" si="7"/>
        <v/>
      </c>
      <c r="R168" s="24" t="str">
        <f t="shared" si="8"/>
        <v/>
      </c>
      <c r="S168" s="24" t="str">
        <f t="shared" si="9"/>
        <v/>
      </c>
      <c r="T168" s="24" t="str">
        <f t="shared" si="10"/>
        <v/>
      </c>
      <c r="U168" s="24" t="str">
        <f t="shared" si="11"/>
        <v/>
      </c>
      <c r="V168" s="24" t="str">
        <f t="shared" si="12"/>
        <v/>
      </c>
      <c r="W168" s="261" t="str">
        <f t="shared" si="13"/>
        <v/>
      </c>
      <c r="X168" s="262" t="str">
        <f t="shared" si="14"/>
        <v/>
      </c>
      <c r="Y168" s="8">
        <f t="shared" si="15"/>
        <v>0</v>
      </c>
      <c r="Z168" s="3"/>
      <c r="AA168" s="3"/>
      <c r="AB168" s="3"/>
      <c r="AC168" s="3"/>
    </row>
    <row r="169" ht="12.75" hidden="1" customHeight="1">
      <c r="A169" s="250" t="s">
        <v>378</v>
      </c>
      <c r="B169" s="9"/>
      <c r="C169" s="17"/>
      <c r="D169" s="166"/>
      <c r="E169" s="251"/>
      <c r="F169" s="251"/>
      <c r="G169" s="252"/>
      <c r="H169" s="259"/>
      <c r="I169" s="260"/>
      <c r="J169" s="123" t="str">
        <f t="shared" si="3"/>
        <v/>
      </c>
      <c r="K169" s="239"/>
      <c r="L169" s="239"/>
      <c r="M169" s="256"/>
      <c r="N169" s="24" t="str">
        <f t="shared" si="4"/>
        <v/>
      </c>
      <c r="O169" s="123" t="str">
        <f t="shared" si="5"/>
        <v/>
      </c>
      <c r="P169" s="261" t="str">
        <f t="shared" si="6"/>
        <v/>
      </c>
      <c r="Q169" s="24" t="str">
        <f t="shared" si="7"/>
        <v/>
      </c>
      <c r="R169" s="24" t="str">
        <f t="shared" si="8"/>
        <v/>
      </c>
      <c r="S169" s="24" t="str">
        <f t="shared" si="9"/>
        <v/>
      </c>
      <c r="T169" s="24" t="str">
        <f t="shared" si="10"/>
        <v/>
      </c>
      <c r="U169" s="24" t="str">
        <f t="shared" si="11"/>
        <v/>
      </c>
      <c r="V169" s="24" t="str">
        <f t="shared" si="12"/>
        <v/>
      </c>
      <c r="W169" s="261" t="str">
        <f t="shared" si="13"/>
        <v/>
      </c>
      <c r="X169" s="262" t="str">
        <f t="shared" si="14"/>
        <v/>
      </c>
      <c r="Y169" s="8">
        <f t="shared" si="15"/>
        <v>0</v>
      </c>
      <c r="Z169" s="3"/>
      <c r="AA169" s="3"/>
      <c r="AB169" s="3"/>
      <c r="AC169" s="3"/>
    </row>
    <row r="170" ht="12.75" hidden="1" customHeight="1">
      <c r="A170" s="250" t="s">
        <v>378</v>
      </c>
      <c r="B170" s="9"/>
      <c r="C170" s="17"/>
      <c r="D170" s="166"/>
      <c r="E170" s="251"/>
      <c r="F170" s="251"/>
      <c r="G170" s="252"/>
      <c r="H170" s="259"/>
      <c r="I170" s="260"/>
      <c r="J170" s="123" t="str">
        <f t="shared" si="3"/>
        <v/>
      </c>
      <c r="K170" s="239"/>
      <c r="L170" s="239"/>
      <c r="M170" s="256"/>
      <c r="N170" s="24" t="str">
        <f t="shared" si="4"/>
        <v/>
      </c>
      <c r="O170" s="123" t="str">
        <f t="shared" si="5"/>
        <v/>
      </c>
      <c r="P170" s="261" t="str">
        <f t="shared" si="6"/>
        <v/>
      </c>
      <c r="Q170" s="24" t="str">
        <f t="shared" si="7"/>
        <v/>
      </c>
      <c r="R170" s="24" t="str">
        <f t="shared" si="8"/>
        <v/>
      </c>
      <c r="S170" s="24" t="str">
        <f t="shared" si="9"/>
        <v/>
      </c>
      <c r="T170" s="24" t="str">
        <f t="shared" si="10"/>
        <v/>
      </c>
      <c r="U170" s="24" t="str">
        <f t="shared" si="11"/>
        <v/>
      </c>
      <c r="V170" s="24" t="str">
        <f t="shared" si="12"/>
        <v/>
      </c>
      <c r="W170" s="261" t="str">
        <f t="shared" si="13"/>
        <v/>
      </c>
      <c r="X170" s="262" t="str">
        <f t="shared" si="14"/>
        <v/>
      </c>
      <c r="Y170" s="8">
        <f t="shared" si="15"/>
        <v>0</v>
      </c>
      <c r="Z170" s="3"/>
      <c r="AA170" s="3"/>
      <c r="AB170" s="3"/>
      <c r="AC170" s="3"/>
    </row>
    <row r="171" ht="12.75" hidden="1" customHeight="1">
      <c r="A171" s="250" t="s">
        <v>378</v>
      </c>
      <c r="B171" s="9"/>
      <c r="C171" s="17"/>
      <c r="D171" s="166"/>
      <c r="E171" s="251"/>
      <c r="F171" s="251"/>
      <c r="G171" s="252"/>
      <c r="H171" s="259"/>
      <c r="I171" s="260"/>
      <c r="J171" s="123" t="str">
        <f t="shared" si="3"/>
        <v/>
      </c>
      <c r="K171" s="239"/>
      <c r="L171" s="239"/>
      <c r="M171" s="256"/>
      <c r="N171" s="24" t="str">
        <f t="shared" si="4"/>
        <v/>
      </c>
      <c r="O171" s="123" t="str">
        <f t="shared" si="5"/>
        <v/>
      </c>
      <c r="P171" s="261" t="str">
        <f t="shared" si="6"/>
        <v/>
      </c>
      <c r="Q171" s="24" t="str">
        <f t="shared" si="7"/>
        <v/>
      </c>
      <c r="R171" s="24" t="str">
        <f t="shared" si="8"/>
        <v/>
      </c>
      <c r="S171" s="24" t="str">
        <f t="shared" si="9"/>
        <v/>
      </c>
      <c r="T171" s="24" t="str">
        <f t="shared" si="10"/>
        <v/>
      </c>
      <c r="U171" s="24" t="str">
        <f t="shared" si="11"/>
        <v/>
      </c>
      <c r="V171" s="24" t="str">
        <f t="shared" si="12"/>
        <v/>
      </c>
      <c r="W171" s="261" t="str">
        <f t="shared" si="13"/>
        <v/>
      </c>
      <c r="X171" s="262" t="str">
        <f t="shared" si="14"/>
        <v/>
      </c>
      <c r="Y171" s="8">
        <f t="shared" si="15"/>
        <v>0</v>
      </c>
      <c r="Z171" s="3"/>
      <c r="AA171" s="3"/>
      <c r="AB171" s="3"/>
      <c r="AC171" s="3"/>
    </row>
    <row r="172" ht="12.75" hidden="1" customHeight="1">
      <c r="A172" s="250" t="s">
        <v>378</v>
      </c>
      <c r="B172" s="9"/>
      <c r="C172" s="17"/>
      <c r="D172" s="166"/>
      <c r="E172" s="251"/>
      <c r="F172" s="251"/>
      <c r="G172" s="252"/>
      <c r="H172" s="259"/>
      <c r="I172" s="260"/>
      <c r="J172" s="123" t="str">
        <f t="shared" si="3"/>
        <v/>
      </c>
      <c r="K172" s="239"/>
      <c r="L172" s="239"/>
      <c r="M172" s="256"/>
      <c r="N172" s="24" t="str">
        <f t="shared" si="4"/>
        <v/>
      </c>
      <c r="O172" s="123" t="str">
        <f t="shared" si="5"/>
        <v/>
      </c>
      <c r="P172" s="261" t="str">
        <f t="shared" si="6"/>
        <v/>
      </c>
      <c r="Q172" s="24" t="str">
        <f t="shared" si="7"/>
        <v/>
      </c>
      <c r="R172" s="24" t="str">
        <f t="shared" si="8"/>
        <v/>
      </c>
      <c r="S172" s="24" t="str">
        <f t="shared" si="9"/>
        <v/>
      </c>
      <c r="T172" s="24" t="str">
        <f t="shared" si="10"/>
        <v/>
      </c>
      <c r="U172" s="24" t="str">
        <f t="shared" si="11"/>
        <v/>
      </c>
      <c r="V172" s="24" t="str">
        <f t="shared" si="12"/>
        <v/>
      </c>
      <c r="W172" s="261" t="str">
        <f t="shared" si="13"/>
        <v/>
      </c>
      <c r="X172" s="262" t="str">
        <f t="shared" si="14"/>
        <v/>
      </c>
      <c r="Y172" s="8">
        <f t="shared" si="15"/>
        <v>0</v>
      </c>
      <c r="Z172" s="3"/>
      <c r="AA172" s="3"/>
      <c r="AB172" s="3"/>
      <c r="AC172" s="3"/>
    </row>
    <row r="173" ht="12.75" hidden="1" customHeight="1">
      <c r="A173" s="250" t="s">
        <v>378</v>
      </c>
      <c r="B173" s="9"/>
      <c r="C173" s="17"/>
      <c r="D173" s="166"/>
      <c r="E173" s="251"/>
      <c r="F173" s="251"/>
      <c r="G173" s="252"/>
      <c r="H173" s="259"/>
      <c r="I173" s="260"/>
      <c r="J173" s="123" t="str">
        <f t="shared" si="3"/>
        <v/>
      </c>
      <c r="K173" s="239"/>
      <c r="L173" s="239"/>
      <c r="M173" s="256"/>
      <c r="N173" s="24" t="str">
        <f t="shared" si="4"/>
        <v/>
      </c>
      <c r="O173" s="123" t="str">
        <f t="shared" si="5"/>
        <v/>
      </c>
      <c r="P173" s="261" t="str">
        <f t="shared" si="6"/>
        <v/>
      </c>
      <c r="Q173" s="24" t="str">
        <f t="shared" si="7"/>
        <v/>
      </c>
      <c r="R173" s="24" t="str">
        <f t="shared" si="8"/>
        <v/>
      </c>
      <c r="S173" s="24" t="str">
        <f t="shared" si="9"/>
        <v/>
      </c>
      <c r="T173" s="24" t="str">
        <f t="shared" si="10"/>
        <v/>
      </c>
      <c r="U173" s="24" t="str">
        <f t="shared" si="11"/>
        <v/>
      </c>
      <c r="V173" s="24" t="str">
        <f t="shared" si="12"/>
        <v/>
      </c>
      <c r="W173" s="261" t="str">
        <f t="shared" si="13"/>
        <v/>
      </c>
      <c r="X173" s="262" t="str">
        <f t="shared" si="14"/>
        <v/>
      </c>
      <c r="Y173" s="8">
        <f t="shared" si="15"/>
        <v>0</v>
      </c>
      <c r="Z173" s="3"/>
      <c r="AA173" s="3"/>
      <c r="AB173" s="3"/>
      <c r="AC173" s="3"/>
    </row>
    <row r="174" ht="12.75" hidden="1" customHeight="1">
      <c r="A174" s="250" t="s">
        <v>378</v>
      </c>
      <c r="B174" s="9"/>
      <c r="C174" s="17"/>
      <c r="D174" s="166"/>
      <c r="E174" s="251"/>
      <c r="F174" s="251"/>
      <c r="G174" s="252"/>
      <c r="H174" s="259"/>
      <c r="I174" s="260"/>
      <c r="J174" s="123" t="str">
        <f t="shared" si="3"/>
        <v/>
      </c>
      <c r="K174" s="239"/>
      <c r="L174" s="239"/>
      <c r="M174" s="256"/>
      <c r="N174" s="24" t="str">
        <f t="shared" si="4"/>
        <v/>
      </c>
      <c r="O174" s="123" t="str">
        <f t="shared" si="5"/>
        <v/>
      </c>
      <c r="P174" s="261" t="str">
        <f t="shared" si="6"/>
        <v/>
      </c>
      <c r="Q174" s="24" t="str">
        <f t="shared" si="7"/>
        <v/>
      </c>
      <c r="R174" s="24" t="str">
        <f t="shared" si="8"/>
        <v/>
      </c>
      <c r="S174" s="24" t="str">
        <f t="shared" si="9"/>
        <v/>
      </c>
      <c r="T174" s="24" t="str">
        <f t="shared" si="10"/>
        <v/>
      </c>
      <c r="U174" s="24" t="str">
        <f t="shared" si="11"/>
        <v/>
      </c>
      <c r="V174" s="24" t="str">
        <f t="shared" si="12"/>
        <v/>
      </c>
      <c r="W174" s="261" t="str">
        <f t="shared" si="13"/>
        <v/>
      </c>
      <c r="X174" s="262" t="str">
        <f t="shared" si="14"/>
        <v/>
      </c>
      <c r="Y174" s="8">
        <f t="shared" si="15"/>
        <v>0</v>
      </c>
      <c r="Z174" s="3"/>
      <c r="AA174" s="3"/>
      <c r="AB174" s="3"/>
      <c r="AC174" s="3"/>
    </row>
    <row r="175" ht="12.75" hidden="1" customHeight="1">
      <c r="A175" s="250" t="s">
        <v>378</v>
      </c>
      <c r="B175" s="9"/>
      <c r="C175" s="17"/>
      <c r="D175" s="166"/>
      <c r="E175" s="251"/>
      <c r="F175" s="251"/>
      <c r="G175" s="252"/>
      <c r="H175" s="259"/>
      <c r="I175" s="260"/>
      <c r="J175" s="123" t="str">
        <f t="shared" si="3"/>
        <v/>
      </c>
      <c r="K175" s="239"/>
      <c r="L175" s="239"/>
      <c r="M175" s="256"/>
      <c r="N175" s="24" t="str">
        <f t="shared" si="4"/>
        <v/>
      </c>
      <c r="O175" s="123" t="str">
        <f t="shared" si="5"/>
        <v/>
      </c>
      <c r="P175" s="261" t="str">
        <f t="shared" si="6"/>
        <v/>
      </c>
      <c r="Q175" s="24" t="str">
        <f t="shared" si="7"/>
        <v/>
      </c>
      <c r="R175" s="24" t="str">
        <f t="shared" si="8"/>
        <v/>
      </c>
      <c r="S175" s="24" t="str">
        <f t="shared" si="9"/>
        <v/>
      </c>
      <c r="T175" s="24" t="str">
        <f t="shared" si="10"/>
        <v/>
      </c>
      <c r="U175" s="24" t="str">
        <f t="shared" si="11"/>
        <v/>
      </c>
      <c r="V175" s="24" t="str">
        <f t="shared" si="12"/>
        <v/>
      </c>
      <c r="W175" s="261" t="str">
        <f t="shared" si="13"/>
        <v/>
      </c>
      <c r="X175" s="262" t="str">
        <f t="shared" si="14"/>
        <v/>
      </c>
      <c r="Y175" s="8">
        <f t="shared" si="15"/>
        <v>0</v>
      </c>
      <c r="Z175" s="3"/>
      <c r="AA175" s="3"/>
      <c r="AB175" s="3"/>
      <c r="AC175" s="3"/>
    </row>
    <row r="176" ht="12.75" hidden="1" customHeight="1">
      <c r="A176" s="250" t="s">
        <v>378</v>
      </c>
      <c r="B176" s="9"/>
      <c r="C176" s="17"/>
      <c r="D176" s="166"/>
      <c r="E176" s="251"/>
      <c r="F176" s="251"/>
      <c r="G176" s="252"/>
      <c r="H176" s="259"/>
      <c r="I176" s="260"/>
      <c r="J176" s="123" t="str">
        <f t="shared" si="3"/>
        <v/>
      </c>
      <c r="K176" s="239"/>
      <c r="L176" s="239"/>
      <c r="M176" s="256"/>
      <c r="N176" s="24" t="str">
        <f t="shared" si="4"/>
        <v/>
      </c>
      <c r="O176" s="123" t="str">
        <f t="shared" si="5"/>
        <v/>
      </c>
      <c r="P176" s="261" t="str">
        <f t="shared" si="6"/>
        <v/>
      </c>
      <c r="Q176" s="24" t="str">
        <f t="shared" si="7"/>
        <v/>
      </c>
      <c r="R176" s="24" t="str">
        <f t="shared" si="8"/>
        <v/>
      </c>
      <c r="S176" s="24" t="str">
        <f t="shared" si="9"/>
        <v/>
      </c>
      <c r="T176" s="24" t="str">
        <f t="shared" si="10"/>
        <v/>
      </c>
      <c r="U176" s="24" t="str">
        <f t="shared" si="11"/>
        <v/>
      </c>
      <c r="V176" s="24" t="str">
        <f t="shared" si="12"/>
        <v/>
      </c>
      <c r="W176" s="261" t="str">
        <f t="shared" si="13"/>
        <v/>
      </c>
      <c r="X176" s="262" t="str">
        <f t="shared" si="14"/>
        <v/>
      </c>
      <c r="Y176" s="8">
        <f t="shared" si="15"/>
        <v>0</v>
      </c>
      <c r="Z176" s="3"/>
      <c r="AA176" s="3"/>
      <c r="AB176" s="3"/>
      <c r="AC176" s="3"/>
    </row>
    <row r="177" ht="12.75" hidden="1" customHeight="1">
      <c r="A177" s="250" t="s">
        <v>378</v>
      </c>
      <c r="B177" s="9"/>
      <c r="C177" s="17"/>
      <c r="D177" s="166"/>
      <c r="E177" s="251"/>
      <c r="F177" s="251"/>
      <c r="G177" s="252"/>
      <c r="H177" s="259"/>
      <c r="I177" s="260"/>
      <c r="J177" s="123" t="str">
        <f t="shared" si="3"/>
        <v/>
      </c>
      <c r="K177" s="239"/>
      <c r="L177" s="239"/>
      <c r="M177" s="256"/>
      <c r="N177" s="24" t="str">
        <f t="shared" si="4"/>
        <v/>
      </c>
      <c r="O177" s="123" t="str">
        <f t="shared" si="5"/>
        <v/>
      </c>
      <c r="P177" s="261" t="str">
        <f t="shared" si="6"/>
        <v/>
      </c>
      <c r="Q177" s="24" t="str">
        <f t="shared" si="7"/>
        <v/>
      </c>
      <c r="R177" s="24" t="str">
        <f t="shared" si="8"/>
        <v/>
      </c>
      <c r="S177" s="24" t="str">
        <f t="shared" si="9"/>
        <v/>
      </c>
      <c r="T177" s="24" t="str">
        <f t="shared" si="10"/>
        <v/>
      </c>
      <c r="U177" s="24" t="str">
        <f t="shared" si="11"/>
        <v/>
      </c>
      <c r="V177" s="24" t="str">
        <f t="shared" si="12"/>
        <v/>
      </c>
      <c r="W177" s="261" t="str">
        <f t="shared" si="13"/>
        <v/>
      </c>
      <c r="X177" s="262" t="str">
        <f t="shared" si="14"/>
        <v/>
      </c>
      <c r="Y177" s="8">
        <f t="shared" si="15"/>
        <v>0</v>
      </c>
      <c r="Z177" s="3"/>
      <c r="AA177" s="3"/>
      <c r="AB177" s="3"/>
      <c r="AC177" s="3"/>
    </row>
    <row r="178" ht="12.75" hidden="1" customHeight="1">
      <c r="A178" s="250" t="s">
        <v>378</v>
      </c>
      <c r="B178" s="9"/>
      <c r="C178" s="17"/>
      <c r="D178" s="166"/>
      <c r="E178" s="251"/>
      <c r="F178" s="251"/>
      <c r="G178" s="252"/>
      <c r="H178" s="259"/>
      <c r="I178" s="260"/>
      <c r="J178" s="123" t="str">
        <f t="shared" si="3"/>
        <v/>
      </c>
      <c r="K178" s="239"/>
      <c r="L178" s="239"/>
      <c r="M178" s="256"/>
      <c r="N178" s="24" t="str">
        <f t="shared" si="4"/>
        <v/>
      </c>
      <c r="O178" s="123" t="str">
        <f t="shared" si="5"/>
        <v/>
      </c>
      <c r="P178" s="261" t="str">
        <f t="shared" si="6"/>
        <v/>
      </c>
      <c r="Q178" s="24" t="str">
        <f t="shared" si="7"/>
        <v/>
      </c>
      <c r="R178" s="24" t="str">
        <f t="shared" si="8"/>
        <v/>
      </c>
      <c r="S178" s="24" t="str">
        <f t="shared" si="9"/>
        <v/>
      </c>
      <c r="T178" s="24" t="str">
        <f t="shared" si="10"/>
        <v/>
      </c>
      <c r="U178" s="24" t="str">
        <f t="shared" si="11"/>
        <v/>
      </c>
      <c r="V178" s="24" t="str">
        <f t="shared" si="12"/>
        <v/>
      </c>
      <c r="W178" s="261" t="str">
        <f t="shared" si="13"/>
        <v/>
      </c>
      <c r="X178" s="262" t="str">
        <f t="shared" si="14"/>
        <v/>
      </c>
      <c r="Y178" s="8">
        <f t="shared" si="15"/>
        <v>0</v>
      </c>
      <c r="Z178" s="3"/>
      <c r="AA178" s="3"/>
      <c r="AB178" s="3"/>
      <c r="AC178" s="3"/>
    </row>
    <row r="179" ht="12.75" hidden="1" customHeight="1">
      <c r="A179" s="250" t="s">
        <v>378</v>
      </c>
      <c r="B179" s="9"/>
      <c r="C179" s="17"/>
      <c r="D179" s="166"/>
      <c r="E179" s="251"/>
      <c r="F179" s="251"/>
      <c r="G179" s="252"/>
      <c r="H179" s="259"/>
      <c r="I179" s="260"/>
      <c r="J179" s="123" t="str">
        <f t="shared" si="3"/>
        <v/>
      </c>
      <c r="K179" s="239"/>
      <c r="L179" s="239"/>
      <c r="M179" s="256"/>
      <c r="N179" s="24" t="str">
        <f t="shared" si="4"/>
        <v/>
      </c>
      <c r="O179" s="123" t="str">
        <f t="shared" si="5"/>
        <v/>
      </c>
      <c r="P179" s="261" t="str">
        <f t="shared" si="6"/>
        <v/>
      </c>
      <c r="Q179" s="24" t="str">
        <f t="shared" si="7"/>
        <v/>
      </c>
      <c r="R179" s="24" t="str">
        <f t="shared" si="8"/>
        <v/>
      </c>
      <c r="S179" s="24" t="str">
        <f t="shared" si="9"/>
        <v/>
      </c>
      <c r="T179" s="24" t="str">
        <f t="shared" si="10"/>
        <v/>
      </c>
      <c r="U179" s="24" t="str">
        <f t="shared" si="11"/>
        <v/>
      </c>
      <c r="V179" s="24" t="str">
        <f t="shared" si="12"/>
        <v/>
      </c>
      <c r="W179" s="261" t="str">
        <f t="shared" si="13"/>
        <v/>
      </c>
      <c r="X179" s="262" t="str">
        <f t="shared" si="14"/>
        <v/>
      </c>
      <c r="Y179" s="8">
        <f t="shared" si="15"/>
        <v>0</v>
      </c>
      <c r="Z179" s="3"/>
      <c r="AA179" s="3"/>
      <c r="AB179" s="3"/>
      <c r="AC179" s="3"/>
    </row>
    <row r="180" ht="12.75" hidden="1" customHeight="1">
      <c r="A180" s="250" t="s">
        <v>378</v>
      </c>
      <c r="B180" s="9"/>
      <c r="C180" s="17"/>
      <c r="D180" s="166"/>
      <c r="E180" s="251"/>
      <c r="F180" s="251"/>
      <c r="G180" s="252"/>
      <c r="H180" s="259"/>
      <c r="I180" s="260"/>
      <c r="J180" s="123" t="str">
        <f t="shared" si="3"/>
        <v/>
      </c>
      <c r="K180" s="239"/>
      <c r="L180" s="239"/>
      <c r="M180" s="256"/>
      <c r="N180" s="24" t="str">
        <f t="shared" si="4"/>
        <v/>
      </c>
      <c r="O180" s="123" t="str">
        <f t="shared" si="5"/>
        <v/>
      </c>
      <c r="P180" s="261" t="str">
        <f t="shared" si="6"/>
        <v/>
      </c>
      <c r="Q180" s="24" t="str">
        <f t="shared" si="7"/>
        <v/>
      </c>
      <c r="R180" s="24" t="str">
        <f t="shared" si="8"/>
        <v/>
      </c>
      <c r="S180" s="24" t="str">
        <f t="shared" si="9"/>
        <v/>
      </c>
      <c r="T180" s="24" t="str">
        <f t="shared" si="10"/>
        <v/>
      </c>
      <c r="U180" s="24" t="str">
        <f t="shared" si="11"/>
        <v/>
      </c>
      <c r="V180" s="24" t="str">
        <f t="shared" si="12"/>
        <v/>
      </c>
      <c r="W180" s="261" t="str">
        <f t="shared" si="13"/>
        <v/>
      </c>
      <c r="X180" s="262" t="str">
        <f t="shared" si="14"/>
        <v/>
      </c>
      <c r="Y180" s="8">
        <f t="shared" si="15"/>
        <v>0</v>
      </c>
      <c r="Z180" s="3"/>
      <c r="AA180" s="3"/>
      <c r="AB180" s="3"/>
      <c r="AC180" s="3"/>
    </row>
    <row r="181" ht="12.75" hidden="1" customHeight="1">
      <c r="A181" s="250" t="s">
        <v>378</v>
      </c>
      <c r="B181" s="9"/>
      <c r="C181" s="17"/>
      <c r="D181" s="166"/>
      <c r="E181" s="251"/>
      <c r="F181" s="251"/>
      <c r="G181" s="252"/>
      <c r="H181" s="259"/>
      <c r="I181" s="260"/>
      <c r="J181" s="123" t="str">
        <f t="shared" si="3"/>
        <v/>
      </c>
      <c r="K181" s="239"/>
      <c r="L181" s="239"/>
      <c r="M181" s="256"/>
      <c r="N181" s="24" t="str">
        <f t="shared" si="4"/>
        <v/>
      </c>
      <c r="O181" s="123" t="str">
        <f t="shared" si="5"/>
        <v/>
      </c>
      <c r="P181" s="261" t="str">
        <f t="shared" si="6"/>
        <v/>
      </c>
      <c r="Q181" s="24" t="str">
        <f t="shared" si="7"/>
        <v/>
      </c>
      <c r="R181" s="24" t="str">
        <f t="shared" si="8"/>
        <v/>
      </c>
      <c r="S181" s="24" t="str">
        <f t="shared" si="9"/>
        <v/>
      </c>
      <c r="T181" s="24" t="str">
        <f t="shared" si="10"/>
        <v/>
      </c>
      <c r="U181" s="24" t="str">
        <f t="shared" si="11"/>
        <v/>
      </c>
      <c r="V181" s="24" t="str">
        <f t="shared" si="12"/>
        <v/>
      </c>
      <c r="W181" s="261" t="str">
        <f t="shared" si="13"/>
        <v/>
      </c>
      <c r="X181" s="262" t="str">
        <f t="shared" si="14"/>
        <v/>
      </c>
      <c r="Y181" s="8">
        <f t="shared" si="15"/>
        <v>0</v>
      </c>
      <c r="Z181" s="3"/>
      <c r="AA181" s="3"/>
      <c r="AB181" s="3"/>
      <c r="AC181" s="3"/>
    </row>
    <row r="182" ht="12.75" hidden="1" customHeight="1">
      <c r="A182" s="250" t="s">
        <v>378</v>
      </c>
      <c r="B182" s="9"/>
      <c r="C182" s="17"/>
      <c r="D182" s="166"/>
      <c r="E182" s="251"/>
      <c r="F182" s="251"/>
      <c r="G182" s="252"/>
      <c r="H182" s="259"/>
      <c r="I182" s="260"/>
      <c r="J182" s="123" t="str">
        <f t="shared" si="3"/>
        <v/>
      </c>
      <c r="K182" s="239"/>
      <c r="L182" s="239"/>
      <c r="M182" s="256"/>
      <c r="N182" s="24" t="str">
        <f t="shared" si="4"/>
        <v/>
      </c>
      <c r="O182" s="123" t="str">
        <f t="shared" si="5"/>
        <v/>
      </c>
      <c r="P182" s="261" t="str">
        <f t="shared" si="6"/>
        <v/>
      </c>
      <c r="Q182" s="24" t="str">
        <f t="shared" si="7"/>
        <v/>
      </c>
      <c r="R182" s="24" t="str">
        <f t="shared" si="8"/>
        <v/>
      </c>
      <c r="S182" s="24" t="str">
        <f t="shared" si="9"/>
        <v/>
      </c>
      <c r="T182" s="24" t="str">
        <f t="shared" si="10"/>
        <v/>
      </c>
      <c r="U182" s="24" t="str">
        <f t="shared" si="11"/>
        <v/>
      </c>
      <c r="V182" s="24" t="str">
        <f t="shared" si="12"/>
        <v/>
      </c>
      <c r="W182" s="261" t="str">
        <f t="shared" si="13"/>
        <v/>
      </c>
      <c r="X182" s="262" t="str">
        <f t="shared" si="14"/>
        <v/>
      </c>
      <c r="Y182" s="8">
        <f t="shared" si="15"/>
        <v>0</v>
      </c>
      <c r="Z182" s="3"/>
      <c r="AA182" s="3"/>
      <c r="AB182" s="3"/>
      <c r="AC182" s="3"/>
    </row>
    <row r="183" ht="12.75" hidden="1" customHeight="1">
      <c r="A183" s="250" t="s">
        <v>378</v>
      </c>
      <c r="B183" s="9"/>
      <c r="C183" s="17"/>
      <c r="D183" s="166"/>
      <c r="E183" s="251"/>
      <c r="F183" s="251"/>
      <c r="G183" s="252"/>
      <c r="H183" s="259"/>
      <c r="I183" s="260"/>
      <c r="J183" s="123" t="str">
        <f t="shared" si="3"/>
        <v/>
      </c>
      <c r="K183" s="239"/>
      <c r="L183" s="239"/>
      <c r="M183" s="256"/>
      <c r="N183" s="24" t="str">
        <f t="shared" si="4"/>
        <v/>
      </c>
      <c r="O183" s="123" t="str">
        <f t="shared" si="5"/>
        <v/>
      </c>
      <c r="P183" s="261" t="str">
        <f t="shared" si="6"/>
        <v/>
      </c>
      <c r="Q183" s="24" t="str">
        <f t="shared" si="7"/>
        <v/>
      </c>
      <c r="R183" s="24" t="str">
        <f t="shared" si="8"/>
        <v/>
      </c>
      <c r="S183" s="24" t="str">
        <f t="shared" si="9"/>
        <v/>
      </c>
      <c r="T183" s="24" t="str">
        <f t="shared" si="10"/>
        <v/>
      </c>
      <c r="U183" s="24" t="str">
        <f t="shared" si="11"/>
        <v/>
      </c>
      <c r="V183" s="24" t="str">
        <f t="shared" si="12"/>
        <v/>
      </c>
      <c r="W183" s="261" t="str">
        <f t="shared" si="13"/>
        <v/>
      </c>
      <c r="X183" s="262" t="str">
        <f t="shared" si="14"/>
        <v/>
      </c>
      <c r="Y183" s="8">
        <f t="shared" si="15"/>
        <v>0</v>
      </c>
      <c r="Z183" s="3"/>
      <c r="AA183" s="3"/>
      <c r="AB183" s="3"/>
      <c r="AC183" s="3"/>
    </row>
    <row r="184" ht="12.75" hidden="1" customHeight="1">
      <c r="A184" s="250" t="s">
        <v>378</v>
      </c>
      <c r="B184" s="9"/>
      <c r="C184" s="17"/>
      <c r="D184" s="166"/>
      <c r="E184" s="251"/>
      <c r="F184" s="251"/>
      <c r="G184" s="252"/>
      <c r="H184" s="259"/>
      <c r="I184" s="260"/>
      <c r="J184" s="123" t="str">
        <f t="shared" si="3"/>
        <v/>
      </c>
      <c r="K184" s="239"/>
      <c r="L184" s="239"/>
      <c r="M184" s="256"/>
      <c r="N184" s="24" t="str">
        <f t="shared" si="4"/>
        <v/>
      </c>
      <c r="O184" s="123" t="str">
        <f t="shared" si="5"/>
        <v/>
      </c>
      <c r="P184" s="261" t="str">
        <f t="shared" si="6"/>
        <v/>
      </c>
      <c r="Q184" s="24" t="str">
        <f t="shared" si="7"/>
        <v/>
      </c>
      <c r="R184" s="24" t="str">
        <f t="shared" si="8"/>
        <v/>
      </c>
      <c r="S184" s="24" t="str">
        <f t="shared" si="9"/>
        <v/>
      </c>
      <c r="T184" s="24" t="str">
        <f t="shared" si="10"/>
        <v/>
      </c>
      <c r="U184" s="24" t="str">
        <f t="shared" si="11"/>
        <v/>
      </c>
      <c r="V184" s="24" t="str">
        <f t="shared" si="12"/>
        <v/>
      </c>
      <c r="W184" s="261" t="str">
        <f t="shared" si="13"/>
        <v/>
      </c>
      <c r="X184" s="262" t="str">
        <f t="shared" si="14"/>
        <v/>
      </c>
      <c r="Y184" s="8">
        <f t="shared" si="15"/>
        <v>0</v>
      </c>
      <c r="Z184" s="3"/>
      <c r="AA184" s="3"/>
      <c r="AB184" s="3"/>
      <c r="AC184" s="3"/>
    </row>
    <row r="185" ht="12.75" hidden="1" customHeight="1">
      <c r="A185" s="250" t="s">
        <v>378</v>
      </c>
      <c r="B185" s="9"/>
      <c r="C185" s="17"/>
      <c r="D185" s="166"/>
      <c r="E185" s="251"/>
      <c r="F185" s="251"/>
      <c r="G185" s="252"/>
      <c r="H185" s="259"/>
      <c r="I185" s="260"/>
      <c r="J185" s="123" t="str">
        <f t="shared" si="3"/>
        <v/>
      </c>
      <c r="K185" s="239"/>
      <c r="L185" s="239"/>
      <c r="M185" s="256"/>
      <c r="N185" s="24" t="str">
        <f t="shared" si="4"/>
        <v/>
      </c>
      <c r="O185" s="123" t="str">
        <f t="shared" si="5"/>
        <v/>
      </c>
      <c r="P185" s="261" t="str">
        <f t="shared" si="6"/>
        <v/>
      </c>
      <c r="Q185" s="24" t="str">
        <f t="shared" si="7"/>
        <v/>
      </c>
      <c r="R185" s="24" t="str">
        <f t="shared" si="8"/>
        <v/>
      </c>
      <c r="S185" s="24" t="str">
        <f t="shared" si="9"/>
        <v/>
      </c>
      <c r="T185" s="24" t="str">
        <f t="shared" si="10"/>
        <v/>
      </c>
      <c r="U185" s="24" t="str">
        <f t="shared" si="11"/>
        <v/>
      </c>
      <c r="V185" s="24" t="str">
        <f t="shared" si="12"/>
        <v/>
      </c>
      <c r="W185" s="261" t="str">
        <f t="shared" si="13"/>
        <v/>
      </c>
      <c r="X185" s="262" t="str">
        <f t="shared" si="14"/>
        <v/>
      </c>
      <c r="Y185" s="8">
        <f t="shared" si="15"/>
        <v>0</v>
      </c>
      <c r="Z185" s="3"/>
      <c r="AA185" s="3"/>
      <c r="AB185" s="3"/>
      <c r="AC185" s="3"/>
    </row>
    <row r="186" ht="12.75" hidden="1" customHeight="1">
      <c r="A186" s="250" t="s">
        <v>378</v>
      </c>
      <c r="B186" s="9"/>
      <c r="C186" s="17"/>
      <c r="D186" s="166"/>
      <c r="E186" s="251"/>
      <c r="F186" s="251"/>
      <c r="G186" s="252"/>
      <c r="H186" s="259"/>
      <c r="I186" s="260"/>
      <c r="J186" s="123" t="str">
        <f t="shared" si="3"/>
        <v/>
      </c>
      <c r="K186" s="239"/>
      <c r="L186" s="239"/>
      <c r="M186" s="256"/>
      <c r="N186" s="24" t="str">
        <f t="shared" si="4"/>
        <v/>
      </c>
      <c r="O186" s="123" t="str">
        <f t="shared" si="5"/>
        <v/>
      </c>
      <c r="P186" s="261" t="str">
        <f t="shared" si="6"/>
        <v/>
      </c>
      <c r="Q186" s="24" t="str">
        <f t="shared" si="7"/>
        <v/>
      </c>
      <c r="R186" s="24" t="str">
        <f t="shared" si="8"/>
        <v/>
      </c>
      <c r="S186" s="24" t="str">
        <f t="shared" si="9"/>
        <v/>
      </c>
      <c r="T186" s="24" t="str">
        <f t="shared" si="10"/>
        <v/>
      </c>
      <c r="U186" s="24" t="str">
        <f t="shared" si="11"/>
        <v/>
      </c>
      <c r="V186" s="24" t="str">
        <f t="shared" si="12"/>
        <v/>
      </c>
      <c r="W186" s="261" t="str">
        <f t="shared" si="13"/>
        <v/>
      </c>
      <c r="X186" s="262" t="str">
        <f t="shared" si="14"/>
        <v/>
      </c>
      <c r="Y186" s="8">
        <f t="shared" si="15"/>
        <v>0</v>
      </c>
      <c r="Z186" s="3"/>
      <c r="AA186" s="3"/>
      <c r="AB186" s="3"/>
      <c r="AC186" s="3"/>
    </row>
    <row r="187" ht="12.75" hidden="1" customHeight="1">
      <c r="A187" s="250" t="s">
        <v>378</v>
      </c>
      <c r="B187" s="9"/>
      <c r="C187" s="17"/>
      <c r="D187" s="166"/>
      <c r="E187" s="251"/>
      <c r="F187" s="251"/>
      <c r="G187" s="252"/>
      <c r="H187" s="259"/>
      <c r="I187" s="260"/>
      <c r="J187" s="123" t="str">
        <f t="shared" si="3"/>
        <v/>
      </c>
      <c r="K187" s="239"/>
      <c r="L187" s="239"/>
      <c r="M187" s="256"/>
      <c r="N187" s="24" t="str">
        <f t="shared" si="4"/>
        <v/>
      </c>
      <c r="O187" s="123" t="str">
        <f t="shared" si="5"/>
        <v/>
      </c>
      <c r="P187" s="261" t="str">
        <f t="shared" si="6"/>
        <v/>
      </c>
      <c r="Q187" s="24" t="str">
        <f t="shared" si="7"/>
        <v/>
      </c>
      <c r="R187" s="24" t="str">
        <f t="shared" si="8"/>
        <v/>
      </c>
      <c r="S187" s="24" t="str">
        <f t="shared" si="9"/>
        <v/>
      </c>
      <c r="T187" s="24" t="str">
        <f t="shared" si="10"/>
        <v/>
      </c>
      <c r="U187" s="24" t="str">
        <f t="shared" si="11"/>
        <v/>
      </c>
      <c r="V187" s="24" t="str">
        <f t="shared" si="12"/>
        <v/>
      </c>
      <c r="W187" s="261" t="str">
        <f t="shared" si="13"/>
        <v/>
      </c>
      <c r="X187" s="262" t="str">
        <f t="shared" si="14"/>
        <v/>
      </c>
      <c r="Y187" s="8">
        <f t="shared" si="15"/>
        <v>0</v>
      </c>
      <c r="Z187" s="3"/>
      <c r="AA187" s="3"/>
      <c r="AB187" s="3"/>
      <c r="AC187" s="3"/>
    </row>
    <row r="188" ht="12.75" hidden="1" customHeight="1">
      <c r="A188" s="250" t="s">
        <v>378</v>
      </c>
      <c r="B188" s="9"/>
      <c r="C188" s="17"/>
      <c r="D188" s="166"/>
      <c r="E188" s="251"/>
      <c r="F188" s="251"/>
      <c r="G188" s="252"/>
      <c r="H188" s="259"/>
      <c r="I188" s="260"/>
      <c r="J188" s="123" t="str">
        <f t="shared" si="3"/>
        <v/>
      </c>
      <c r="K188" s="239"/>
      <c r="L188" s="239"/>
      <c r="M188" s="256"/>
      <c r="N188" s="24" t="str">
        <f t="shared" si="4"/>
        <v/>
      </c>
      <c r="O188" s="123" t="str">
        <f t="shared" si="5"/>
        <v/>
      </c>
      <c r="P188" s="261" t="str">
        <f t="shared" si="6"/>
        <v/>
      </c>
      <c r="Q188" s="24" t="str">
        <f t="shared" si="7"/>
        <v/>
      </c>
      <c r="R188" s="24" t="str">
        <f t="shared" si="8"/>
        <v/>
      </c>
      <c r="S188" s="24" t="str">
        <f t="shared" si="9"/>
        <v/>
      </c>
      <c r="T188" s="24" t="str">
        <f t="shared" si="10"/>
        <v/>
      </c>
      <c r="U188" s="24" t="str">
        <f t="shared" si="11"/>
        <v/>
      </c>
      <c r="V188" s="24" t="str">
        <f t="shared" si="12"/>
        <v/>
      </c>
      <c r="W188" s="261" t="str">
        <f t="shared" si="13"/>
        <v/>
      </c>
      <c r="X188" s="262" t="str">
        <f t="shared" si="14"/>
        <v/>
      </c>
      <c r="Y188" s="8">
        <f t="shared" si="15"/>
        <v>0</v>
      </c>
      <c r="Z188" s="3"/>
      <c r="AA188" s="3"/>
      <c r="AB188" s="3"/>
      <c r="AC188" s="3"/>
    </row>
    <row r="189" ht="12.75" hidden="1" customHeight="1">
      <c r="A189" s="250" t="s">
        <v>378</v>
      </c>
      <c r="B189" s="9"/>
      <c r="C189" s="17"/>
      <c r="D189" s="166"/>
      <c r="E189" s="251"/>
      <c r="F189" s="251"/>
      <c r="G189" s="252"/>
      <c r="H189" s="259"/>
      <c r="I189" s="260"/>
      <c r="J189" s="123" t="str">
        <f t="shared" si="3"/>
        <v/>
      </c>
      <c r="K189" s="239"/>
      <c r="L189" s="239"/>
      <c r="M189" s="256"/>
      <c r="N189" s="24" t="str">
        <f t="shared" si="4"/>
        <v/>
      </c>
      <c r="O189" s="123" t="str">
        <f t="shared" si="5"/>
        <v/>
      </c>
      <c r="P189" s="261" t="str">
        <f t="shared" si="6"/>
        <v/>
      </c>
      <c r="Q189" s="24" t="str">
        <f t="shared" si="7"/>
        <v/>
      </c>
      <c r="R189" s="24" t="str">
        <f t="shared" si="8"/>
        <v/>
      </c>
      <c r="S189" s="24" t="str">
        <f t="shared" si="9"/>
        <v/>
      </c>
      <c r="T189" s="24" t="str">
        <f t="shared" si="10"/>
        <v/>
      </c>
      <c r="U189" s="24" t="str">
        <f t="shared" si="11"/>
        <v/>
      </c>
      <c r="V189" s="24" t="str">
        <f t="shared" si="12"/>
        <v/>
      </c>
      <c r="W189" s="261" t="str">
        <f t="shared" si="13"/>
        <v/>
      </c>
      <c r="X189" s="262" t="str">
        <f t="shared" si="14"/>
        <v/>
      </c>
      <c r="Y189" s="8">
        <f t="shared" si="15"/>
        <v>0</v>
      </c>
      <c r="Z189" s="3"/>
      <c r="AA189" s="3"/>
      <c r="AB189" s="3"/>
      <c r="AC189" s="3"/>
    </row>
    <row r="190" ht="12.75" hidden="1" customHeight="1">
      <c r="A190" s="250" t="s">
        <v>378</v>
      </c>
      <c r="B190" s="9"/>
      <c r="C190" s="17"/>
      <c r="D190" s="166"/>
      <c r="E190" s="251"/>
      <c r="F190" s="251"/>
      <c r="G190" s="252"/>
      <c r="H190" s="259"/>
      <c r="I190" s="260"/>
      <c r="J190" s="123" t="str">
        <f t="shared" si="3"/>
        <v/>
      </c>
      <c r="K190" s="239"/>
      <c r="L190" s="239"/>
      <c r="M190" s="256"/>
      <c r="N190" s="24" t="str">
        <f t="shared" si="4"/>
        <v/>
      </c>
      <c r="O190" s="123" t="str">
        <f t="shared" si="5"/>
        <v/>
      </c>
      <c r="P190" s="261" t="str">
        <f t="shared" si="6"/>
        <v/>
      </c>
      <c r="Q190" s="24" t="str">
        <f t="shared" si="7"/>
        <v/>
      </c>
      <c r="R190" s="24" t="str">
        <f t="shared" si="8"/>
        <v/>
      </c>
      <c r="S190" s="24" t="str">
        <f t="shared" si="9"/>
        <v/>
      </c>
      <c r="T190" s="24" t="str">
        <f t="shared" si="10"/>
        <v/>
      </c>
      <c r="U190" s="24" t="str">
        <f t="shared" si="11"/>
        <v/>
      </c>
      <c r="V190" s="24" t="str">
        <f t="shared" si="12"/>
        <v/>
      </c>
      <c r="W190" s="261" t="str">
        <f t="shared" si="13"/>
        <v/>
      </c>
      <c r="X190" s="262" t="str">
        <f t="shared" si="14"/>
        <v/>
      </c>
      <c r="Y190" s="8">
        <f t="shared" si="15"/>
        <v>0</v>
      </c>
      <c r="Z190" s="3"/>
      <c r="AA190" s="3"/>
      <c r="AB190" s="3"/>
      <c r="AC190" s="3"/>
    </row>
    <row r="191" ht="12.75" hidden="1" customHeight="1">
      <c r="A191" s="250" t="s">
        <v>378</v>
      </c>
      <c r="B191" s="9"/>
      <c r="C191" s="17"/>
      <c r="D191" s="166"/>
      <c r="E191" s="251"/>
      <c r="F191" s="251"/>
      <c r="G191" s="252"/>
      <c r="H191" s="259"/>
      <c r="I191" s="260"/>
      <c r="J191" s="123" t="str">
        <f t="shared" si="3"/>
        <v/>
      </c>
      <c r="K191" s="239"/>
      <c r="L191" s="239"/>
      <c r="M191" s="256"/>
      <c r="N191" s="24" t="str">
        <f t="shared" si="4"/>
        <v/>
      </c>
      <c r="O191" s="123" t="str">
        <f t="shared" si="5"/>
        <v/>
      </c>
      <c r="P191" s="261" t="str">
        <f t="shared" si="6"/>
        <v/>
      </c>
      <c r="Q191" s="24" t="str">
        <f t="shared" si="7"/>
        <v/>
      </c>
      <c r="R191" s="24" t="str">
        <f t="shared" si="8"/>
        <v/>
      </c>
      <c r="S191" s="24" t="str">
        <f t="shared" si="9"/>
        <v/>
      </c>
      <c r="T191" s="24" t="str">
        <f t="shared" si="10"/>
        <v/>
      </c>
      <c r="U191" s="24" t="str">
        <f t="shared" si="11"/>
        <v/>
      </c>
      <c r="V191" s="24" t="str">
        <f t="shared" si="12"/>
        <v/>
      </c>
      <c r="W191" s="261" t="str">
        <f t="shared" si="13"/>
        <v/>
      </c>
      <c r="X191" s="262" t="str">
        <f t="shared" si="14"/>
        <v/>
      </c>
      <c r="Y191" s="8">
        <f t="shared" si="15"/>
        <v>0</v>
      </c>
      <c r="Z191" s="3"/>
      <c r="AA191" s="3"/>
      <c r="AB191" s="3"/>
      <c r="AC191" s="3"/>
    </row>
    <row r="192" ht="12.75" hidden="1" customHeight="1">
      <c r="A192" s="250" t="s">
        <v>378</v>
      </c>
      <c r="B192" s="9"/>
      <c r="C192" s="17"/>
      <c r="D192" s="166"/>
      <c r="E192" s="251"/>
      <c r="F192" s="251"/>
      <c r="G192" s="252"/>
      <c r="H192" s="259"/>
      <c r="I192" s="260"/>
      <c r="J192" s="123" t="str">
        <f t="shared" si="3"/>
        <v/>
      </c>
      <c r="K192" s="239"/>
      <c r="L192" s="239"/>
      <c r="M192" s="256"/>
      <c r="N192" s="24" t="str">
        <f t="shared" si="4"/>
        <v/>
      </c>
      <c r="O192" s="123" t="str">
        <f t="shared" si="5"/>
        <v/>
      </c>
      <c r="P192" s="261" t="str">
        <f t="shared" si="6"/>
        <v/>
      </c>
      <c r="Q192" s="24" t="str">
        <f t="shared" si="7"/>
        <v/>
      </c>
      <c r="R192" s="24" t="str">
        <f t="shared" si="8"/>
        <v/>
      </c>
      <c r="S192" s="24" t="str">
        <f t="shared" si="9"/>
        <v/>
      </c>
      <c r="T192" s="24" t="str">
        <f t="shared" si="10"/>
        <v/>
      </c>
      <c r="U192" s="24" t="str">
        <f t="shared" si="11"/>
        <v/>
      </c>
      <c r="V192" s="24" t="str">
        <f t="shared" si="12"/>
        <v/>
      </c>
      <c r="W192" s="261" t="str">
        <f t="shared" si="13"/>
        <v/>
      </c>
      <c r="X192" s="262" t="str">
        <f t="shared" si="14"/>
        <v/>
      </c>
      <c r="Y192" s="8">
        <f t="shared" si="15"/>
        <v>0</v>
      </c>
      <c r="Z192" s="3"/>
      <c r="AA192" s="3"/>
      <c r="AB192" s="3"/>
      <c r="AC192" s="3"/>
    </row>
    <row r="193" ht="12.75" hidden="1" customHeight="1">
      <c r="A193" s="250" t="s">
        <v>378</v>
      </c>
      <c r="B193" s="9"/>
      <c r="C193" s="17"/>
      <c r="D193" s="166"/>
      <c r="E193" s="251"/>
      <c r="F193" s="251"/>
      <c r="G193" s="252"/>
      <c r="H193" s="259"/>
      <c r="I193" s="260"/>
      <c r="J193" s="123" t="str">
        <f t="shared" si="3"/>
        <v/>
      </c>
      <c r="K193" s="239"/>
      <c r="L193" s="239"/>
      <c r="M193" s="256"/>
      <c r="N193" s="24" t="str">
        <f t="shared" si="4"/>
        <v/>
      </c>
      <c r="O193" s="123" t="str">
        <f t="shared" si="5"/>
        <v/>
      </c>
      <c r="P193" s="261" t="str">
        <f t="shared" si="6"/>
        <v/>
      </c>
      <c r="Q193" s="24" t="str">
        <f t="shared" si="7"/>
        <v/>
      </c>
      <c r="R193" s="24" t="str">
        <f t="shared" si="8"/>
        <v/>
      </c>
      <c r="S193" s="24" t="str">
        <f t="shared" si="9"/>
        <v/>
      </c>
      <c r="T193" s="24" t="str">
        <f t="shared" si="10"/>
        <v/>
      </c>
      <c r="U193" s="24" t="str">
        <f t="shared" si="11"/>
        <v/>
      </c>
      <c r="V193" s="24" t="str">
        <f t="shared" si="12"/>
        <v/>
      </c>
      <c r="W193" s="261" t="str">
        <f t="shared" si="13"/>
        <v/>
      </c>
      <c r="X193" s="262" t="str">
        <f t="shared" si="14"/>
        <v/>
      </c>
      <c r="Y193" s="8">
        <f t="shared" si="15"/>
        <v>0</v>
      </c>
      <c r="Z193" s="3"/>
      <c r="AA193" s="3"/>
      <c r="AB193" s="3"/>
      <c r="AC193" s="3"/>
    </row>
    <row r="194" ht="12.75" hidden="1" customHeight="1">
      <c r="A194" s="250" t="s">
        <v>378</v>
      </c>
      <c r="B194" s="9"/>
      <c r="C194" s="17"/>
      <c r="D194" s="166"/>
      <c r="E194" s="251"/>
      <c r="F194" s="251"/>
      <c r="G194" s="252"/>
      <c r="H194" s="259"/>
      <c r="I194" s="260"/>
      <c r="J194" s="123" t="str">
        <f t="shared" si="3"/>
        <v/>
      </c>
      <c r="K194" s="239"/>
      <c r="L194" s="239"/>
      <c r="M194" s="256"/>
      <c r="N194" s="24" t="str">
        <f t="shared" si="4"/>
        <v/>
      </c>
      <c r="O194" s="123" t="str">
        <f t="shared" si="5"/>
        <v/>
      </c>
      <c r="P194" s="261" t="str">
        <f t="shared" si="6"/>
        <v/>
      </c>
      <c r="Q194" s="24" t="str">
        <f t="shared" si="7"/>
        <v/>
      </c>
      <c r="R194" s="24" t="str">
        <f t="shared" si="8"/>
        <v/>
      </c>
      <c r="S194" s="24" t="str">
        <f t="shared" si="9"/>
        <v/>
      </c>
      <c r="T194" s="24" t="str">
        <f t="shared" si="10"/>
        <v/>
      </c>
      <c r="U194" s="24" t="str">
        <f t="shared" si="11"/>
        <v/>
      </c>
      <c r="V194" s="24" t="str">
        <f t="shared" si="12"/>
        <v/>
      </c>
      <c r="W194" s="261" t="str">
        <f t="shared" si="13"/>
        <v/>
      </c>
      <c r="X194" s="262" t="str">
        <f t="shared" si="14"/>
        <v/>
      </c>
      <c r="Y194" s="8">
        <f t="shared" si="15"/>
        <v>0</v>
      </c>
      <c r="Z194" s="3"/>
      <c r="AA194" s="3"/>
      <c r="AB194" s="3"/>
      <c r="AC194" s="3"/>
    </row>
    <row r="195" ht="12.75" hidden="1" customHeight="1">
      <c r="A195" s="250" t="s">
        <v>378</v>
      </c>
      <c r="B195" s="9"/>
      <c r="C195" s="17"/>
      <c r="D195" s="166"/>
      <c r="E195" s="251"/>
      <c r="F195" s="251"/>
      <c r="G195" s="252"/>
      <c r="H195" s="259"/>
      <c r="I195" s="260"/>
      <c r="J195" s="123" t="str">
        <f t="shared" si="3"/>
        <v/>
      </c>
      <c r="K195" s="239"/>
      <c r="L195" s="239"/>
      <c r="M195" s="256"/>
      <c r="N195" s="24" t="str">
        <f t="shared" si="4"/>
        <v/>
      </c>
      <c r="O195" s="123" t="str">
        <f t="shared" si="5"/>
        <v/>
      </c>
      <c r="P195" s="261" t="str">
        <f t="shared" si="6"/>
        <v/>
      </c>
      <c r="Q195" s="24" t="str">
        <f t="shared" si="7"/>
        <v/>
      </c>
      <c r="R195" s="24" t="str">
        <f t="shared" si="8"/>
        <v/>
      </c>
      <c r="S195" s="24" t="str">
        <f t="shared" si="9"/>
        <v/>
      </c>
      <c r="T195" s="24" t="str">
        <f t="shared" si="10"/>
        <v/>
      </c>
      <c r="U195" s="24" t="str">
        <f t="shared" si="11"/>
        <v/>
      </c>
      <c r="V195" s="24" t="str">
        <f t="shared" si="12"/>
        <v/>
      </c>
      <c r="W195" s="261" t="str">
        <f t="shared" si="13"/>
        <v/>
      </c>
      <c r="X195" s="262" t="str">
        <f t="shared" si="14"/>
        <v/>
      </c>
      <c r="Y195" s="8">
        <f t="shared" si="15"/>
        <v>0</v>
      </c>
      <c r="Z195" s="3"/>
      <c r="AA195" s="3"/>
      <c r="AB195" s="3"/>
      <c r="AC195" s="3"/>
    </row>
    <row r="196" ht="12.75" hidden="1" customHeight="1">
      <c r="A196" s="250" t="s">
        <v>378</v>
      </c>
      <c r="B196" s="9"/>
      <c r="C196" s="17"/>
      <c r="D196" s="166"/>
      <c r="E196" s="251"/>
      <c r="F196" s="251"/>
      <c r="G196" s="252"/>
      <c r="H196" s="259"/>
      <c r="I196" s="260"/>
      <c r="J196" s="123" t="str">
        <f t="shared" si="3"/>
        <v/>
      </c>
      <c r="K196" s="239"/>
      <c r="L196" s="239"/>
      <c r="M196" s="256"/>
      <c r="N196" s="24" t="str">
        <f t="shared" si="4"/>
        <v/>
      </c>
      <c r="O196" s="123" t="str">
        <f t="shared" si="5"/>
        <v/>
      </c>
      <c r="P196" s="261" t="str">
        <f t="shared" si="6"/>
        <v/>
      </c>
      <c r="Q196" s="24" t="str">
        <f t="shared" si="7"/>
        <v/>
      </c>
      <c r="R196" s="24" t="str">
        <f t="shared" si="8"/>
        <v/>
      </c>
      <c r="S196" s="24" t="str">
        <f t="shared" si="9"/>
        <v/>
      </c>
      <c r="T196" s="24" t="str">
        <f t="shared" si="10"/>
        <v/>
      </c>
      <c r="U196" s="24" t="str">
        <f t="shared" si="11"/>
        <v/>
      </c>
      <c r="V196" s="24" t="str">
        <f t="shared" si="12"/>
        <v/>
      </c>
      <c r="W196" s="261" t="str">
        <f t="shared" si="13"/>
        <v/>
      </c>
      <c r="X196" s="262" t="str">
        <f t="shared" si="14"/>
        <v/>
      </c>
      <c r="Y196" s="8">
        <f t="shared" si="15"/>
        <v>0</v>
      </c>
      <c r="Z196" s="3"/>
      <c r="AA196" s="3"/>
      <c r="AB196" s="3"/>
      <c r="AC196" s="3"/>
    </row>
    <row r="197" ht="12.75" hidden="1" customHeight="1">
      <c r="A197" s="250" t="s">
        <v>378</v>
      </c>
      <c r="B197" s="9"/>
      <c r="C197" s="17"/>
      <c r="D197" s="166"/>
      <c r="E197" s="251"/>
      <c r="F197" s="251"/>
      <c r="G197" s="252"/>
      <c r="H197" s="259"/>
      <c r="I197" s="260"/>
      <c r="J197" s="123" t="str">
        <f t="shared" si="3"/>
        <v/>
      </c>
      <c r="K197" s="239"/>
      <c r="L197" s="239"/>
      <c r="M197" s="256"/>
      <c r="N197" s="24" t="str">
        <f t="shared" si="4"/>
        <v/>
      </c>
      <c r="O197" s="123" t="str">
        <f t="shared" si="5"/>
        <v/>
      </c>
      <c r="P197" s="261" t="str">
        <f t="shared" si="6"/>
        <v/>
      </c>
      <c r="Q197" s="24" t="str">
        <f t="shared" si="7"/>
        <v/>
      </c>
      <c r="R197" s="24" t="str">
        <f t="shared" si="8"/>
        <v/>
      </c>
      <c r="S197" s="24" t="str">
        <f t="shared" si="9"/>
        <v/>
      </c>
      <c r="T197" s="24" t="str">
        <f t="shared" si="10"/>
        <v/>
      </c>
      <c r="U197" s="24" t="str">
        <f t="shared" si="11"/>
        <v/>
      </c>
      <c r="V197" s="24" t="str">
        <f t="shared" si="12"/>
        <v/>
      </c>
      <c r="W197" s="261" t="str">
        <f t="shared" si="13"/>
        <v/>
      </c>
      <c r="X197" s="262" t="str">
        <f t="shared" si="14"/>
        <v/>
      </c>
      <c r="Y197" s="8">
        <f t="shared" si="15"/>
        <v>0</v>
      </c>
      <c r="Z197" s="3"/>
      <c r="AA197" s="3"/>
      <c r="AB197" s="3"/>
      <c r="AC197" s="3"/>
    </row>
    <row r="198" ht="12.75" hidden="1" customHeight="1">
      <c r="A198" s="250" t="s">
        <v>378</v>
      </c>
      <c r="B198" s="9"/>
      <c r="C198" s="17"/>
      <c r="D198" s="166"/>
      <c r="E198" s="251"/>
      <c r="F198" s="251"/>
      <c r="G198" s="252"/>
      <c r="H198" s="259"/>
      <c r="I198" s="260"/>
      <c r="J198" s="123" t="str">
        <f t="shared" si="3"/>
        <v/>
      </c>
      <c r="K198" s="239"/>
      <c r="L198" s="239"/>
      <c r="M198" s="256"/>
      <c r="N198" s="24" t="str">
        <f t="shared" si="4"/>
        <v/>
      </c>
      <c r="O198" s="123" t="str">
        <f t="shared" si="5"/>
        <v/>
      </c>
      <c r="P198" s="261" t="str">
        <f t="shared" si="6"/>
        <v/>
      </c>
      <c r="Q198" s="24" t="str">
        <f t="shared" si="7"/>
        <v/>
      </c>
      <c r="R198" s="24" t="str">
        <f t="shared" si="8"/>
        <v/>
      </c>
      <c r="S198" s="24" t="str">
        <f t="shared" si="9"/>
        <v/>
      </c>
      <c r="T198" s="24" t="str">
        <f t="shared" si="10"/>
        <v/>
      </c>
      <c r="U198" s="24" t="str">
        <f t="shared" si="11"/>
        <v/>
      </c>
      <c r="V198" s="24" t="str">
        <f t="shared" si="12"/>
        <v/>
      </c>
      <c r="W198" s="261" t="str">
        <f t="shared" si="13"/>
        <v/>
      </c>
      <c r="X198" s="262" t="str">
        <f t="shared" si="14"/>
        <v/>
      </c>
      <c r="Y198" s="8">
        <f t="shared" si="15"/>
        <v>0</v>
      </c>
      <c r="Z198" s="3"/>
      <c r="AA198" s="3"/>
      <c r="AB198" s="3"/>
      <c r="AC198" s="3"/>
    </row>
    <row r="199" ht="12.75" hidden="1" customHeight="1">
      <c r="A199" s="250" t="s">
        <v>378</v>
      </c>
      <c r="B199" s="9"/>
      <c r="C199" s="17"/>
      <c r="D199" s="166"/>
      <c r="E199" s="251"/>
      <c r="F199" s="251"/>
      <c r="G199" s="252"/>
      <c r="H199" s="259"/>
      <c r="I199" s="260"/>
      <c r="J199" s="123" t="str">
        <f t="shared" si="3"/>
        <v/>
      </c>
      <c r="K199" s="239"/>
      <c r="L199" s="239"/>
      <c r="M199" s="256"/>
      <c r="N199" s="24" t="str">
        <f t="shared" si="4"/>
        <v/>
      </c>
      <c r="O199" s="123" t="str">
        <f t="shared" si="5"/>
        <v/>
      </c>
      <c r="P199" s="261" t="str">
        <f t="shared" si="6"/>
        <v/>
      </c>
      <c r="Q199" s="24" t="str">
        <f t="shared" si="7"/>
        <v/>
      </c>
      <c r="R199" s="24" t="str">
        <f t="shared" si="8"/>
        <v/>
      </c>
      <c r="S199" s="24" t="str">
        <f t="shared" si="9"/>
        <v/>
      </c>
      <c r="T199" s="24" t="str">
        <f t="shared" si="10"/>
        <v/>
      </c>
      <c r="U199" s="24" t="str">
        <f t="shared" si="11"/>
        <v/>
      </c>
      <c r="V199" s="24" t="str">
        <f t="shared" si="12"/>
        <v/>
      </c>
      <c r="W199" s="261" t="str">
        <f t="shared" si="13"/>
        <v/>
      </c>
      <c r="X199" s="262" t="str">
        <f t="shared" si="14"/>
        <v/>
      </c>
      <c r="Y199" s="8">
        <f t="shared" si="15"/>
        <v>0</v>
      </c>
      <c r="Z199" s="3"/>
      <c r="AA199" s="3"/>
      <c r="AB199" s="3"/>
      <c r="AC199" s="3"/>
    </row>
    <row r="200" ht="12.75" hidden="1" customHeight="1">
      <c r="A200" s="250" t="s">
        <v>378</v>
      </c>
      <c r="B200" s="9"/>
      <c r="C200" s="17"/>
      <c r="D200" s="166"/>
      <c r="E200" s="251"/>
      <c r="F200" s="251"/>
      <c r="G200" s="252"/>
      <c r="H200" s="259"/>
      <c r="I200" s="260"/>
      <c r="J200" s="123" t="str">
        <f t="shared" si="3"/>
        <v/>
      </c>
      <c r="K200" s="239"/>
      <c r="L200" s="239"/>
      <c r="M200" s="256"/>
      <c r="N200" s="24" t="str">
        <f t="shared" si="4"/>
        <v/>
      </c>
      <c r="O200" s="123" t="str">
        <f t="shared" si="5"/>
        <v/>
      </c>
      <c r="P200" s="261" t="str">
        <f t="shared" si="6"/>
        <v/>
      </c>
      <c r="Q200" s="24" t="str">
        <f t="shared" si="7"/>
        <v/>
      </c>
      <c r="R200" s="24" t="str">
        <f t="shared" si="8"/>
        <v/>
      </c>
      <c r="S200" s="24" t="str">
        <f t="shared" si="9"/>
        <v/>
      </c>
      <c r="T200" s="24" t="str">
        <f t="shared" si="10"/>
        <v/>
      </c>
      <c r="U200" s="24" t="str">
        <f t="shared" si="11"/>
        <v/>
      </c>
      <c r="V200" s="24" t="str">
        <f t="shared" si="12"/>
        <v/>
      </c>
      <c r="W200" s="261" t="str">
        <f t="shared" si="13"/>
        <v/>
      </c>
      <c r="X200" s="262" t="str">
        <f t="shared" si="14"/>
        <v/>
      </c>
      <c r="Y200" s="8">
        <f t="shared" si="15"/>
        <v>0</v>
      </c>
      <c r="Z200" s="3"/>
      <c r="AA200" s="3"/>
      <c r="AB200" s="3"/>
      <c r="AC200" s="3"/>
    </row>
    <row r="201" ht="12.75" hidden="1" customHeight="1">
      <c r="A201" s="250" t="s">
        <v>378</v>
      </c>
      <c r="B201" s="9"/>
      <c r="C201" s="17"/>
      <c r="D201" s="166"/>
      <c r="E201" s="251"/>
      <c r="F201" s="251"/>
      <c r="G201" s="252"/>
      <c r="H201" s="259"/>
      <c r="I201" s="260"/>
      <c r="J201" s="123" t="str">
        <f t="shared" si="3"/>
        <v/>
      </c>
      <c r="K201" s="239"/>
      <c r="L201" s="239"/>
      <c r="M201" s="256"/>
      <c r="N201" s="24" t="str">
        <f t="shared" si="4"/>
        <v/>
      </c>
      <c r="O201" s="123" t="str">
        <f t="shared" si="5"/>
        <v/>
      </c>
      <c r="P201" s="261" t="str">
        <f t="shared" si="6"/>
        <v/>
      </c>
      <c r="Q201" s="24" t="str">
        <f t="shared" si="7"/>
        <v/>
      </c>
      <c r="R201" s="24" t="str">
        <f t="shared" si="8"/>
        <v/>
      </c>
      <c r="S201" s="24" t="str">
        <f t="shared" si="9"/>
        <v/>
      </c>
      <c r="T201" s="24" t="str">
        <f t="shared" si="10"/>
        <v/>
      </c>
      <c r="U201" s="24" t="str">
        <f t="shared" si="11"/>
        <v/>
      </c>
      <c r="V201" s="24" t="str">
        <f t="shared" si="12"/>
        <v/>
      </c>
      <c r="W201" s="261" t="str">
        <f t="shared" si="13"/>
        <v/>
      </c>
      <c r="X201" s="262" t="str">
        <f t="shared" si="14"/>
        <v/>
      </c>
      <c r="Y201" s="8">
        <f t="shared" si="15"/>
        <v>0</v>
      </c>
      <c r="Z201" s="3"/>
      <c r="AA201" s="3"/>
      <c r="AB201" s="3"/>
      <c r="AC201" s="3"/>
    </row>
    <row r="202" ht="12.75" hidden="1" customHeight="1">
      <c r="A202" s="250" t="s">
        <v>378</v>
      </c>
      <c r="B202" s="9"/>
      <c r="C202" s="17"/>
      <c r="D202" s="166"/>
      <c r="E202" s="251"/>
      <c r="F202" s="251"/>
      <c r="G202" s="252"/>
      <c r="H202" s="259"/>
      <c r="I202" s="260"/>
      <c r="J202" s="123" t="str">
        <f t="shared" si="3"/>
        <v/>
      </c>
      <c r="K202" s="239"/>
      <c r="L202" s="239"/>
      <c r="M202" s="256"/>
      <c r="N202" s="24" t="str">
        <f t="shared" si="4"/>
        <v/>
      </c>
      <c r="O202" s="123" t="str">
        <f t="shared" si="5"/>
        <v/>
      </c>
      <c r="P202" s="261" t="str">
        <f t="shared" si="6"/>
        <v/>
      </c>
      <c r="Q202" s="24" t="str">
        <f t="shared" si="7"/>
        <v/>
      </c>
      <c r="R202" s="24" t="str">
        <f t="shared" si="8"/>
        <v/>
      </c>
      <c r="S202" s="24" t="str">
        <f t="shared" si="9"/>
        <v/>
      </c>
      <c r="T202" s="24" t="str">
        <f t="shared" si="10"/>
        <v/>
      </c>
      <c r="U202" s="24" t="str">
        <f t="shared" si="11"/>
        <v/>
      </c>
      <c r="V202" s="24" t="str">
        <f t="shared" si="12"/>
        <v/>
      </c>
      <c r="W202" s="261" t="str">
        <f t="shared" si="13"/>
        <v/>
      </c>
      <c r="X202" s="262" t="str">
        <f t="shared" si="14"/>
        <v/>
      </c>
      <c r="Y202" s="8">
        <f t="shared" si="15"/>
        <v>0</v>
      </c>
      <c r="Z202" s="3"/>
      <c r="AA202" s="3"/>
      <c r="AB202" s="3"/>
      <c r="AC202" s="3"/>
    </row>
    <row r="203" ht="12.75" hidden="1" customHeight="1">
      <c r="A203" s="250" t="s">
        <v>378</v>
      </c>
      <c r="B203" s="9"/>
      <c r="C203" s="17"/>
      <c r="D203" s="166"/>
      <c r="E203" s="251"/>
      <c r="F203" s="251"/>
      <c r="G203" s="252"/>
      <c r="H203" s="259"/>
      <c r="I203" s="260"/>
      <c r="J203" s="123" t="str">
        <f t="shared" si="3"/>
        <v/>
      </c>
      <c r="K203" s="239"/>
      <c r="L203" s="239"/>
      <c r="M203" s="256"/>
      <c r="N203" s="24" t="str">
        <f t="shared" si="4"/>
        <v/>
      </c>
      <c r="O203" s="123" t="str">
        <f t="shared" si="5"/>
        <v/>
      </c>
      <c r="P203" s="261" t="str">
        <f t="shared" si="6"/>
        <v/>
      </c>
      <c r="Q203" s="24" t="str">
        <f t="shared" si="7"/>
        <v/>
      </c>
      <c r="R203" s="24" t="str">
        <f t="shared" si="8"/>
        <v/>
      </c>
      <c r="S203" s="24" t="str">
        <f t="shared" si="9"/>
        <v/>
      </c>
      <c r="T203" s="24" t="str">
        <f t="shared" si="10"/>
        <v/>
      </c>
      <c r="U203" s="24" t="str">
        <f t="shared" si="11"/>
        <v/>
      </c>
      <c r="V203" s="24" t="str">
        <f t="shared" si="12"/>
        <v/>
      </c>
      <c r="W203" s="261" t="str">
        <f t="shared" si="13"/>
        <v/>
      </c>
      <c r="X203" s="262" t="str">
        <f t="shared" si="14"/>
        <v/>
      </c>
      <c r="Y203" s="8">
        <f t="shared" si="15"/>
        <v>0</v>
      </c>
      <c r="Z203" s="3"/>
      <c r="AA203" s="3"/>
      <c r="AB203" s="3"/>
      <c r="AC203" s="3"/>
    </row>
    <row r="204" ht="12.75" hidden="1" customHeight="1">
      <c r="A204" s="250" t="s">
        <v>378</v>
      </c>
      <c r="B204" s="9"/>
      <c r="C204" s="17"/>
      <c r="D204" s="166"/>
      <c r="E204" s="251"/>
      <c r="F204" s="251"/>
      <c r="G204" s="252"/>
      <c r="H204" s="259"/>
      <c r="I204" s="260"/>
      <c r="J204" s="123" t="str">
        <f t="shared" si="3"/>
        <v/>
      </c>
      <c r="K204" s="239"/>
      <c r="L204" s="239"/>
      <c r="M204" s="256"/>
      <c r="N204" s="24" t="str">
        <f t="shared" si="4"/>
        <v/>
      </c>
      <c r="O204" s="123" t="str">
        <f t="shared" si="5"/>
        <v/>
      </c>
      <c r="P204" s="261" t="str">
        <f t="shared" si="6"/>
        <v/>
      </c>
      <c r="Q204" s="24" t="str">
        <f t="shared" si="7"/>
        <v/>
      </c>
      <c r="R204" s="24" t="str">
        <f t="shared" si="8"/>
        <v/>
      </c>
      <c r="S204" s="24" t="str">
        <f t="shared" si="9"/>
        <v/>
      </c>
      <c r="T204" s="24" t="str">
        <f t="shared" si="10"/>
        <v/>
      </c>
      <c r="U204" s="24" t="str">
        <f t="shared" si="11"/>
        <v/>
      </c>
      <c r="V204" s="24" t="str">
        <f t="shared" si="12"/>
        <v/>
      </c>
      <c r="W204" s="261" t="str">
        <f t="shared" si="13"/>
        <v/>
      </c>
      <c r="X204" s="262" t="str">
        <f t="shared" si="14"/>
        <v/>
      </c>
      <c r="Y204" s="8">
        <f t="shared" si="15"/>
        <v>0</v>
      </c>
      <c r="Z204" s="3"/>
      <c r="AA204" s="3"/>
      <c r="AB204" s="3"/>
      <c r="AC204" s="3"/>
    </row>
    <row r="205" ht="12.75" hidden="1" customHeight="1">
      <c r="A205" s="250" t="s">
        <v>378</v>
      </c>
      <c r="B205" s="9"/>
      <c r="C205" s="17"/>
      <c r="D205" s="166"/>
      <c r="E205" s="251"/>
      <c r="F205" s="251"/>
      <c r="G205" s="252"/>
      <c r="H205" s="259"/>
      <c r="I205" s="260"/>
      <c r="J205" s="123" t="str">
        <f t="shared" si="3"/>
        <v/>
      </c>
      <c r="K205" s="239"/>
      <c r="L205" s="239"/>
      <c r="M205" s="256"/>
      <c r="N205" s="24" t="str">
        <f t="shared" si="4"/>
        <v/>
      </c>
      <c r="O205" s="123" t="str">
        <f t="shared" si="5"/>
        <v/>
      </c>
      <c r="P205" s="261" t="str">
        <f t="shared" si="6"/>
        <v/>
      </c>
      <c r="Q205" s="24" t="str">
        <f t="shared" si="7"/>
        <v/>
      </c>
      <c r="R205" s="24" t="str">
        <f t="shared" si="8"/>
        <v/>
      </c>
      <c r="S205" s="24" t="str">
        <f t="shared" si="9"/>
        <v/>
      </c>
      <c r="T205" s="24" t="str">
        <f t="shared" si="10"/>
        <v/>
      </c>
      <c r="U205" s="24" t="str">
        <f t="shared" si="11"/>
        <v/>
      </c>
      <c r="V205" s="24" t="str">
        <f t="shared" si="12"/>
        <v/>
      </c>
      <c r="W205" s="261" t="str">
        <f t="shared" si="13"/>
        <v/>
      </c>
      <c r="X205" s="262" t="str">
        <f t="shared" si="14"/>
        <v/>
      </c>
      <c r="Y205" s="8">
        <f t="shared" si="15"/>
        <v>0</v>
      </c>
      <c r="Z205" s="3"/>
      <c r="AA205" s="3"/>
      <c r="AB205" s="3"/>
      <c r="AC205" s="3"/>
    </row>
    <row r="206" ht="12.75" hidden="1" customHeight="1">
      <c r="A206" s="250" t="s">
        <v>378</v>
      </c>
      <c r="B206" s="9"/>
      <c r="C206" s="17"/>
      <c r="D206" s="166"/>
      <c r="E206" s="251"/>
      <c r="F206" s="251"/>
      <c r="G206" s="252"/>
      <c r="H206" s="259"/>
      <c r="I206" s="260"/>
      <c r="J206" s="123" t="str">
        <f t="shared" si="3"/>
        <v/>
      </c>
      <c r="K206" s="239"/>
      <c r="L206" s="239"/>
      <c r="M206" s="256"/>
      <c r="N206" s="24" t="str">
        <f t="shared" si="4"/>
        <v/>
      </c>
      <c r="O206" s="123" t="str">
        <f t="shared" si="5"/>
        <v/>
      </c>
      <c r="P206" s="261" t="str">
        <f t="shared" si="6"/>
        <v/>
      </c>
      <c r="Q206" s="24" t="str">
        <f t="shared" si="7"/>
        <v/>
      </c>
      <c r="R206" s="24" t="str">
        <f t="shared" si="8"/>
        <v/>
      </c>
      <c r="S206" s="24" t="str">
        <f t="shared" si="9"/>
        <v/>
      </c>
      <c r="T206" s="24" t="str">
        <f t="shared" si="10"/>
        <v/>
      </c>
      <c r="U206" s="24" t="str">
        <f t="shared" si="11"/>
        <v/>
      </c>
      <c r="V206" s="24" t="str">
        <f t="shared" si="12"/>
        <v/>
      </c>
      <c r="W206" s="261" t="str">
        <f t="shared" si="13"/>
        <v/>
      </c>
      <c r="X206" s="262" t="str">
        <f t="shared" si="14"/>
        <v/>
      </c>
      <c r="Y206" s="8">
        <f t="shared" si="15"/>
        <v>0</v>
      </c>
      <c r="Z206" s="3"/>
      <c r="AA206" s="3"/>
      <c r="AB206" s="3"/>
      <c r="AC206" s="3"/>
    </row>
    <row r="207" ht="12.75" hidden="1" customHeight="1">
      <c r="A207" s="250" t="s">
        <v>378</v>
      </c>
      <c r="B207" s="9"/>
      <c r="C207" s="17"/>
      <c r="D207" s="166"/>
      <c r="E207" s="251"/>
      <c r="F207" s="251"/>
      <c r="G207" s="252"/>
      <c r="H207" s="259"/>
      <c r="I207" s="260"/>
      <c r="J207" s="123" t="str">
        <f t="shared" si="3"/>
        <v/>
      </c>
      <c r="K207" s="239"/>
      <c r="L207" s="239"/>
      <c r="M207" s="256"/>
      <c r="N207" s="24" t="str">
        <f t="shared" si="4"/>
        <v/>
      </c>
      <c r="O207" s="123" t="str">
        <f t="shared" si="5"/>
        <v/>
      </c>
      <c r="P207" s="261" t="str">
        <f t="shared" si="6"/>
        <v/>
      </c>
      <c r="Q207" s="24" t="str">
        <f t="shared" si="7"/>
        <v/>
      </c>
      <c r="R207" s="24" t="str">
        <f t="shared" si="8"/>
        <v/>
      </c>
      <c r="S207" s="24" t="str">
        <f t="shared" si="9"/>
        <v/>
      </c>
      <c r="T207" s="24" t="str">
        <f t="shared" si="10"/>
        <v/>
      </c>
      <c r="U207" s="24" t="str">
        <f t="shared" si="11"/>
        <v/>
      </c>
      <c r="V207" s="24" t="str">
        <f t="shared" si="12"/>
        <v/>
      </c>
      <c r="W207" s="261" t="str">
        <f t="shared" si="13"/>
        <v/>
      </c>
      <c r="X207" s="262" t="str">
        <f t="shared" si="14"/>
        <v/>
      </c>
      <c r="Y207" s="8">
        <f t="shared" si="15"/>
        <v>0</v>
      </c>
      <c r="Z207" s="3"/>
      <c r="AA207" s="3"/>
      <c r="AB207" s="3"/>
      <c r="AC207" s="3"/>
    </row>
    <row r="208" ht="12.75" hidden="1" customHeight="1">
      <c r="A208" s="250" t="s">
        <v>378</v>
      </c>
      <c r="B208" s="9"/>
      <c r="C208" s="17"/>
      <c r="D208" s="166"/>
      <c r="E208" s="251"/>
      <c r="F208" s="251"/>
      <c r="G208" s="252"/>
      <c r="H208" s="259"/>
      <c r="I208" s="260"/>
      <c r="J208" s="123" t="str">
        <f t="shared" si="3"/>
        <v/>
      </c>
      <c r="K208" s="239"/>
      <c r="L208" s="239"/>
      <c r="M208" s="256"/>
      <c r="N208" s="24" t="str">
        <f t="shared" si="4"/>
        <v/>
      </c>
      <c r="O208" s="123" t="str">
        <f t="shared" si="5"/>
        <v/>
      </c>
      <c r="P208" s="261" t="str">
        <f t="shared" si="6"/>
        <v/>
      </c>
      <c r="Q208" s="24" t="str">
        <f t="shared" si="7"/>
        <v/>
      </c>
      <c r="R208" s="24" t="str">
        <f t="shared" si="8"/>
        <v/>
      </c>
      <c r="S208" s="24" t="str">
        <f t="shared" si="9"/>
        <v/>
      </c>
      <c r="T208" s="24" t="str">
        <f t="shared" si="10"/>
        <v/>
      </c>
      <c r="U208" s="24" t="str">
        <f t="shared" si="11"/>
        <v/>
      </c>
      <c r="V208" s="24" t="str">
        <f t="shared" si="12"/>
        <v/>
      </c>
      <c r="W208" s="261" t="str">
        <f t="shared" si="13"/>
        <v/>
      </c>
      <c r="X208" s="262" t="str">
        <f t="shared" si="14"/>
        <v/>
      </c>
      <c r="Y208" s="8">
        <f t="shared" si="15"/>
        <v>0</v>
      </c>
      <c r="Z208" s="3"/>
      <c r="AA208" s="3"/>
      <c r="AB208" s="3"/>
      <c r="AC208" s="3"/>
    </row>
    <row r="209" ht="12.75" hidden="1" customHeight="1">
      <c r="A209" s="250" t="s">
        <v>378</v>
      </c>
      <c r="B209" s="9"/>
      <c r="C209" s="17"/>
      <c r="D209" s="166"/>
      <c r="E209" s="251"/>
      <c r="F209" s="251"/>
      <c r="G209" s="252"/>
      <c r="H209" s="259"/>
      <c r="I209" s="260"/>
      <c r="J209" s="123" t="str">
        <f t="shared" si="3"/>
        <v/>
      </c>
      <c r="K209" s="239"/>
      <c r="L209" s="239"/>
      <c r="M209" s="256"/>
      <c r="N209" s="24" t="str">
        <f t="shared" si="4"/>
        <v/>
      </c>
      <c r="O209" s="123" t="str">
        <f t="shared" si="5"/>
        <v/>
      </c>
      <c r="P209" s="261" t="str">
        <f t="shared" si="6"/>
        <v/>
      </c>
      <c r="Q209" s="24" t="str">
        <f t="shared" si="7"/>
        <v/>
      </c>
      <c r="R209" s="24" t="str">
        <f t="shared" si="8"/>
        <v/>
      </c>
      <c r="S209" s="24" t="str">
        <f t="shared" si="9"/>
        <v/>
      </c>
      <c r="T209" s="24" t="str">
        <f t="shared" si="10"/>
        <v/>
      </c>
      <c r="U209" s="24" t="str">
        <f t="shared" si="11"/>
        <v/>
      </c>
      <c r="V209" s="24" t="str">
        <f t="shared" si="12"/>
        <v/>
      </c>
      <c r="W209" s="261" t="str">
        <f t="shared" si="13"/>
        <v/>
      </c>
      <c r="X209" s="262" t="str">
        <f t="shared" si="14"/>
        <v/>
      </c>
      <c r="Y209" s="8">
        <f t="shared" si="15"/>
        <v>0</v>
      </c>
      <c r="Z209" s="3"/>
      <c r="AA209" s="3"/>
      <c r="AB209" s="3"/>
      <c r="AC209" s="3"/>
    </row>
    <row r="210" ht="12.75" hidden="1" customHeight="1">
      <c r="A210" s="250" t="s">
        <v>378</v>
      </c>
      <c r="B210" s="9"/>
      <c r="C210" s="17"/>
      <c r="D210" s="166"/>
      <c r="E210" s="251"/>
      <c r="F210" s="251"/>
      <c r="G210" s="252"/>
      <c r="H210" s="259"/>
      <c r="I210" s="260"/>
      <c r="J210" s="123" t="str">
        <f t="shared" si="3"/>
        <v/>
      </c>
      <c r="K210" s="239"/>
      <c r="L210" s="239"/>
      <c r="M210" s="256"/>
      <c r="N210" s="24" t="str">
        <f t="shared" si="4"/>
        <v/>
      </c>
      <c r="O210" s="123" t="str">
        <f t="shared" si="5"/>
        <v/>
      </c>
      <c r="P210" s="261" t="str">
        <f t="shared" si="6"/>
        <v/>
      </c>
      <c r="Q210" s="24" t="str">
        <f t="shared" si="7"/>
        <v/>
      </c>
      <c r="R210" s="24" t="str">
        <f t="shared" si="8"/>
        <v/>
      </c>
      <c r="S210" s="24" t="str">
        <f t="shared" si="9"/>
        <v/>
      </c>
      <c r="T210" s="24" t="str">
        <f t="shared" si="10"/>
        <v/>
      </c>
      <c r="U210" s="24" t="str">
        <f t="shared" si="11"/>
        <v/>
      </c>
      <c r="V210" s="24" t="str">
        <f t="shared" si="12"/>
        <v/>
      </c>
      <c r="W210" s="261" t="str">
        <f t="shared" si="13"/>
        <v/>
      </c>
      <c r="X210" s="262" t="str">
        <f t="shared" si="14"/>
        <v/>
      </c>
      <c r="Y210" s="8">
        <f t="shared" si="15"/>
        <v>0</v>
      </c>
      <c r="Z210" s="3"/>
      <c r="AA210" s="3"/>
      <c r="AB210" s="3"/>
      <c r="AC210" s="3"/>
    </row>
    <row r="211" ht="12.75" hidden="1" customHeight="1">
      <c r="A211" s="250" t="s">
        <v>378</v>
      </c>
      <c r="B211" s="9"/>
      <c r="C211" s="17"/>
      <c r="D211" s="166"/>
      <c r="E211" s="251"/>
      <c r="F211" s="251"/>
      <c r="G211" s="252"/>
      <c r="H211" s="259"/>
      <c r="I211" s="260"/>
      <c r="J211" s="123" t="str">
        <f t="shared" si="3"/>
        <v/>
      </c>
      <c r="K211" s="239"/>
      <c r="L211" s="239"/>
      <c r="M211" s="256"/>
      <c r="N211" s="24" t="str">
        <f t="shared" si="4"/>
        <v/>
      </c>
      <c r="O211" s="123" t="str">
        <f t="shared" si="5"/>
        <v/>
      </c>
      <c r="P211" s="261" t="str">
        <f t="shared" si="6"/>
        <v/>
      </c>
      <c r="Q211" s="24" t="str">
        <f t="shared" si="7"/>
        <v/>
      </c>
      <c r="R211" s="24" t="str">
        <f t="shared" si="8"/>
        <v/>
      </c>
      <c r="S211" s="24" t="str">
        <f t="shared" si="9"/>
        <v/>
      </c>
      <c r="T211" s="24" t="str">
        <f t="shared" si="10"/>
        <v/>
      </c>
      <c r="U211" s="24" t="str">
        <f t="shared" si="11"/>
        <v/>
      </c>
      <c r="V211" s="24" t="str">
        <f t="shared" si="12"/>
        <v/>
      </c>
      <c r="W211" s="261" t="str">
        <f t="shared" si="13"/>
        <v/>
      </c>
      <c r="X211" s="262" t="str">
        <f t="shared" si="14"/>
        <v/>
      </c>
      <c r="Y211" s="8">
        <f t="shared" si="15"/>
        <v>0</v>
      </c>
      <c r="Z211" s="3"/>
      <c r="AA211" s="3"/>
      <c r="AB211" s="3"/>
      <c r="AC211" s="3"/>
    </row>
    <row r="212" ht="12.75" hidden="1" customHeight="1">
      <c r="A212" s="250" t="s">
        <v>378</v>
      </c>
      <c r="B212" s="9"/>
      <c r="C212" s="17"/>
      <c r="D212" s="166"/>
      <c r="E212" s="251"/>
      <c r="F212" s="251"/>
      <c r="G212" s="252"/>
      <c r="H212" s="259"/>
      <c r="I212" s="260"/>
      <c r="J212" s="123" t="str">
        <f t="shared" si="3"/>
        <v/>
      </c>
      <c r="K212" s="239"/>
      <c r="L212" s="239"/>
      <c r="M212" s="256"/>
      <c r="N212" s="24" t="str">
        <f t="shared" si="4"/>
        <v/>
      </c>
      <c r="O212" s="123" t="str">
        <f t="shared" si="5"/>
        <v/>
      </c>
      <c r="P212" s="261" t="str">
        <f t="shared" si="6"/>
        <v/>
      </c>
      <c r="Q212" s="24" t="str">
        <f t="shared" si="7"/>
        <v/>
      </c>
      <c r="R212" s="24" t="str">
        <f t="shared" si="8"/>
        <v/>
      </c>
      <c r="S212" s="24" t="str">
        <f t="shared" si="9"/>
        <v/>
      </c>
      <c r="T212" s="24" t="str">
        <f t="shared" si="10"/>
        <v/>
      </c>
      <c r="U212" s="24" t="str">
        <f t="shared" si="11"/>
        <v/>
      </c>
      <c r="V212" s="24" t="str">
        <f t="shared" si="12"/>
        <v/>
      </c>
      <c r="W212" s="261" t="str">
        <f t="shared" si="13"/>
        <v/>
      </c>
      <c r="X212" s="262" t="str">
        <f t="shared" si="14"/>
        <v/>
      </c>
      <c r="Y212" s="8">
        <f t="shared" si="15"/>
        <v>0</v>
      </c>
      <c r="Z212" s="3"/>
      <c r="AA212" s="3"/>
      <c r="AB212" s="3"/>
      <c r="AC212" s="3"/>
    </row>
    <row r="213" ht="12.75" hidden="1" customHeight="1">
      <c r="A213" s="250" t="s">
        <v>378</v>
      </c>
      <c r="B213" s="9"/>
      <c r="C213" s="17"/>
      <c r="D213" s="166"/>
      <c r="E213" s="251"/>
      <c r="F213" s="251"/>
      <c r="G213" s="252"/>
      <c r="H213" s="259"/>
      <c r="I213" s="260"/>
      <c r="J213" s="123" t="str">
        <f t="shared" si="3"/>
        <v/>
      </c>
      <c r="K213" s="239"/>
      <c r="L213" s="239"/>
      <c r="M213" s="256"/>
      <c r="N213" s="24" t="str">
        <f t="shared" si="4"/>
        <v/>
      </c>
      <c r="O213" s="123" t="str">
        <f t="shared" si="5"/>
        <v/>
      </c>
      <c r="P213" s="261" t="str">
        <f t="shared" si="6"/>
        <v/>
      </c>
      <c r="Q213" s="24" t="str">
        <f t="shared" si="7"/>
        <v/>
      </c>
      <c r="R213" s="24" t="str">
        <f t="shared" si="8"/>
        <v/>
      </c>
      <c r="S213" s="24" t="str">
        <f t="shared" si="9"/>
        <v/>
      </c>
      <c r="T213" s="24" t="str">
        <f t="shared" si="10"/>
        <v/>
      </c>
      <c r="U213" s="24" t="str">
        <f t="shared" si="11"/>
        <v/>
      </c>
      <c r="V213" s="24" t="str">
        <f t="shared" si="12"/>
        <v/>
      </c>
      <c r="W213" s="261" t="str">
        <f t="shared" si="13"/>
        <v/>
      </c>
      <c r="X213" s="262" t="str">
        <f t="shared" si="14"/>
        <v/>
      </c>
      <c r="Y213" s="8">
        <f t="shared" si="15"/>
        <v>0</v>
      </c>
      <c r="Z213" s="3"/>
      <c r="AA213" s="3"/>
      <c r="AB213" s="3"/>
      <c r="AC213" s="3"/>
    </row>
    <row r="214" ht="12.75" hidden="1" customHeight="1">
      <c r="A214" s="250" t="s">
        <v>378</v>
      </c>
      <c r="B214" s="9"/>
      <c r="C214" s="17"/>
      <c r="D214" s="166"/>
      <c r="E214" s="251"/>
      <c r="F214" s="251"/>
      <c r="G214" s="252"/>
      <c r="H214" s="259"/>
      <c r="I214" s="260"/>
      <c r="J214" s="123" t="str">
        <f t="shared" si="3"/>
        <v/>
      </c>
      <c r="K214" s="239"/>
      <c r="L214" s="239"/>
      <c r="M214" s="256"/>
      <c r="N214" s="24" t="str">
        <f t="shared" si="4"/>
        <v/>
      </c>
      <c r="O214" s="123" t="str">
        <f t="shared" si="5"/>
        <v/>
      </c>
      <c r="P214" s="261" t="str">
        <f t="shared" si="6"/>
        <v/>
      </c>
      <c r="Q214" s="24" t="str">
        <f t="shared" si="7"/>
        <v/>
      </c>
      <c r="R214" s="24" t="str">
        <f t="shared" si="8"/>
        <v/>
      </c>
      <c r="S214" s="24" t="str">
        <f t="shared" si="9"/>
        <v/>
      </c>
      <c r="T214" s="24" t="str">
        <f t="shared" si="10"/>
        <v/>
      </c>
      <c r="U214" s="24" t="str">
        <f t="shared" si="11"/>
        <v/>
      </c>
      <c r="V214" s="24" t="str">
        <f t="shared" si="12"/>
        <v/>
      </c>
      <c r="W214" s="261" t="str">
        <f t="shared" si="13"/>
        <v/>
      </c>
      <c r="X214" s="262" t="str">
        <f t="shared" si="14"/>
        <v/>
      </c>
      <c r="Y214" s="8">
        <f t="shared" si="15"/>
        <v>0</v>
      </c>
      <c r="Z214" s="3"/>
      <c r="AA214" s="3"/>
      <c r="AB214" s="3"/>
      <c r="AC214" s="3"/>
    </row>
    <row r="215" ht="12.75" hidden="1" customHeight="1">
      <c r="A215" s="250" t="s">
        <v>378</v>
      </c>
      <c r="B215" s="9"/>
      <c r="C215" s="17"/>
      <c r="D215" s="166"/>
      <c r="E215" s="251"/>
      <c r="F215" s="251"/>
      <c r="G215" s="252"/>
      <c r="H215" s="259"/>
      <c r="I215" s="260"/>
      <c r="J215" s="123" t="str">
        <f t="shared" si="3"/>
        <v/>
      </c>
      <c r="K215" s="239"/>
      <c r="L215" s="239"/>
      <c r="M215" s="256"/>
      <c r="N215" s="24" t="str">
        <f t="shared" si="4"/>
        <v/>
      </c>
      <c r="O215" s="123" t="str">
        <f t="shared" si="5"/>
        <v/>
      </c>
      <c r="P215" s="261" t="str">
        <f t="shared" si="6"/>
        <v/>
      </c>
      <c r="Q215" s="24" t="str">
        <f t="shared" si="7"/>
        <v/>
      </c>
      <c r="R215" s="24" t="str">
        <f t="shared" si="8"/>
        <v/>
      </c>
      <c r="S215" s="24" t="str">
        <f t="shared" si="9"/>
        <v/>
      </c>
      <c r="T215" s="24" t="str">
        <f t="shared" si="10"/>
        <v/>
      </c>
      <c r="U215" s="24" t="str">
        <f t="shared" si="11"/>
        <v/>
      </c>
      <c r="V215" s="24" t="str">
        <f t="shared" si="12"/>
        <v/>
      </c>
      <c r="W215" s="261" t="str">
        <f t="shared" si="13"/>
        <v/>
      </c>
      <c r="X215" s="262" t="str">
        <f t="shared" si="14"/>
        <v/>
      </c>
      <c r="Y215" s="8">
        <f t="shared" si="15"/>
        <v>0</v>
      </c>
      <c r="Z215" s="3"/>
      <c r="AA215" s="3"/>
      <c r="AB215" s="3"/>
      <c r="AC215" s="3"/>
    </row>
    <row r="216" ht="12.75" hidden="1" customHeight="1">
      <c r="A216" s="250" t="s">
        <v>378</v>
      </c>
      <c r="B216" s="9"/>
      <c r="C216" s="17"/>
      <c r="D216" s="166"/>
      <c r="E216" s="251"/>
      <c r="F216" s="251"/>
      <c r="G216" s="252"/>
      <c r="H216" s="259"/>
      <c r="I216" s="260"/>
      <c r="J216" s="123" t="str">
        <f t="shared" si="3"/>
        <v/>
      </c>
      <c r="K216" s="239"/>
      <c r="L216" s="239"/>
      <c r="M216" s="256"/>
      <c r="N216" s="24" t="str">
        <f t="shared" si="4"/>
        <v/>
      </c>
      <c r="O216" s="123" t="str">
        <f t="shared" si="5"/>
        <v/>
      </c>
      <c r="P216" s="261" t="str">
        <f t="shared" si="6"/>
        <v/>
      </c>
      <c r="Q216" s="24" t="str">
        <f t="shared" si="7"/>
        <v/>
      </c>
      <c r="R216" s="24" t="str">
        <f t="shared" si="8"/>
        <v/>
      </c>
      <c r="S216" s="24" t="str">
        <f t="shared" si="9"/>
        <v/>
      </c>
      <c r="T216" s="24" t="str">
        <f t="shared" si="10"/>
        <v/>
      </c>
      <c r="U216" s="24" t="str">
        <f t="shared" si="11"/>
        <v/>
      </c>
      <c r="V216" s="24" t="str">
        <f t="shared" si="12"/>
        <v/>
      </c>
      <c r="W216" s="261" t="str">
        <f t="shared" si="13"/>
        <v/>
      </c>
      <c r="X216" s="262" t="str">
        <f t="shared" si="14"/>
        <v/>
      </c>
      <c r="Y216" s="8">
        <f t="shared" si="15"/>
        <v>0</v>
      </c>
      <c r="Z216" s="3"/>
      <c r="AA216" s="3"/>
      <c r="AB216" s="3"/>
      <c r="AC216" s="3"/>
    </row>
    <row r="217" ht="12.75" hidden="1" customHeight="1">
      <c r="A217" s="250" t="s">
        <v>378</v>
      </c>
      <c r="B217" s="9"/>
      <c r="C217" s="17"/>
      <c r="D217" s="166"/>
      <c r="E217" s="251"/>
      <c r="F217" s="251"/>
      <c r="G217" s="252"/>
      <c r="H217" s="259"/>
      <c r="I217" s="260"/>
      <c r="J217" s="123" t="str">
        <f t="shared" si="3"/>
        <v/>
      </c>
      <c r="K217" s="239"/>
      <c r="L217" s="239"/>
      <c r="M217" s="256"/>
      <c r="N217" s="24" t="str">
        <f t="shared" si="4"/>
        <v/>
      </c>
      <c r="O217" s="123" t="str">
        <f t="shared" si="5"/>
        <v/>
      </c>
      <c r="P217" s="261" t="str">
        <f t="shared" si="6"/>
        <v/>
      </c>
      <c r="Q217" s="24" t="str">
        <f t="shared" si="7"/>
        <v/>
      </c>
      <c r="R217" s="24" t="str">
        <f t="shared" si="8"/>
        <v/>
      </c>
      <c r="S217" s="24" t="str">
        <f t="shared" si="9"/>
        <v/>
      </c>
      <c r="T217" s="24" t="str">
        <f t="shared" si="10"/>
        <v/>
      </c>
      <c r="U217" s="24" t="str">
        <f t="shared" si="11"/>
        <v/>
      </c>
      <c r="V217" s="24" t="str">
        <f t="shared" si="12"/>
        <v/>
      </c>
      <c r="W217" s="261" t="str">
        <f t="shared" si="13"/>
        <v/>
      </c>
      <c r="X217" s="262" t="str">
        <f t="shared" si="14"/>
        <v/>
      </c>
      <c r="Y217" s="8">
        <f t="shared" si="15"/>
        <v>0</v>
      </c>
      <c r="Z217" s="3"/>
      <c r="AA217" s="3"/>
      <c r="AB217" s="3"/>
      <c r="AC217" s="3"/>
    </row>
    <row r="218" ht="12.75" hidden="1" customHeight="1">
      <c r="A218" s="250" t="s">
        <v>378</v>
      </c>
      <c r="B218" s="9"/>
      <c r="C218" s="17"/>
      <c r="D218" s="166"/>
      <c r="E218" s="251"/>
      <c r="F218" s="251"/>
      <c r="G218" s="252"/>
      <c r="H218" s="259"/>
      <c r="I218" s="260"/>
      <c r="J218" s="123" t="str">
        <f t="shared" si="3"/>
        <v/>
      </c>
      <c r="K218" s="239"/>
      <c r="L218" s="239"/>
      <c r="M218" s="256"/>
      <c r="N218" s="24" t="str">
        <f t="shared" si="4"/>
        <v/>
      </c>
      <c r="O218" s="123" t="str">
        <f t="shared" si="5"/>
        <v/>
      </c>
      <c r="P218" s="261" t="str">
        <f t="shared" si="6"/>
        <v/>
      </c>
      <c r="Q218" s="24" t="str">
        <f t="shared" si="7"/>
        <v/>
      </c>
      <c r="R218" s="24" t="str">
        <f t="shared" si="8"/>
        <v/>
      </c>
      <c r="S218" s="24" t="str">
        <f t="shared" si="9"/>
        <v/>
      </c>
      <c r="T218" s="24" t="str">
        <f t="shared" si="10"/>
        <v/>
      </c>
      <c r="U218" s="24" t="str">
        <f t="shared" si="11"/>
        <v/>
      </c>
      <c r="V218" s="24" t="str">
        <f t="shared" si="12"/>
        <v/>
      </c>
      <c r="W218" s="261" t="str">
        <f t="shared" si="13"/>
        <v/>
      </c>
      <c r="X218" s="262" t="str">
        <f t="shared" si="14"/>
        <v/>
      </c>
      <c r="Y218" s="8">
        <f t="shared" si="15"/>
        <v>0</v>
      </c>
      <c r="Z218" s="3"/>
      <c r="AA218" s="3"/>
      <c r="AB218" s="3"/>
      <c r="AC218" s="3"/>
    </row>
    <row r="219" ht="12.75" hidden="1" customHeight="1">
      <c r="A219" s="250" t="s">
        <v>378</v>
      </c>
      <c r="B219" s="9"/>
      <c r="C219" s="17"/>
      <c r="D219" s="166"/>
      <c r="E219" s="251"/>
      <c r="F219" s="251"/>
      <c r="G219" s="252"/>
      <c r="H219" s="259"/>
      <c r="I219" s="260"/>
      <c r="J219" s="123" t="str">
        <f t="shared" si="3"/>
        <v/>
      </c>
      <c r="K219" s="239"/>
      <c r="L219" s="239"/>
      <c r="M219" s="256"/>
      <c r="N219" s="24" t="str">
        <f t="shared" si="4"/>
        <v/>
      </c>
      <c r="O219" s="123" t="str">
        <f t="shared" si="5"/>
        <v/>
      </c>
      <c r="P219" s="261" t="str">
        <f t="shared" si="6"/>
        <v/>
      </c>
      <c r="Q219" s="24" t="str">
        <f t="shared" si="7"/>
        <v/>
      </c>
      <c r="R219" s="24" t="str">
        <f t="shared" si="8"/>
        <v/>
      </c>
      <c r="S219" s="24" t="str">
        <f t="shared" si="9"/>
        <v/>
      </c>
      <c r="T219" s="24" t="str">
        <f t="shared" si="10"/>
        <v/>
      </c>
      <c r="U219" s="24" t="str">
        <f t="shared" si="11"/>
        <v/>
      </c>
      <c r="V219" s="24" t="str">
        <f t="shared" si="12"/>
        <v/>
      </c>
      <c r="W219" s="261" t="str">
        <f t="shared" si="13"/>
        <v/>
      </c>
      <c r="X219" s="262" t="str">
        <f t="shared" si="14"/>
        <v/>
      </c>
      <c r="Y219" s="8">
        <f t="shared" si="15"/>
        <v>0</v>
      </c>
      <c r="Z219" s="3"/>
      <c r="AA219" s="3"/>
      <c r="AB219" s="3"/>
      <c r="AC219" s="3"/>
    </row>
    <row r="220" ht="12.75" hidden="1" customHeight="1">
      <c r="A220" s="250" t="s">
        <v>378</v>
      </c>
      <c r="B220" s="9"/>
      <c r="C220" s="17"/>
      <c r="D220" s="166"/>
      <c r="E220" s="251"/>
      <c r="F220" s="251"/>
      <c r="G220" s="252"/>
      <c r="H220" s="259"/>
      <c r="I220" s="260"/>
      <c r="J220" s="123" t="str">
        <f t="shared" si="3"/>
        <v/>
      </c>
      <c r="K220" s="239"/>
      <c r="L220" s="239"/>
      <c r="M220" s="256"/>
      <c r="N220" s="24" t="str">
        <f t="shared" si="4"/>
        <v/>
      </c>
      <c r="O220" s="123" t="str">
        <f t="shared" si="5"/>
        <v/>
      </c>
      <c r="P220" s="261" t="str">
        <f t="shared" si="6"/>
        <v/>
      </c>
      <c r="Q220" s="24" t="str">
        <f t="shared" si="7"/>
        <v/>
      </c>
      <c r="R220" s="24" t="str">
        <f t="shared" si="8"/>
        <v/>
      </c>
      <c r="S220" s="24" t="str">
        <f t="shared" si="9"/>
        <v/>
      </c>
      <c r="T220" s="24" t="str">
        <f t="shared" si="10"/>
        <v/>
      </c>
      <c r="U220" s="24" t="str">
        <f t="shared" si="11"/>
        <v/>
      </c>
      <c r="V220" s="24" t="str">
        <f t="shared" si="12"/>
        <v/>
      </c>
      <c r="W220" s="261" t="str">
        <f t="shared" si="13"/>
        <v/>
      </c>
      <c r="X220" s="262" t="str">
        <f t="shared" si="14"/>
        <v/>
      </c>
      <c r="Y220" s="8">
        <f t="shared" si="15"/>
        <v>0</v>
      </c>
      <c r="Z220" s="3"/>
      <c r="AA220" s="3"/>
      <c r="AB220" s="3"/>
      <c r="AC220" s="3"/>
    </row>
    <row r="221" ht="12.75" hidden="1" customHeight="1">
      <c r="A221" s="250" t="s">
        <v>378</v>
      </c>
      <c r="B221" s="9"/>
      <c r="C221" s="17"/>
      <c r="D221" s="166"/>
      <c r="E221" s="251"/>
      <c r="F221" s="251"/>
      <c r="G221" s="252"/>
      <c r="H221" s="259"/>
      <c r="I221" s="260"/>
      <c r="J221" s="123" t="str">
        <f t="shared" si="3"/>
        <v/>
      </c>
      <c r="K221" s="239"/>
      <c r="L221" s="239"/>
      <c r="M221" s="256"/>
      <c r="N221" s="24" t="str">
        <f t="shared" si="4"/>
        <v/>
      </c>
      <c r="O221" s="123" t="str">
        <f t="shared" si="5"/>
        <v/>
      </c>
      <c r="P221" s="261" t="str">
        <f t="shared" si="6"/>
        <v/>
      </c>
      <c r="Q221" s="24" t="str">
        <f t="shared" si="7"/>
        <v/>
      </c>
      <c r="R221" s="24" t="str">
        <f t="shared" si="8"/>
        <v/>
      </c>
      <c r="S221" s="24" t="str">
        <f t="shared" si="9"/>
        <v/>
      </c>
      <c r="T221" s="24" t="str">
        <f t="shared" si="10"/>
        <v/>
      </c>
      <c r="U221" s="24" t="str">
        <f t="shared" si="11"/>
        <v/>
      </c>
      <c r="V221" s="24" t="str">
        <f t="shared" si="12"/>
        <v/>
      </c>
      <c r="W221" s="261" t="str">
        <f t="shared" si="13"/>
        <v/>
      </c>
      <c r="X221" s="262" t="str">
        <f t="shared" si="14"/>
        <v/>
      </c>
      <c r="Y221" s="8">
        <f t="shared" si="15"/>
        <v>0</v>
      </c>
      <c r="Z221" s="3"/>
      <c r="AA221" s="3"/>
      <c r="AB221" s="3"/>
      <c r="AC221" s="3"/>
    </row>
    <row r="222" ht="12.75" hidden="1" customHeight="1">
      <c r="A222" s="250" t="s">
        <v>378</v>
      </c>
      <c r="B222" s="9"/>
      <c r="C222" s="17"/>
      <c r="D222" s="166"/>
      <c r="E222" s="251"/>
      <c r="F222" s="251"/>
      <c r="G222" s="252"/>
      <c r="H222" s="259"/>
      <c r="I222" s="260"/>
      <c r="J222" s="123" t="str">
        <f t="shared" si="3"/>
        <v/>
      </c>
      <c r="K222" s="239"/>
      <c r="L222" s="239"/>
      <c r="M222" s="256"/>
      <c r="N222" s="24" t="str">
        <f t="shared" si="4"/>
        <v/>
      </c>
      <c r="O222" s="123" t="str">
        <f t="shared" si="5"/>
        <v/>
      </c>
      <c r="P222" s="261" t="str">
        <f t="shared" si="6"/>
        <v/>
      </c>
      <c r="Q222" s="24" t="str">
        <f t="shared" si="7"/>
        <v/>
      </c>
      <c r="R222" s="24" t="str">
        <f t="shared" si="8"/>
        <v/>
      </c>
      <c r="S222" s="24" t="str">
        <f t="shared" si="9"/>
        <v/>
      </c>
      <c r="T222" s="24" t="str">
        <f t="shared" si="10"/>
        <v/>
      </c>
      <c r="U222" s="24" t="str">
        <f t="shared" si="11"/>
        <v/>
      </c>
      <c r="V222" s="24" t="str">
        <f t="shared" si="12"/>
        <v/>
      </c>
      <c r="W222" s="261" t="str">
        <f t="shared" si="13"/>
        <v/>
      </c>
      <c r="X222" s="262" t="str">
        <f t="shared" si="14"/>
        <v/>
      </c>
      <c r="Y222" s="8">
        <f t="shared" si="15"/>
        <v>0</v>
      </c>
      <c r="Z222" s="3"/>
      <c r="AA222" s="3"/>
      <c r="AB222" s="3"/>
      <c r="AC222" s="3"/>
    </row>
    <row r="223" ht="12.75" hidden="1" customHeight="1">
      <c r="A223" s="250" t="s">
        <v>378</v>
      </c>
      <c r="B223" s="9"/>
      <c r="C223" s="17"/>
      <c r="D223" s="166"/>
      <c r="E223" s="251"/>
      <c r="F223" s="251"/>
      <c r="G223" s="252"/>
      <c r="H223" s="259"/>
      <c r="I223" s="260"/>
      <c r="J223" s="123" t="str">
        <f t="shared" si="3"/>
        <v/>
      </c>
      <c r="K223" s="239"/>
      <c r="L223" s="239"/>
      <c r="M223" s="256"/>
      <c r="N223" s="24" t="str">
        <f t="shared" si="4"/>
        <v/>
      </c>
      <c r="O223" s="123" t="str">
        <f t="shared" si="5"/>
        <v/>
      </c>
      <c r="P223" s="261" t="str">
        <f t="shared" si="6"/>
        <v/>
      </c>
      <c r="Q223" s="24" t="str">
        <f t="shared" si="7"/>
        <v/>
      </c>
      <c r="R223" s="24" t="str">
        <f t="shared" si="8"/>
        <v/>
      </c>
      <c r="S223" s="24" t="str">
        <f t="shared" si="9"/>
        <v/>
      </c>
      <c r="T223" s="24" t="str">
        <f t="shared" si="10"/>
        <v/>
      </c>
      <c r="U223" s="24" t="str">
        <f t="shared" si="11"/>
        <v/>
      </c>
      <c r="V223" s="24" t="str">
        <f t="shared" si="12"/>
        <v/>
      </c>
      <c r="W223" s="261" t="str">
        <f t="shared" si="13"/>
        <v/>
      </c>
      <c r="X223" s="262" t="str">
        <f t="shared" si="14"/>
        <v/>
      </c>
      <c r="Y223" s="8">
        <f t="shared" si="15"/>
        <v>0</v>
      </c>
      <c r="Z223" s="3"/>
      <c r="AA223" s="3"/>
      <c r="AB223" s="3"/>
      <c r="AC223" s="3"/>
    </row>
    <row r="224" ht="12.75" hidden="1" customHeight="1">
      <c r="A224" s="250" t="s">
        <v>378</v>
      </c>
      <c r="B224" s="9"/>
      <c r="C224" s="17"/>
      <c r="D224" s="166"/>
      <c r="E224" s="251"/>
      <c r="F224" s="251"/>
      <c r="G224" s="252"/>
      <c r="H224" s="259"/>
      <c r="I224" s="260"/>
      <c r="J224" s="123" t="str">
        <f t="shared" si="3"/>
        <v/>
      </c>
      <c r="K224" s="239"/>
      <c r="L224" s="239"/>
      <c r="M224" s="256"/>
      <c r="N224" s="24" t="str">
        <f t="shared" si="4"/>
        <v/>
      </c>
      <c r="O224" s="123" t="str">
        <f t="shared" si="5"/>
        <v/>
      </c>
      <c r="P224" s="261" t="str">
        <f t="shared" si="6"/>
        <v/>
      </c>
      <c r="Q224" s="24" t="str">
        <f t="shared" si="7"/>
        <v/>
      </c>
      <c r="R224" s="24" t="str">
        <f t="shared" si="8"/>
        <v/>
      </c>
      <c r="S224" s="24" t="str">
        <f t="shared" si="9"/>
        <v/>
      </c>
      <c r="T224" s="24" t="str">
        <f t="shared" si="10"/>
        <v/>
      </c>
      <c r="U224" s="24" t="str">
        <f t="shared" si="11"/>
        <v/>
      </c>
      <c r="V224" s="24" t="str">
        <f t="shared" si="12"/>
        <v/>
      </c>
      <c r="W224" s="261" t="str">
        <f t="shared" si="13"/>
        <v/>
      </c>
      <c r="X224" s="262" t="str">
        <f t="shared" si="14"/>
        <v/>
      </c>
      <c r="Y224" s="8">
        <f t="shared" si="15"/>
        <v>0</v>
      </c>
      <c r="Z224" s="3"/>
      <c r="AA224" s="3"/>
      <c r="AB224" s="3"/>
      <c r="AC224" s="3"/>
    </row>
    <row r="225" ht="12.75" hidden="1" customHeight="1">
      <c r="A225" s="250" t="s">
        <v>378</v>
      </c>
      <c r="B225" s="9"/>
      <c r="C225" s="17"/>
      <c r="D225" s="166"/>
      <c r="E225" s="251"/>
      <c r="F225" s="251"/>
      <c r="G225" s="252"/>
      <c r="H225" s="259"/>
      <c r="I225" s="260"/>
      <c r="J225" s="123" t="str">
        <f t="shared" si="3"/>
        <v/>
      </c>
      <c r="K225" s="239"/>
      <c r="L225" s="239"/>
      <c r="M225" s="256"/>
      <c r="N225" s="24" t="str">
        <f t="shared" si="4"/>
        <v/>
      </c>
      <c r="O225" s="123" t="str">
        <f t="shared" si="5"/>
        <v/>
      </c>
      <c r="P225" s="261" t="str">
        <f t="shared" si="6"/>
        <v/>
      </c>
      <c r="Q225" s="24" t="str">
        <f t="shared" si="7"/>
        <v/>
      </c>
      <c r="R225" s="24" t="str">
        <f t="shared" si="8"/>
        <v/>
      </c>
      <c r="S225" s="24" t="str">
        <f t="shared" si="9"/>
        <v/>
      </c>
      <c r="T225" s="24" t="str">
        <f t="shared" si="10"/>
        <v/>
      </c>
      <c r="U225" s="24" t="str">
        <f t="shared" si="11"/>
        <v/>
      </c>
      <c r="V225" s="24" t="str">
        <f t="shared" si="12"/>
        <v/>
      </c>
      <c r="W225" s="261" t="str">
        <f t="shared" si="13"/>
        <v/>
      </c>
      <c r="X225" s="262" t="str">
        <f t="shared" si="14"/>
        <v/>
      </c>
      <c r="Y225" s="8">
        <f t="shared" si="15"/>
        <v>0</v>
      </c>
      <c r="Z225" s="3"/>
      <c r="AA225" s="3"/>
      <c r="AB225" s="3"/>
      <c r="AC225" s="3"/>
    </row>
    <row r="226" ht="12.75" hidden="1" customHeight="1">
      <c r="A226" s="250" t="s">
        <v>378</v>
      </c>
      <c r="B226" s="9"/>
      <c r="C226" s="17"/>
      <c r="D226" s="166"/>
      <c r="E226" s="251"/>
      <c r="F226" s="251"/>
      <c r="G226" s="252"/>
      <c r="H226" s="259"/>
      <c r="I226" s="260"/>
      <c r="J226" s="123" t="str">
        <f t="shared" si="3"/>
        <v/>
      </c>
      <c r="K226" s="239"/>
      <c r="L226" s="239"/>
      <c r="M226" s="256"/>
      <c r="N226" s="24" t="str">
        <f t="shared" si="4"/>
        <v/>
      </c>
      <c r="O226" s="123" t="str">
        <f t="shared" si="5"/>
        <v/>
      </c>
      <c r="P226" s="261" t="str">
        <f t="shared" si="6"/>
        <v/>
      </c>
      <c r="Q226" s="24" t="str">
        <f t="shared" si="7"/>
        <v/>
      </c>
      <c r="R226" s="24" t="str">
        <f t="shared" si="8"/>
        <v/>
      </c>
      <c r="S226" s="24" t="str">
        <f t="shared" si="9"/>
        <v/>
      </c>
      <c r="T226" s="24" t="str">
        <f t="shared" si="10"/>
        <v/>
      </c>
      <c r="U226" s="24" t="str">
        <f t="shared" si="11"/>
        <v/>
      </c>
      <c r="V226" s="24" t="str">
        <f t="shared" si="12"/>
        <v/>
      </c>
      <c r="W226" s="261" t="str">
        <f t="shared" si="13"/>
        <v/>
      </c>
      <c r="X226" s="262" t="str">
        <f t="shared" si="14"/>
        <v/>
      </c>
      <c r="Y226" s="8">
        <f t="shared" si="15"/>
        <v>0</v>
      </c>
      <c r="Z226" s="3"/>
      <c r="AA226" s="3"/>
      <c r="AB226" s="3"/>
      <c r="AC226" s="3"/>
    </row>
    <row r="227" ht="12.75" hidden="1" customHeight="1">
      <c r="A227" s="250" t="s">
        <v>378</v>
      </c>
      <c r="B227" s="9"/>
      <c r="C227" s="17"/>
      <c r="D227" s="166"/>
      <c r="E227" s="251"/>
      <c r="F227" s="251"/>
      <c r="G227" s="252"/>
      <c r="H227" s="259"/>
      <c r="I227" s="260"/>
      <c r="J227" s="123" t="str">
        <f t="shared" si="3"/>
        <v/>
      </c>
      <c r="K227" s="239"/>
      <c r="L227" s="239"/>
      <c r="M227" s="256"/>
      <c r="N227" s="24" t="str">
        <f t="shared" si="4"/>
        <v/>
      </c>
      <c r="O227" s="123" t="str">
        <f t="shared" si="5"/>
        <v/>
      </c>
      <c r="P227" s="261" t="str">
        <f t="shared" si="6"/>
        <v/>
      </c>
      <c r="Q227" s="24" t="str">
        <f t="shared" si="7"/>
        <v/>
      </c>
      <c r="R227" s="24" t="str">
        <f t="shared" si="8"/>
        <v/>
      </c>
      <c r="S227" s="24" t="str">
        <f t="shared" si="9"/>
        <v/>
      </c>
      <c r="T227" s="24" t="str">
        <f t="shared" si="10"/>
        <v/>
      </c>
      <c r="U227" s="24" t="str">
        <f t="shared" si="11"/>
        <v/>
      </c>
      <c r="V227" s="24" t="str">
        <f t="shared" si="12"/>
        <v/>
      </c>
      <c r="W227" s="261" t="str">
        <f t="shared" si="13"/>
        <v/>
      </c>
      <c r="X227" s="262" t="str">
        <f t="shared" si="14"/>
        <v/>
      </c>
      <c r="Y227" s="8">
        <f t="shared" si="15"/>
        <v>0</v>
      </c>
      <c r="Z227" s="3"/>
      <c r="AA227" s="3"/>
      <c r="AB227" s="3"/>
      <c r="AC227" s="3"/>
    </row>
    <row r="228" ht="12.75" hidden="1" customHeight="1">
      <c r="A228" s="250" t="s">
        <v>378</v>
      </c>
      <c r="B228" s="9"/>
      <c r="C228" s="17"/>
      <c r="D228" s="166"/>
      <c r="E228" s="251"/>
      <c r="F228" s="251"/>
      <c r="G228" s="252"/>
      <c r="H228" s="259"/>
      <c r="I228" s="260"/>
      <c r="J228" s="123" t="str">
        <f t="shared" si="3"/>
        <v/>
      </c>
      <c r="K228" s="239"/>
      <c r="L228" s="239"/>
      <c r="M228" s="256"/>
      <c r="N228" s="24" t="str">
        <f t="shared" si="4"/>
        <v/>
      </c>
      <c r="O228" s="123" t="str">
        <f t="shared" si="5"/>
        <v/>
      </c>
      <c r="P228" s="261" t="str">
        <f t="shared" si="6"/>
        <v/>
      </c>
      <c r="Q228" s="24" t="str">
        <f t="shared" si="7"/>
        <v/>
      </c>
      <c r="R228" s="24" t="str">
        <f t="shared" si="8"/>
        <v/>
      </c>
      <c r="S228" s="24" t="str">
        <f t="shared" si="9"/>
        <v/>
      </c>
      <c r="T228" s="24" t="str">
        <f t="shared" si="10"/>
        <v/>
      </c>
      <c r="U228" s="24" t="str">
        <f t="shared" si="11"/>
        <v/>
      </c>
      <c r="V228" s="24" t="str">
        <f t="shared" si="12"/>
        <v/>
      </c>
      <c r="W228" s="261" t="str">
        <f t="shared" si="13"/>
        <v/>
      </c>
      <c r="X228" s="262" t="str">
        <f t="shared" si="14"/>
        <v/>
      </c>
      <c r="Y228" s="8">
        <f t="shared" si="15"/>
        <v>0</v>
      </c>
      <c r="Z228" s="3"/>
      <c r="AA228" s="3"/>
      <c r="AB228" s="3"/>
      <c r="AC228" s="3"/>
    </row>
    <row r="229" ht="18.0" hidden="1" customHeight="1">
      <c r="A229" s="250" t="s">
        <v>378</v>
      </c>
      <c r="B229" s="9"/>
      <c r="C229" s="17"/>
      <c r="D229" s="166"/>
      <c r="E229" s="251"/>
      <c r="F229" s="251"/>
      <c r="G229" s="252"/>
      <c r="H229" s="259"/>
      <c r="I229" s="260"/>
      <c r="J229" s="123" t="str">
        <f t="shared" si="3"/>
        <v/>
      </c>
      <c r="K229" s="239"/>
      <c r="L229" s="239"/>
      <c r="M229" s="256"/>
      <c r="N229" s="24" t="str">
        <f t="shared" si="4"/>
        <v/>
      </c>
      <c r="O229" s="123" t="str">
        <f t="shared" si="5"/>
        <v/>
      </c>
      <c r="P229" s="261" t="str">
        <f t="shared" si="6"/>
        <v/>
      </c>
      <c r="Q229" s="24" t="str">
        <f t="shared" si="7"/>
        <v/>
      </c>
      <c r="R229" s="24" t="str">
        <f t="shared" si="8"/>
        <v/>
      </c>
      <c r="S229" s="24" t="str">
        <f t="shared" si="9"/>
        <v/>
      </c>
      <c r="T229" s="24" t="str">
        <f t="shared" si="10"/>
        <v/>
      </c>
      <c r="U229" s="24" t="str">
        <f t="shared" si="11"/>
        <v/>
      </c>
      <c r="V229" s="24" t="str">
        <f t="shared" si="12"/>
        <v/>
      </c>
      <c r="W229" s="261" t="str">
        <f t="shared" si="13"/>
        <v/>
      </c>
      <c r="X229" s="262" t="str">
        <f t="shared" si="14"/>
        <v/>
      </c>
      <c r="Y229" s="8">
        <f t="shared" si="15"/>
        <v>0</v>
      </c>
      <c r="Z229" s="3"/>
      <c r="AA229" s="3"/>
      <c r="AB229" s="3"/>
      <c r="AC229" s="3"/>
    </row>
    <row r="230" ht="12.75" customHeight="1">
      <c r="A230" s="263" t="s">
        <v>283</v>
      </c>
      <c r="B230" s="263"/>
      <c r="C230" s="264"/>
      <c r="D230" s="30">
        <f>SUM(D71:D229)</f>
        <v>183</v>
      </c>
      <c r="E230" s="265">
        <f>SUMPRODUCT($D71:$D229,E71:E229)/$D230</f>
        <v>347.4371585</v>
      </c>
      <c r="F230" s="265"/>
      <c r="G230" s="265"/>
      <c r="H230" s="266" t="str">
        <f>IF(COUNTIF(H71:H229,"yes")&gt;0,"Yes","No")</f>
        <v>Yes</v>
      </c>
      <c r="I230" s="257">
        <f t="shared" ref="I230:X230" si="16">SUMPRODUCT($D71:$D229,I71:I229)/$D230</f>
        <v>2571.562842</v>
      </c>
      <c r="J230" s="255">
        <f t="shared" si="16"/>
        <v>7.423426902</v>
      </c>
      <c r="K230" s="35">
        <f t="shared" si="16"/>
        <v>0</v>
      </c>
      <c r="L230" s="35">
        <f t="shared" si="16"/>
        <v>0</v>
      </c>
      <c r="M230" s="267">
        <f t="shared" si="16"/>
        <v>0</v>
      </c>
      <c r="N230" s="35">
        <f t="shared" si="16"/>
        <v>2571.562842</v>
      </c>
      <c r="O230" s="255">
        <f t="shared" si="16"/>
        <v>7.423426902</v>
      </c>
      <c r="P230" s="35">
        <f t="shared" si="16"/>
        <v>0</v>
      </c>
      <c r="Q230" s="35">
        <f t="shared" si="16"/>
        <v>0</v>
      </c>
      <c r="R230" s="35">
        <f t="shared" si="16"/>
        <v>0</v>
      </c>
      <c r="S230" s="35">
        <f t="shared" si="16"/>
        <v>0</v>
      </c>
      <c r="T230" s="35">
        <f t="shared" si="16"/>
        <v>0</v>
      </c>
      <c r="U230" s="35">
        <f t="shared" si="16"/>
        <v>0</v>
      </c>
      <c r="V230" s="35">
        <f t="shared" si="16"/>
        <v>0</v>
      </c>
      <c r="W230" s="257">
        <f t="shared" si="16"/>
        <v>2571.562842</v>
      </c>
      <c r="X230" s="258">
        <f t="shared" si="16"/>
        <v>7.423426902</v>
      </c>
      <c r="Y230" s="3"/>
      <c r="Z230" s="3"/>
      <c r="AA230" s="3"/>
      <c r="AB230" s="3"/>
      <c r="AC230" s="3"/>
    </row>
    <row r="231" ht="12.75" customHeight="1">
      <c r="A231" s="9"/>
      <c r="B231" s="3"/>
      <c r="C231" s="17"/>
      <c r="D231" s="3"/>
      <c r="E231" s="3"/>
      <c r="F231" s="3"/>
      <c r="G231" s="3"/>
      <c r="H231" s="3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24"/>
      <c r="W231" s="19"/>
      <c r="X231" s="19"/>
      <c r="Y231" s="3"/>
      <c r="Z231" s="3"/>
      <c r="AA231" s="3"/>
      <c r="AB231" s="3"/>
      <c r="AC231" s="3"/>
    </row>
    <row r="232" ht="12.75" customHeight="1">
      <c r="A232" s="109" t="s">
        <v>284</v>
      </c>
      <c r="B232" s="109"/>
      <c r="C232" s="109"/>
      <c r="D232" s="109"/>
      <c r="E232" s="109"/>
      <c r="F232" s="109"/>
      <c r="G232" s="109"/>
      <c r="H232" s="109"/>
      <c r="I232" s="109"/>
      <c r="J232" s="109"/>
      <c r="K232" s="109"/>
      <c r="L232" s="109"/>
      <c r="M232" s="109"/>
      <c r="N232" s="109"/>
      <c r="O232" s="109"/>
      <c r="P232" s="109"/>
      <c r="Q232" s="109"/>
      <c r="R232" s="109"/>
      <c r="S232" s="109"/>
      <c r="T232" s="109"/>
      <c r="U232" s="109"/>
      <c r="V232" s="109"/>
      <c r="W232" s="109"/>
      <c r="X232" s="109"/>
      <c r="Y232" s="3"/>
      <c r="Z232" s="3"/>
      <c r="AA232" s="3"/>
      <c r="AB232" s="3"/>
      <c r="AC232" s="3"/>
    </row>
    <row r="233" ht="12.75" customHeight="1">
      <c r="A233" s="209"/>
      <c r="B233" s="209"/>
      <c r="C233" s="209"/>
      <c r="D233" s="209"/>
      <c r="E233" s="209"/>
      <c r="F233" s="209"/>
      <c r="G233" s="209"/>
      <c r="H233" s="209"/>
      <c r="I233" s="240" t="s">
        <v>84</v>
      </c>
      <c r="J233" s="181"/>
      <c r="K233" s="240" t="s">
        <v>16</v>
      </c>
      <c r="L233" s="181"/>
      <c r="M233" s="181"/>
      <c r="N233" s="240" t="s">
        <v>273</v>
      </c>
      <c r="O233" s="181"/>
      <c r="P233" s="240" t="s">
        <v>87</v>
      </c>
      <c r="Q233" s="181"/>
      <c r="R233" s="181"/>
      <c r="S233" s="181"/>
      <c r="T233" s="181"/>
      <c r="U233" s="181"/>
      <c r="V233" s="181"/>
      <c r="W233" s="240" t="s">
        <v>274</v>
      </c>
      <c r="X233" s="181"/>
      <c r="Y233" s="3"/>
      <c r="Z233" s="3"/>
      <c r="AA233" s="3"/>
      <c r="AB233" s="3"/>
      <c r="AC233" s="3"/>
    </row>
    <row r="234" ht="12.75" customHeight="1">
      <c r="A234" s="241" t="s">
        <v>97</v>
      </c>
      <c r="B234" s="242"/>
      <c r="C234" s="242"/>
      <c r="D234" s="242"/>
      <c r="E234" s="242"/>
      <c r="F234" s="242" t="s">
        <v>98</v>
      </c>
      <c r="G234" s="242" t="s">
        <v>99</v>
      </c>
      <c r="H234" s="242" t="s">
        <v>100</v>
      </c>
      <c r="I234" s="268" t="s">
        <v>101</v>
      </c>
      <c r="J234" s="269" t="s">
        <v>102</v>
      </c>
      <c r="K234" s="245" t="s">
        <v>103</v>
      </c>
      <c r="L234" s="246" t="s">
        <v>104</v>
      </c>
      <c r="M234" s="247" t="s">
        <v>105</v>
      </c>
      <c r="N234" s="245" t="s">
        <v>101</v>
      </c>
      <c r="O234" s="270" t="s">
        <v>102</v>
      </c>
      <c r="P234" s="245" t="s">
        <v>106</v>
      </c>
      <c r="Q234" s="246" t="s">
        <v>107</v>
      </c>
      <c r="R234" s="246" t="s">
        <v>108</v>
      </c>
      <c r="S234" s="246" t="s">
        <v>109</v>
      </c>
      <c r="T234" s="246" t="s">
        <v>110</v>
      </c>
      <c r="U234" s="246" t="s">
        <v>111</v>
      </c>
      <c r="V234" s="246" t="s">
        <v>112</v>
      </c>
      <c r="W234" s="245" t="s">
        <v>101</v>
      </c>
      <c r="X234" s="271" t="s">
        <v>102</v>
      </c>
      <c r="Y234" s="3"/>
      <c r="Z234" s="3"/>
      <c r="AA234" s="3"/>
      <c r="AB234" s="3"/>
      <c r="AC234" s="3"/>
    </row>
    <row r="235" ht="12.75" customHeight="1">
      <c r="A235" s="9" t="s">
        <v>114</v>
      </c>
      <c r="B235" s="3"/>
      <c r="C235" s="17"/>
      <c r="D235" s="166"/>
      <c r="E235" s="251"/>
      <c r="F235" s="166">
        <f t="shared" ref="F235:F241" si="18">SUMIF($A$71:$A$229,$A235,$D$71:$D$229)</f>
        <v>183</v>
      </c>
      <c r="G235" s="251">
        <f t="shared" ref="G235:G241" si="19">IFERROR(SUMPRODUCT($E$71:$E$229,$D$71:$D$229,--($A$71:$A$229=$A235)/$F235),0)</f>
        <v>347.4371585</v>
      </c>
      <c r="H235" s="251" t="str">
        <f t="shared" ref="H235:H241" si="20">IF(COUNTIFS($A$71:$A$229,A235,$H$71:$H$229,"Yes")=0,"N/A",IF(COUNTIFS($A$71:$A$229,A235,$H$71:$H$229,"Yes")&gt;0,"Yes","No"))</f>
        <v>Yes</v>
      </c>
      <c r="I235" s="257">
        <f t="shared" ref="I235:X235" si="17">IFERROR(SUMPRODUCT(I$71:I$229,$D$71:$D$229,--($A$71:$A$229=$A235)/$F235),0)</f>
        <v>2571.562842</v>
      </c>
      <c r="J235" s="255">
        <f t="shared" si="17"/>
        <v>7.423426902</v>
      </c>
      <c r="K235" s="24">
        <f t="shared" si="17"/>
        <v>0</v>
      </c>
      <c r="L235" s="24">
        <f t="shared" si="17"/>
        <v>0</v>
      </c>
      <c r="M235" s="124">
        <f t="shared" si="17"/>
        <v>0</v>
      </c>
      <c r="N235" s="24">
        <f t="shared" si="17"/>
        <v>2571.562842</v>
      </c>
      <c r="O235" s="123">
        <f t="shared" si="17"/>
        <v>7.423426902</v>
      </c>
      <c r="P235" s="24">
        <f t="shared" si="17"/>
        <v>0</v>
      </c>
      <c r="Q235" s="24">
        <f t="shared" si="17"/>
        <v>0</v>
      </c>
      <c r="R235" s="24">
        <f t="shared" si="17"/>
        <v>0</v>
      </c>
      <c r="S235" s="24">
        <f t="shared" si="17"/>
        <v>0</v>
      </c>
      <c r="T235" s="24">
        <f t="shared" si="17"/>
        <v>0</v>
      </c>
      <c r="U235" s="24">
        <f t="shared" si="17"/>
        <v>0</v>
      </c>
      <c r="V235" s="24">
        <f t="shared" si="17"/>
        <v>0</v>
      </c>
      <c r="W235" s="261">
        <f t="shared" si="17"/>
        <v>2571.562842</v>
      </c>
      <c r="X235" s="123">
        <f t="shared" si="17"/>
        <v>7.423426902</v>
      </c>
      <c r="Y235" s="3"/>
      <c r="Z235" s="3"/>
      <c r="AA235" s="3"/>
      <c r="AB235" s="3"/>
      <c r="AC235" s="3"/>
    </row>
    <row r="236" ht="12.75" customHeight="1">
      <c r="A236" s="9" t="s">
        <v>116</v>
      </c>
      <c r="B236" s="3"/>
      <c r="C236" s="17"/>
      <c r="D236" s="166"/>
      <c r="E236" s="251"/>
      <c r="F236" s="166">
        <f t="shared" si="18"/>
        <v>0</v>
      </c>
      <c r="G236" s="251">
        <f t="shared" si="19"/>
        <v>0</v>
      </c>
      <c r="H236" s="251" t="str">
        <f t="shared" si="20"/>
        <v>N/A</v>
      </c>
      <c r="I236" s="261">
        <f t="shared" ref="I236:X236" si="21">IFERROR(SUMPRODUCT(I$71:I$229,$D$71:$D$229,--($A$71:$A$229=$A236)/$F236),0)</f>
        <v>0</v>
      </c>
      <c r="J236" s="123">
        <f t="shared" si="21"/>
        <v>0</v>
      </c>
      <c r="K236" s="24">
        <f t="shared" si="21"/>
        <v>0</v>
      </c>
      <c r="L236" s="24">
        <f t="shared" si="21"/>
        <v>0</v>
      </c>
      <c r="M236" s="124">
        <f t="shared" si="21"/>
        <v>0</v>
      </c>
      <c r="N236" s="24">
        <f t="shared" si="21"/>
        <v>0</v>
      </c>
      <c r="O236" s="123">
        <f t="shared" si="21"/>
        <v>0</v>
      </c>
      <c r="P236" s="24">
        <f t="shared" si="21"/>
        <v>0</v>
      </c>
      <c r="Q236" s="24">
        <f t="shared" si="21"/>
        <v>0</v>
      </c>
      <c r="R236" s="24">
        <f t="shared" si="21"/>
        <v>0</v>
      </c>
      <c r="S236" s="24">
        <f t="shared" si="21"/>
        <v>0</v>
      </c>
      <c r="T236" s="24">
        <f t="shared" si="21"/>
        <v>0</v>
      </c>
      <c r="U236" s="24">
        <f t="shared" si="21"/>
        <v>0</v>
      </c>
      <c r="V236" s="24">
        <f t="shared" si="21"/>
        <v>0</v>
      </c>
      <c r="W236" s="261">
        <f t="shared" si="21"/>
        <v>0</v>
      </c>
      <c r="X236" s="123">
        <f t="shared" si="21"/>
        <v>0</v>
      </c>
      <c r="Y236" s="3"/>
      <c r="Z236" s="3"/>
      <c r="AA236" s="3"/>
      <c r="AB236" s="3"/>
      <c r="AC236" s="3"/>
    </row>
    <row r="237" ht="12.75" customHeight="1">
      <c r="A237" s="9" t="s">
        <v>117</v>
      </c>
      <c r="B237" s="3"/>
      <c r="C237" s="17"/>
      <c r="D237" s="166"/>
      <c r="E237" s="251"/>
      <c r="F237" s="166">
        <f t="shared" si="18"/>
        <v>0</v>
      </c>
      <c r="G237" s="251">
        <f t="shared" si="19"/>
        <v>0</v>
      </c>
      <c r="H237" s="251" t="str">
        <f t="shared" si="20"/>
        <v>N/A</v>
      </c>
      <c r="I237" s="261">
        <f t="shared" ref="I237:X237" si="22">IFERROR(SUMPRODUCT(I$71:I$229,$D$71:$D$229,--($A$71:$A$229=$A237)/$F237),0)</f>
        <v>0</v>
      </c>
      <c r="J237" s="123">
        <f t="shared" si="22"/>
        <v>0</v>
      </c>
      <c r="K237" s="24">
        <f t="shared" si="22"/>
        <v>0</v>
      </c>
      <c r="L237" s="24">
        <f t="shared" si="22"/>
        <v>0</v>
      </c>
      <c r="M237" s="124">
        <f t="shared" si="22"/>
        <v>0</v>
      </c>
      <c r="N237" s="24">
        <f t="shared" si="22"/>
        <v>0</v>
      </c>
      <c r="O237" s="123">
        <f t="shared" si="22"/>
        <v>0</v>
      </c>
      <c r="P237" s="24">
        <f t="shared" si="22"/>
        <v>0</v>
      </c>
      <c r="Q237" s="24">
        <f t="shared" si="22"/>
        <v>0</v>
      </c>
      <c r="R237" s="24">
        <f t="shared" si="22"/>
        <v>0</v>
      </c>
      <c r="S237" s="24">
        <f t="shared" si="22"/>
        <v>0</v>
      </c>
      <c r="T237" s="24">
        <f t="shared" si="22"/>
        <v>0</v>
      </c>
      <c r="U237" s="24">
        <f t="shared" si="22"/>
        <v>0</v>
      </c>
      <c r="V237" s="24">
        <f t="shared" si="22"/>
        <v>0</v>
      </c>
      <c r="W237" s="261">
        <f t="shared" si="22"/>
        <v>0</v>
      </c>
      <c r="X237" s="123">
        <f t="shared" si="22"/>
        <v>0</v>
      </c>
      <c r="Y237" s="272"/>
      <c r="Z237" s="3"/>
      <c r="AA237" s="3"/>
      <c r="AB237" s="3"/>
      <c r="AC237" s="3"/>
    </row>
    <row r="238" ht="12.75" customHeight="1">
      <c r="A238" s="9" t="s">
        <v>118</v>
      </c>
      <c r="B238" s="3"/>
      <c r="C238" s="17"/>
      <c r="D238" s="166"/>
      <c r="E238" s="251"/>
      <c r="F238" s="166">
        <f t="shared" si="18"/>
        <v>0</v>
      </c>
      <c r="G238" s="251">
        <f t="shared" si="19"/>
        <v>0</v>
      </c>
      <c r="H238" s="251" t="str">
        <f t="shared" si="20"/>
        <v>N/A</v>
      </c>
      <c r="I238" s="261">
        <f t="shared" ref="I238:X238" si="23">IFERROR(SUMPRODUCT(I$71:I$229,$D$71:$D$229,--($A$71:$A$229=$A238)/$F238),0)</f>
        <v>0</v>
      </c>
      <c r="J238" s="123">
        <f t="shared" si="23"/>
        <v>0</v>
      </c>
      <c r="K238" s="24">
        <f t="shared" si="23"/>
        <v>0</v>
      </c>
      <c r="L238" s="24">
        <f t="shared" si="23"/>
        <v>0</v>
      </c>
      <c r="M238" s="124">
        <f t="shared" si="23"/>
        <v>0</v>
      </c>
      <c r="N238" s="24">
        <f t="shared" si="23"/>
        <v>0</v>
      </c>
      <c r="O238" s="123">
        <f t="shared" si="23"/>
        <v>0</v>
      </c>
      <c r="P238" s="24">
        <f t="shared" si="23"/>
        <v>0</v>
      </c>
      <c r="Q238" s="24">
        <f t="shared" si="23"/>
        <v>0</v>
      </c>
      <c r="R238" s="24">
        <f t="shared" si="23"/>
        <v>0</v>
      </c>
      <c r="S238" s="24">
        <f t="shared" si="23"/>
        <v>0</v>
      </c>
      <c r="T238" s="24">
        <f t="shared" si="23"/>
        <v>0</v>
      </c>
      <c r="U238" s="24">
        <f t="shared" si="23"/>
        <v>0</v>
      </c>
      <c r="V238" s="24">
        <f t="shared" si="23"/>
        <v>0</v>
      </c>
      <c r="W238" s="261">
        <f t="shared" si="23"/>
        <v>0</v>
      </c>
      <c r="X238" s="123">
        <f t="shared" si="23"/>
        <v>0</v>
      </c>
      <c r="Y238" s="272"/>
      <c r="Z238" s="3"/>
      <c r="AA238" s="3"/>
      <c r="AB238" s="3"/>
      <c r="AC238" s="3"/>
    </row>
    <row r="239" ht="12.75" customHeight="1">
      <c r="A239" s="9" t="s">
        <v>119</v>
      </c>
      <c r="B239" s="3"/>
      <c r="C239" s="17"/>
      <c r="D239" s="166"/>
      <c r="E239" s="251"/>
      <c r="F239" s="166">
        <f t="shared" si="18"/>
        <v>0</v>
      </c>
      <c r="G239" s="251">
        <f t="shared" si="19"/>
        <v>0</v>
      </c>
      <c r="H239" s="251" t="str">
        <f t="shared" si="20"/>
        <v>N/A</v>
      </c>
      <c r="I239" s="261">
        <f t="shared" ref="I239:X239" si="24">IFERROR(SUMPRODUCT(I$71:I$229,$D$71:$D$229,--($A$71:$A$229=$A239)/$F239),0)</f>
        <v>0</v>
      </c>
      <c r="J239" s="123">
        <f t="shared" si="24"/>
        <v>0</v>
      </c>
      <c r="K239" s="24">
        <f t="shared" si="24"/>
        <v>0</v>
      </c>
      <c r="L239" s="24">
        <f t="shared" si="24"/>
        <v>0</v>
      </c>
      <c r="M239" s="124">
        <f t="shared" si="24"/>
        <v>0</v>
      </c>
      <c r="N239" s="24">
        <f t="shared" si="24"/>
        <v>0</v>
      </c>
      <c r="O239" s="123">
        <f t="shared" si="24"/>
        <v>0</v>
      </c>
      <c r="P239" s="24">
        <f t="shared" si="24"/>
        <v>0</v>
      </c>
      <c r="Q239" s="24">
        <f t="shared" si="24"/>
        <v>0</v>
      </c>
      <c r="R239" s="24">
        <f t="shared" si="24"/>
        <v>0</v>
      </c>
      <c r="S239" s="24">
        <f t="shared" si="24"/>
        <v>0</v>
      </c>
      <c r="T239" s="24">
        <f t="shared" si="24"/>
        <v>0</v>
      </c>
      <c r="U239" s="24">
        <f t="shared" si="24"/>
        <v>0</v>
      </c>
      <c r="V239" s="24">
        <f t="shared" si="24"/>
        <v>0</v>
      </c>
      <c r="W239" s="261">
        <f t="shared" si="24"/>
        <v>0</v>
      </c>
      <c r="X239" s="123">
        <f t="shared" si="24"/>
        <v>0</v>
      </c>
      <c r="Y239" s="272"/>
      <c r="Z239" s="3"/>
      <c r="AA239" s="3"/>
      <c r="AB239" s="3"/>
      <c r="AC239" s="3"/>
    </row>
    <row r="240" ht="12.75" customHeight="1">
      <c r="A240" s="9" t="s">
        <v>120</v>
      </c>
      <c r="B240" s="3"/>
      <c r="C240" s="17"/>
      <c r="D240" s="166"/>
      <c r="E240" s="251"/>
      <c r="F240" s="166">
        <f t="shared" si="18"/>
        <v>0</v>
      </c>
      <c r="G240" s="251">
        <f t="shared" si="19"/>
        <v>0</v>
      </c>
      <c r="H240" s="251" t="str">
        <f t="shared" si="20"/>
        <v>N/A</v>
      </c>
      <c r="I240" s="261">
        <f t="shared" ref="I240:X240" si="25">IFERROR(SUMPRODUCT(I$71:I$229,$D$71:$D$229,--($A$71:$A$229=$A240)/$F240),0)</f>
        <v>0</v>
      </c>
      <c r="J240" s="123">
        <f t="shared" si="25"/>
        <v>0</v>
      </c>
      <c r="K240" s="24">
        <f t="shared" si="25"/>
        <v>0</v>
      </c>
      <c r="L240" s="24">
        <f t="shared" si="25"/>
        <v>0</v>
      </c>
      <c r="M240" s="124">
        <f t="shared" si="25"/>
        <v>0</v>
      </c>
      <c r="N240" s="24">
        <f t="shared" si="25"/>
        <v>0</v>
      </c>
      <c r="O240" s="123">
        <f t="shared" si="25"/>
        <v>0</v>
      </c>
      <c r="P240" s="24">
        <f t="shared" si="25"/>
        <v>0</v>
      </c>
      <c r="Q240" s="24">
        <f t="shared" si="25"/>
        <v>0</v>
      </c>
      <c r="R240" s="24">
        <f t="shared" si="25"/>
        <v>0</v>
      </c>
      <c r="S240" s="24">
        <f t="shared" si="25"/>
        <v>0</v>
      </c>
      <c r="T240" s="24">
        <f t="shared" si="25"/>
        <v>0</v>
      </c>
      <c r="U240" s="24">
        <f t="shared" si="25"/>
        <v>0</v>
      </c>
      <c r="V240" s="24">
        <f t="shared" si="25"/>
        <v>0</v>
      </c>
      <c r="W240" s="261">
        <f t="shared" si="25"/>
        <v>0</v>
      </c>
      <c r="X240" s="123">
        <f t="shared" si="25"/>
        <v>0</v>
      </c>
      <c r="Y240" s="272"/>
      <c r="Z240" s="3"/>
      <c r="AA240" s="3"/>
      <c r="AB240" s="3"/>
      <c r="AC240" s="3"/>
    </row>
    <row r="241" ht="12.75" customHeight="1">
      <c r="A241" s="9" t="s">
        <v>121</v>
      </c>
      <c r="B241" s="3"/>
      <c r="C241" s="17"/>
      <c r="D241" s="166"/>
      <c r="E241" s="251"/>
      <c r="F241" s="166">
        <f t="shared" si="18"/>
        <v>0</v>
      </c>
      <c r="G241" s="251">
        <f t="shared" si="19"/>
        <v>0</v>
      </c>
      <c r="H241" s="251" t="str">
        <f t="shared" si="20"/>
        <v>N/A</v>
      </c>
      <c r="I241" s="261">
        <f t="shared" ref="I241:X241" si="26">IFERROR(SUMPRODUCT(I$71:I$229,$D$71:$D$229,--($A$71:$A$229=$A241)/$F241),0)</f>
        <v>0</v>
      </c>
      <c r="J241" s="273">
        <f t="shared" si="26"/>
        <v>0</v>
      </c>
      <c r="K241" s="24">
        <f t="shared" si="26"/>
        <v>0</v>
      </c>
      <c r="L241" s="24">
        <f t="shared" si="26"/>
        <v>0</v>
      </c>
      <c r="M241" s="124">
        <f t="shared" si="26"/>
        <v>0</v>
      </c>
      <c r="N241" s="24">
        <f t="shared" si="26"/>
        <v>0</v>
      </c>
      <c r="O241" s="123">
        <f t="shared" si="26"/>
        <v>0</v>
      </c>
      <c r="P241" s="24">
        <f t="shared" si="26"/>
        <v>0</v>
      </c>
      <c r="Q241" s="24">
        <f t="shared" si="26"/>
        <v>0</v>
      </c>
      <c r="R241" s="24">
        <f t="shared" si="26"/>
        <v>0</v>
      </c>
      <c r="S241" s="24">
        <f t="shared" si="26"/>
        <v>0</v>
      </c>
      <c r="T241" s="24">
        <f t="shared" si="26"/>
        <v>0</v>
      </c>
      <c r="U241" s="24">
        <f t="shared" si="26"/>
        <v>0</v>
      </c>
      <c r="V241" s="24">
        <f t="shared" si="26"/>
        <v>0</v>
      </c>
      <c r="W241" s="261">
        <f t="shared" si="26"/>
        <v>0</v>
      </c>
      <c r="X241" s="123">
        <f t="shared" si="26"/>
        <v>0</v>
      </c>
      <c r="Y241" s="272"/>
      <c r="Z241" s="3"/>
      <c r="AA241" s="3"/>
      <c r="AB241" s="3"/>
      <c r="AC241" s="3"/>
    </row>
    <row r="242" ht="12.75" customHeight="1">
      <c r="A242" s="263" t="s">
        <v>283</v>
      </c>
      <c r="B242" s="274"/>
      <c r="C242" s="275"/>
      <c r="D242" s="276"/>
      <c r="E242" s="276"/>
      <c r="F242" s="30">
        <f>SUM(F235:F241)</f>
        <v>183</v>
      </c>
      <c r="G242" s="265">
        <f>SUMPRODUCT(G235:G241,$F235:$F241)/$F242</f>
        <v>347.4371585</v>
      </c>
      <c r="H242" s="266" t="str">
        <f>IF(COUNTIF(H235:H241,"yes")&gt;0,"Yes","No")</f>
        <v>Yes</v>
      </c>
      <c r="I242" s="257">
        <f t="shared" ref="I242:X242" si="27">SUMPRODUCT(I235:I241,$F235:$F241)/$F242</f>
        <v>2571.562842</v>
      </c>
      <c r="J242" s="255">
        <f t="shared" si="27"/>
        <v>7.423426902</v>
      </c>
      <c r="K242" s="35">
        <f t="shared" si="27"/>
        <v>0</v>
      </c>
      <c r="L242" s="35">
        <f t="shared" si="27"/>
        <v>0</v>
      </c>
      <c r="M242" s="267">
        <f t="shared" si="27"/>
        <v>0</v>
      </c>
      <c r="N242" s="35">
        <f t="shared" si="27"/>
        <v>2571.562842</v>
      </c>
      <c r="O242" s="255">
        <f t="shared" si="27"/>
        <v>7.423426902</v>
      </c>
      <c r="P242" s="35">
        <f t="shared" si="27"/>
        <v>0</v>
      </c>
      <c r="Q242" s="35">
        <f t="shared" si="27"/>
        <v>0</v>
      </c>
      <c r="R242" s="35">
        <f t="shared" si="27"/>
        <v>0</v>
      </c>
      <c r="S242" s="35">
        <f t="shared" si="27"/>
        <v>0</v>
      </c>
      <c r="T242" s="35">
        <f t="shared" si="27"/>
        <v>0</v>
      </c>
      <c r="U242" s="35">
        <f t="shared" si="27"/>
        <v>0</v>
      </c>
      <c r="V242" s="35">
        <f t="shared" si="27"/>
        <v>0</v>
      </c>
      <c r="W242" s="257">
        <f t="shared" si="27"/>
        <v>2571.562842</v>
      </c>
      <c r="X242" s="255">
        <f t="shared" si="27"/>
        <v>7.423426902</v>
      </c>
      <c r="Y242" s="272"/>
      <c r="Z242" s="3"/>
      <c r="AA242" s="3"/>
      <c r="AB242" s="3"/>
      <c r="AC242" s="3"/>
    </row>
    <row r="243" ht="12.75" customHeight="1">
      <c r="A243" s="9"/>
      <c r="B243" s="9"/>
      <c r="C243" s="17"/>
      <c r="D243" s="166"/>
      <c r="E243" s="251"/>
      <c r="F243" s="251"/>
      <c r="G243" s="251"/>
      <c r="H243" s="251"/>
      <c r="I243" s="204"/>
      <c r="J243" s="204"/>
      <c r="K243" s="204"/>
      <c r="L243" s="204"/>
      <c r="M243" s="204"/>
      <c r="N243" s="204"/>
      <c r="O243" s="277"/>
      <c r="P243" s="204"/>
      <c r="Q243" s="204"/>
      <c r="R243" s="204"/>
      <c r="S243" s="204"/>
      <c r="T243" s="204"/>
      <c r="U243" s="204"/>
      <c r="V243" s="204"/>
      <c r="W243" s="204"/>
      <c r="X243" s="277"/>
      <c r="Y243" s="272"/>
      <c r="Z243" s="3"/>
      <c r="AA243" s="3"/>
      <c r="AB243" s="3"/>
      <c r="AC243" s="3"/>
    </row>
    <row r="244" ht="12.75" customHeight="1">
      <c r="A244" s="278" t="s">
        <v>285</v>
      </c>
      <c r="B244" s="9"/>
      <c r="C244" s="17"/>
      <c r="D244" s="166"/>
      <c r="E244" s="251"/>
      <c r="F244" s="251"/>
      <c r="G244" s="251"/>
      <c r="H244" s="251"/>
      <c r="I244" s="204"/>
      <c r="J244" s="204"/>
      <c r="K244" s="204"/>
      <c r="L244" s="204"/>
      <c r="M244" s="204"/>
      <c r="N244" s="204"/>
      <c r="O244" s="277"/>
      <c r="P244" s="204"/>
      <c r="Q244" s="204"/>
      <c r="R244" s="204"/>
      <c r="S244" s="204"/>
      <c r="T244" s="204"/>
      <c r="U244" s="204"/>
      <c r="V244" s="204"/>
      <c r="W244" s="204"/>
      <c r="X244" s="74"/>
      <c r="Y244" s="272"/>
      <c r="Z244" s="3"/>
      <c r="AA244" s="3"/>
      <c r="AB244" s="3"/>
      <c r="AC244" s="3"/>
    </row>
    <row r="245" ht="12.75" customHeight="1">
      <c r="A245" s="9"/>
      <c r="B245" s="9"/>
      <c r="C245" s="17"/>
      <c r="D245" s="17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272"/>
      <c r="Z245" s="3"/>
      <c r="AA245" s="3"/>
      <c r="AB245" s="3"/>
      <c r="AC245" s="3"/>
    </row>
    <row r="246" ht="12.75" customHeight="1">
      <c r="A246" s="9"/>
      <c r="B246" s="9"/>
      <c r="C246" s="17"/>
      <c r="D246" s="17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272"/>
      <c r="Z246" s="3"/>
      <c r="AA246" s="3"/>
      <c r="AB246" s="3"/>
      <c r="AC246" s="3"/>
    </row>
    <row r="247" ht="12.75" customHeight="1">
      <c r="A247" s="160"/>
      <c r="B247" s="3"/>
      <c r="C247" s="166"/>
      <c r="D247" s="121"/>
      <c r="E247" s="121"/>
      <c r="F247" s="166"/>
      <c r="G247" s="166"/>
      <c r="H247" s="17"/>
      <c r="I247" s="24"/>
      <c r="J247" s="24"/>
      <c r="K247" s="24"/>
      <c r="L247" s="24"/>
      <c r="M247" s="24"/>
      <c r="N247" s="24"/>
      <c r="O247" s="25"/>
      <c r="P247" s="24"/>
      <c r="Q247" s="24"/>
      <c r="R247" s="24"/>
      <c r="S247" s="24"/>
      <c r="T247" s="24"/>
      <c r="U247" s="24"/>
      <c r="V247" s="24"/>
      <c r="W247" s="24"/>
      <c r="X247" s="25"/>
      <c r="Y247" s="3"/>
      <c r="Z247" s="3"/>
      <c r="AA247" s="3"/>
      <c r="AB247" s="3"/>
      <c r="AC247" s="3"/>
    </row>
    <row r="248" ht="12.75" customHeight="1">
      <c r="A248" s="160"/>
      <c r="B248" s="3"/>
      <c r="C248" s="166"/>
      <c r="D248" s="121"/>
      <c r="E248" s="121"/>
      <c r="F248" s="166"/>
      <c r="G248" s="166"/>
      <c r="H248" s="17"/>
      <c r="I248" s="24"/>
      <c r="J248" s="24"/>
      <c r="K248" s="24"/>
      <c r="L248" s="24"/>
      <c r="M248" s="24"/>
      <c r="N248" s="24"/>
      <c r="O248" s="25"/>
      <c r="P248" s="24"/>
      <c r="Q248" s="24"/>
      <c r="R248" s="24"/>
      <c r="S248" s="24"/>
      <c r="T248" s="24"/>
      <c r="U248" s="24"/>
      <c r="V248" s="24"/>
      <c r="W248" s="24"/>
      <c r="X248" s="25"/>
      <c r="Y248" s="3"/>
      <c r="Z248" s="3"/>
      <c r="AA248" s="3"/>
      <c r="AB248" s="3"/>
      <c r="AC248" s="3"/>
    </row>
    <row r="249" ht="12.75" customHeight="1">
      <c r="A249" s="160"/>
      <c r="B249" s="3"/>
      <c r="C249" s="166"/>
      <c r="D249" s="121"/>
      <c r="E249" s="121"/>
      <c r="F249" s="166"/>
      <c r="G249" s="166"/>
      <c r="H249" s="17"/>
      <c r="I249" s="24"/>
      <c r="J249" s="24"/>
      <c r="K249" s="24"/>
      <c r="L249" s="24"/>
      <c r="M249" s="24"/>
      <c r="N249" s="24"/>
      <c r="O249" s="25"/>
      <c r="P249" s="24"/>
      <c r="Q249" s="24"/>
      <c r="R249" s="24"/>
      <c r="S249" s="24"/>
      <c r="T249" s="24"/>
      <c r="U249" s="24"/>
      <c r="V249" s="24"/>
      <c r="W249" s="24"/>
      <c r="X249" s="25"/>
      <c r="Y249" s="3"/>
      <c r="Z249" s="3"/>
      <c r="AA249" s="3"/>
      <c r="AB249" s="3"/>
      <c r="AC249" s="3"/>
    </row>
    <row r="250" ht="12.75" customHeight="1">
      <c r="A250" s="160"/>
      <c r="B250" s="3"/>
      <c r="C250" s="166"/>
      <c r="D250" s="121"/>
      <c r="E250" s="121"/>
      <c r="F250" s="166"/>
      <c r="G250" s="166"/>
      <c r="H250" s="17"/>
      <c r="I250" s="24"/>
      <c r="J250" s="24"/>
      <c r="K250" s="24"/>
      <c r="L250" s="24"/>
      <c r="M250" s="24"/>
      <c r="N250" s="24"/>
      <c r="O250" s="25"/>
      <c r="P250" s="24"/>
      <c r="Q250" s="24"/>
      <c r="R250" s="24"/>
      <c r="S250" s="24"/>
      <c r="T250" s="24"/>
      <c r="U250" s="24"/>
      <c r="V250" s="24"/>
      <c r="W250" s="24"/>
      <c r="X250" s="25"/>
      <c r="Y250" s="3"/>
      <c r="Z250" s="3"/>
      <c r="AA250" s="3"/>
      <c r="AB250" s="3"/>
      <c r="AC250" s="3"/>
    </row>
    <row r="251" ht="12.75" customHeight="1">
      <c r="A251" s="160"/>
      <c r="B251" s="3"/>
      <c r="C251" s="166"/>
      <c r="D251" s="121"/>
      <c r="E251" s="121"/>
      <c r="F251" s="166"/>
      <c r="G251" s="166"/>
      <c r="H251" s="17"/>
      <c r="I251" s="24"/>
      <c r="J251" s="24"/>
      <c r="K251" s="24"/>
      <c r="L251" s="24"/>
      <c r="M251" s="24"/>
      <c r="N251" s="24"/>
      <c r="O251" s="25"/>
      <c r="P251" s="24"/>
      <c r="Q251" s="24"/>
      <c r="R251" s="24"/>
      <c r="S251" s="24"/>
      <c r="T251" s="24"/>
      <c r="U251" s="24"/>
      <c r="V251" s="24"/>
      <c r="W251" s="24"/>
      <c r="X251" s="25"/>
      <c r="Y251" s="3"/>
      <c r="Z251" s="3"/>
      <c r="AA251" s="3"/>
      <c r="AB251" s="3"/>
      <c r="AC251" s="3"/>
    </row>
    <row r="252" ht="12.75" customHeight="1">
      <c r="A252" s="160"/>
      <c r="B252" s="3"/>
      <c r="C252" s="166"/>
      <c r="D252" s="121"/>
      <c r="E252" s="121"/>
      <c r="F252" s="166"/>
      <c r="G252" s="166"/>
      <c r="H252" s="17"/>
      <c r="I252" s="24"/>
      <c r="J252" s="24"/>
      <c r="K252" s="24"/>
      <c r="L252" s="24"/>
      <c r="M252" s="24"/>
      <c r="N252" s="24"/>
      <c r="O252" s="25"/>
      <c r="P252" s="24"/>
      <c r="Q252" s="24"/>
      <c r="R252" s="24"/>
      <c r="S252" s="24"/>
      <c r="T252" s="24"/>
      <c r="U252" s="24"/>
      <c r="V252" s="24"/>
      <c r="W252" s="24"/>
      <c r="X252" s="25"/>
      <c r="Y252" s="3"/>
      <c r="Z252" s="3"/>
      <c r="AA252" s="3"/>
      <c r="AB252" s="3"/>
      <c r="AC252" s="3"/>
    </row>
    <row r="253" ht="12.75" customHeight="1">
      <c r="A253" s="160"/>
      <c r="B253" s="3"/>
      <c r="C253" s="166"/>
      <c r="D253" s="121"/>
      <c r="E253" s="121"/>
      <c r="F253" s="166"/>
      <c r="G253" s="166"/>
      <c r="H253" s="17"/>
      <c r="I253" s="24"/>
      <c r="J253" s="24"/>
      <c r="K253" s="24"/>
      <c r="L253" s="24"/>
      <c r="M253" s="24"/>
      <c r="N253" s="24"/>
      <c r="O253" s="25"/>
      <c r="P253" s="24"/>
      <c r="Q253" s="24"/>
      <c r="R253" s="24"/>
      <c r="S253" s="24"/>
      <c r="T253" s="24"/>
      <c r="U253" s="24"/>
      <c r="V253" s="24"/>
      <c r="W253" s="24"/>
      <c r="X253" s="25"/>
      <c r="Y253" s="3"/>
      <c r="Z253" s="3"/>
      <c r="AA253" s="3"/>
      <c r="AB253" s="3"/>
      <c r="AC253" s="3"/>
    </row>
    <row r="254" ht="12.75" customHeight="1">
      <c r="A254" s="160"/>
      <c r="B254" s="3"/>
      <c r="C254" s="166"/>
      <c r="D254" s="121"/>
      <c r="E254" s="121"/>
      <c r="F254" s="166"/>
      <c r="G254" s="166"/>
      <c r="H254" s="17"/>
      <c r="I254" s="24"/>
      <c r="J254" s="24"/>
      <c r="K254" s="24"/>
      <c r="L254" s="24"/>
      <c r="M254" s="24"/>
      <c r="N254" s="24"/>
      <c r="O254" s="25"/>
      <c r="P254" s="24"/>
      <c r="Q254" s="24"/>
      <c r="R254" s="24"/>
      <c r="S254" s="24"/>
      <c r="T254" s="24"/>
      <c r="U254" s="24"/>
      <c r="V254" s="24"/>
      <c r="W254" s="24"/>
      <c r="X254" s="25"/>
      <c r="Y254" s="3"/>
      <c r="Z254" s="3"/>
      <c r="AA254" s="3"/>
      <c r="AB254" s="3"/>
      <c r="AC254" s="3"/>
    </row>
    <row r="255" ht="12.75" customHeight="1">
      <c r="A255" s="160"/>
      <c r="B255" s="3"/>
      <c r="C255" s="166"/>
      <c r="D255" s="121"/>
      <c r="E255" s="121"/>
      <c r="F255" s="166"/>
      <c r="G255" s="166"/>
      <c r="H255" s="17"/>
      <c r="I255" s="24"/>
      <c r="J255" s="24"/>
      <c r="K255" s="24"/>
      <c r="L255" s="24"/>
      <c r="M255" s="24"/>
      <c r="N255" s="24"/>
      <c r="O255" s="25"/>
      <c r="P255" s="24"/>
      <c r="Q255" s="24"/>
      <c r="R255" s="24"/>
      <c r="S255" s="24"/>
      <c r="T255" s="24"/>
      <c r="U255" s="24"/>
      <c r="V255" s="24"/>
      <c r="W255" s="24"/>
      <c r="X255" s="25"/>
      <c r="Y255" s="3"/>
      <c r="Z255" s="3"/>
      <c r="AA255" s="3"/>
      <c r="AB255" s="3"/>
      <c r="AC255" s="3"/>
    </row>
    <row r="256" ht="12.75" customHeight="1">
      <c r="A256" s="160"/>
      <c r="B256" s="3"/>
      <c r="C256" s="166"/>
      <c r="D256" s="121"/>
      <c r="E256" s="121"/>
      <c r="F256" s="166"/>
      <c r="G256" s="166"/>
      <c r="H256" s="17"/>
      <c r="I256" s="24"/>
      <c r="J256" s="24"/>
      <c r="K256" s="24"/>
      <c r="L256" s="24"/>
      <c r="M256" s="24"/>
      <c r="N256" s="24"/>
      <c r="O256" s="25"/>
      <c r="P256" s="24"/>
      <c r="Q256" s="24"/>
      <c r="R256" s="24"/>
      <c r="S256" s="24"/>
      <c r="T256" s="24"/>
      <c r="U256" s="24"/>
      <c r="V256" s="24"/>
      <c r="W256" s="24"/>
      <c r="X256" s="25"/>
      <c r="Y256" s="3"/>
      <c r="Z256" s="3"/>
      <c r="AA256" s="3"/>
      <c r="AB256" s="3"/>
      <c r="AC256" s="3"/>
    </row>
    <row r="257" ht="12.75" customHeight="1">
      <c r="A257" s="160"/>
      <c r="B257" s="3"/>
      <c r="C257" s="166"/>
      <c r="D257" s="121"/>
      <c r="E257" s="121"/>
      <c r="F257" s="166"/>
      <c r="G257" s="166"/>
      <c r="H257" s="17"/>
      <c r="I257" s="24"/>
      <c r="J257" s="24"/>
      <c r="K257" s="24"/>
      <c r="L257" s="24"/>
      <c r="M257" s="24"/>
      <c r="N257" s="24"/>
      <c r="O257" s="25"/>
      <c r="P257" s="24"/>
      <c r="Q257" s="24"/>
      <c r="R257" s="24"/>
      <c r="S257" s="24"/>
      <c r="T257" s="24"/>
      <c r="U257" s="24"/>
      <c r="V257" s="24"/>
      <c r="W257" s="24"/>
      <c r="X257" s="25"/>
      <c r="Y257" s="3"/>
      <c r="Z257" s="3"/>
      <c r="AA257" s="3"/>
      <c r="AB257" s="3"/>
      <c r="AC257" s="3"/>
    </row>
    <row r="258" ht="12.75" customHeight="1">
      <c r="A258" s="160"/>
      <c r="B258" s="3"/>
      <c r="C258" s="166"/>
      <c r="D258" s="121"/>
      <c r="E258" s="121"/>
      <c r="F258" s="166"/>
      <c r="G258" s="166"/>
      <c r="H258" s="17"/>
      <c r="I258" s="24"/>
      <c r="J258" s="24"/>
      <c r="K258" s="24"/>
      <c r="L258" s="24"/>
      <c r="M258" s="24"/>
      <c r="N258" s="24"/>
      <c r="O258" s="25"/>
      <c r="P258" s="24"/>
      <c r="Q258" s="24"/>
      <c r="R258" s="24"/>
      <c r="S258" s="24"/>
      <c r="T258" s="24"/>
      <c r="U258" s="24"/>
      <c r="V258" s="24"/>
      <c r="W258" s="24"/>
      <c r="X258" s="25"/>
      <c r="Y258" s="3"/>
      <c r="Z258" s="3"/>
      <c r="AA258" s="3"/>
      <c r="AB258" s="3"/>
      <c r="AC258" s="3"/>
    </row>
    <row r="259" ht="12.75" customHeight="1">
      <c r="A259" s="160"/>
      <c r="B259" s="3"/>
      <c r="C259" s="166"/>
      <c r="D259" s="121"/>
      <c r="E259" s="121"/>
      <c r="F259" s="166"/>
      <c r="G259" s="166"/>
      <c r="H259" s="17"/>
      <c r="I259" s="24"/>
      <c r="J259" s="24"/>
      <c r="K259" s="24"/>
      <c r="L259" s="24"/>
      <c r="M259" s="24"/>
      <c r="N259" s="24"/>
      <c r="O259" s="25"/>
      <c r="P259" s="24"/>
      <c r="Q259" s="24"/>
      <c r="R259" s="24"/>
      <c r="S259" s="24"/>
      <c r="T259" s="24"/>
      <c r="U259" s="24"/>
      <c r="V259" s="24"/>
      <c r="W259" s="24"/>
      <c r="X259" s="25"/>
      <c r="Y259" s="3"/>
      <c r="Z259" s="3"/>
      <c r="AA259" s="3"/>
      <c r="AB259" s="3"/>
      <c r="AC259" s="3"/>
    </row>
    <row r="260" ht="12.75" customHeight="1">
      <c r="A260" s="160"/>
      <c r="B260" s="3"/>
      <c r="C260" s="166"/>
      <c r="D260" s="121"/>
      <c r="E260" s="121"/>
      <c r="F260" s="166"/>
      <c r="G260" s="166"/>
      <c r="H260" s="17"/>
      <c r="I260" s="24"/>
      <c r="J260" s="24"/>
      <c r="K260" s="24"/>
      <c r="L260" s="24"/>
      <c r="M260" s="24"/>
      <c r="N260" s="24"/>
      <c r="O260" s="25"/>
      <c r="P260" s="24"/>
      <c r="Q260" s="24"/>
      <c r="R260" s="24"/>
      <c r="S260" s="24"/>
      <c r="T260" s="24"/>
      <c r="U260" s="24"/>
      <c r="V260" s="24"/>
      <c r="W260" s="24"/>
      <c r="X260" s="25"/>
      <c r="Y260" s="3"/>
      <c r="Z260" s="3"/>
      <c r="AA260" s="3"/>
      <c r="AB260" s="3"/>
      <c r="AC260" s="3"/>
    </row>
    <row r="261" ht="12.75" customHeight="1">
      <c r="A261" s="160"/>
      <c r="B261" s="3"/>
      <c r="C261" s="166"/>
      <c r="D261" s="121"/>
      <c r="E261" s="121"/>
      <c r="F261" s="166"/>
      <c r="G261" s="166"/>
      <c r="H261" s="17"/>
      <c r="I261" s="24"/>
      <c r="J261" s="24"/>
      <c r="K261" s="24"/>
      <c r="L261" s="24"/>
      <c r="M261" s="24"/>
      <c r="N261" s="24"/>
      <c r="O261" s="25"/>
      <c r="P261" s="24"/>
      <c r="Q261" s="24"/>
      <c r="R261" s="24"/>
      <c r="S261" s="24"/>
      <c r="T261" s="24"/>
      <c r="U261" s="24"/>
      <c r="V261" s="24"/>
      <c r="W261" s="24"/>
      <c r="X261" s="25"/>
      <c r="Y261" s="3"/>
      <c r="Z261" s="3"/>
      <c r="AA261" s="3"/>
      <c r="AB261" s="3"/>
      <c r="AC261" s="3"/>
    </row>
    <row r="262" ht="12.75" customHeight="1">
      <c r="A262" s="160"/>
      <c r="B262" s="3"/>
      <c r="C262" s="166"/>
      <c r="D262" s="121"/>
      <c r="E262" s="121"/>
      <c r="F262" s="166"/>
      <c r="G262" s="166"/>
      <c r="H262" s="17"/>
      <c r="I262" s="24"/>
      <c r="J262" s="24"/>
      <c r="K262" s="24"/>
      <c r="L262" s="24"/>
      <c r="M262" s="24"/>
      <c r="N262" s="24"/>
      <c r="O262" s="25"/>
      <c r="P262" s="24"/>
      <c r="Q262" s="24"/>
      <c r="R262" s="24"/>
      <c r="S262" s="24"/>
      <c r="T262" s="24"/>
      <c r="U262" s="24"/>
      <c r="V262" s="24"/>
      <c r="W262" s="24"/>
      <c r="X262" s="25"/>
      <c r="Y262" s="3"/>
      <c r="Z262" s="3"/>
      <c r="AA262" s="3"/>
      <c r="AB262" s="3"/>
      <c r="AC262" s="3"/>
    </row>
    <row r="263" ht="12.75" customHeight="1">
      <c r="A263" s="160"/>
      <c r="B263" s="3"/>
      <c r="C263" s="166"/>
      <c r="D263" s="121"/>
      <c r="E263" s="121"/>
      <c r="F263" s="166"/>
      <c r="G263" s="166"/>
      <c r="H263" s="17"/>
      <c r="I263" s="24"/>
      <c r="J263" s="24"/>
      <c r="K263" s="24"/>
      <c r="L263" s="24"/>
      <c r="M263" s="24"/>
      <c r="N263" s="24"/>
      <c r="O263" s="25"/>
      <c r="P263" s="24"/>
      <c r="Q263" s="24"/>
      <c r="R263" s="24"/>
      <c r="S263" s="24"/>
      <c r="T263" s="24"/>
      <c r="U263" s="24"/>
      <c r="V263" s="24"/>
      <c r="W263" s="24"/>
      <c r="X263" s="25"/>
      <c r="Y263" s="3"/>
      <c r="Z263" s="3"/>
      <c r="AA263" s="3"/>
      <c r="AB263" s="3"/>
      <c r="AC263" s="3"/>
    </row>
    <row r="264" ht="12.75" customHeight="1">
      <c r="A264" s="160"/>
      <c r="B264" s="3"/>
      <c r="C264" s="166"/>
      <c r="D264" s="121"/>
      <c r="E264" s="121"/>
      <c r="F264" s="166"/>
      <c r="G264" s="166"/>
      <c r="H264" s="17"/>
      <c r="I264" s="24"/>
      <c r="J264" s="24"/>
      <c r="K264" s="24"/>
      <c r="L264" s="24"/>
      <c r="M264" s="24"/>
      <c r="N264" s="24"/>
      <c r="O264" s="25"/>
      <c r="P264" s="24"/>
      <c r="Q264" s="24"/>
      <c r="R264" s="24"/>
      <c r="S264" s="24"/>
      <c r="T264" s="24"/>
      <c r="U264" s="24"/>
      <c r="V264" s="24"/>
      <c r="W264" s="24"/>
      <c r="X264" s="25"/>
      <c r="Y264" s="3"/>
      <c r="Z264" s="3"/>
      <c r="AA264" s="3"/>
      <c r="AB264" s="3"/>
      <c r="AC264" s="3"/>
    </row>
    <row r="265" ht="12.75" customHeight="1">
      <c r="A265" s="160"/>
      <c r="B265" s="3"/>
      <c r="C265" s="166"/>
      <c r="D265" s="121"/>
      <c r="E265" s="121"/>
      <c r="F265" s="166"/>
      <c r="G265" s="166"/>
      <c r="H265" s="17"/>
      <c r="I265" s="24"/>
      <c r="J265" s="24"/>
      <c r="K265" s="24"/>
      <c r="L265" s="24"/>
      <c r="M265" s="24"/>
      <c r="N265" s="24"/>
      <c r="O265" s="25"/>
      <c r="P265" s="24"/>
      <c r="Q265" s="24"/>
      <c r="R265" s="24"/>
      <c r="S265" s="24"/>
      <c r="T265" s="24"/>
      <c r="U265" s="24"/>
      <c r="V265" s="24"/>
      <c r="W265" s="24"/>
      <c r="X265" s="25"/>
      <c r="Y265" s="3"/>
      <c r="Z265" s="3"/>
      <c r="AA265" s="3"/>
      <c r="AB265" s="3"/>
      <c r="AC265" s="3"/>
    </row>
    <row r="266" ht="12.75" customHeight="1">
      <c r="A266" s="160"/>
      <c r="B266" s="3"/>
      <c r="C266" s="166"/>
      <c r="D266" s="121"/>
      <c r="E266" s="121"/>
      <c r="F266" s="166"/>
      <c r="G266" s="166"/>
      <c r="H266" s="17"/>
      <c r="I266" s="24"/>
      <c r="J266" s="24"/>
      <c r="K266" s="24"/>
      <c r="L266" s="24"/>
      <c r="M266" s="24"/>
      <c r="N266" s="24"/>
      <c r="O266" s="25"/>
      <c r="P266" s="24"/>
      <c r="Q266" s="24"/>
      <c r="R266" s="24"/>
      <c r="S266" s="24"/>
      <c r="T266" s="24"/>
      <c r="U266" s="24"/>
      <c r="V266" s="24"/>
      <c r="W266" s="24"/>
      <c r="X266" s="25"/>
      <c r="Y266" s="3"/>
      <c r="Z266" s="3"/>
      <c r="AA266" s="3"/>
      <c r="AB266" s="3"/>
      <c r="AC266" s="3"/>
    </row>
    <row r="267" ht="12.75" customHeight="1">
      <c r="A267" s="160"/>
      <c r="B267" s="3"/>
      <c r="C267" s="166"/>
      <c r="D267" s="121"/>
      <c r="E267" s="121"/>
      <c r="F267" s="166"/>
      <c r="G267" s="166"/>
      <c r="H267" s="17"/>
      <c r="I267" s="24"/>
      <c r="J267" s="24"/>
      <c r="K267" s="24"/>
      <c r="L267" s="24"/>
      <c r="M267" s="24"/>
      <c r="N267" s="24"/>
      <c r="O267" s="25"/>
      <c r="P267" s="24"/>
      <c r="Q267" s="24"/>
      <c r="R267" s="24"/>
      <c r="S267" s="24"/>
      <c r="T267" s="24"/>
      <c r="U267" s="24"/>
      <c r="V267" s="24"/>
      <c r="W267" s="24"/>
      <c r="X267" s="25"/>
      <c r="Y267" s="3"/>
      <c r="Z267" s="3"/>
      <c r="AA267" s="3"/>
      <c r="AB267" s="3"/>
      <c r="AC267" s="3"/>
    </row>
    <row r="268" ht="12.75" customHeight="1">
      <c r="A268" s="160"/>
      <c r="B268" s="3"/>
      <c r="C268" s="166"/>
      <c r="D268" s="121"/>
      <c r="E268" s="121"/>
      <c r="F268" s="166"/>
      <c r="G268" s="166"/>
      <c r="H268" s="17"/>
      <c r="I268" s="24"/>
      <c r="J268" s="24"/>
      <c r="K268" s="24"/>
      <c r="L268" s="24"/>
      <c r="M268" s="24"/>
      <c r="N268" s="24"/>
      <c r="O268" s="25"/>
      <c r="P268" s="24"/>
      <c r="Q268" s="24"/>
      <c r="R268" s="24"/>
      <c r="S268" s="24"/>
      <c r="T268" s="24"/>
      <c r="U268" s="24"/>
      <c r="V268" s="24"/>
      <c r="W268" s="24"/>
      <c r="X268" s="25"/>
      <c r="Y268" s="3"/>
      <c r="Z268" s="3"/>
      <c r="AA268" s="3"/>
      <c r="AB268" s="3"/>
      <c r="AC268" s="3"/>
    </row>
    <row r="269" ht="12.75" customHeight="1">
      <c r="A269" s="160"/>
      <c r="B269" s="3"/>
      <c r="C269" s="166"/>
      <c r="D269" s="121"/>
      <c r="E269" s="121"/>
      <c r="F269" s="166"/>
      <c r="G269" s="166"/>
      <c r="H269" s="17"/>
      <c r="I269" s="24"/>
      <c r="J269" s="24"/>
      <c r="K269" s="24"/>
      <c r="L269" s="24"/>
      <c r="M269" s="24"/>
      <c r="N269" s="24"/>
      <c r="O269" s="25"/>
      <c r="P269" s="24"/>
      <c r="Q269" s="24"/>
      <c r="R269" s="24"/>
      <c r="S269" s="24"/>
      <c r="T269" s="24"/>
      <c r="U269" s="24"/>
      <c r="V269" s="24"/>
      <c r="W269" s="24"/>
      <c r="X269" s="25"/>
      <c r="Y269" s="3"/>
      <c r="Z269" s="3"/>
      <c r="AA269" s="3"/>
      <c r="AB269" s="3"/>
      <c r="AC269" s="3"/>
    </row>
    <row r="270" ht="12.75" customHeight="1">
      <c r="A270" s="160"/>
      <c r="B270" s="3"/>
      <c r="C270" s="166"/>
      <c r="D270" s="121"/>
      <c r="E270" s="121"/>
      <c r="F270" s="166"/>
      <c r="G270" s="166"/>
      <c r="H270" s="17"/>
      <c r="I270" s="24"/>
      <c r="J270" s="24"/>
      <c r="K270" s="24"/>
      <c r="L270" s="24"/>
      <c r="M270" s="24"/>
      <c r="N270" s="24"/>
      <c r="O270" s="25"/>
      <c r="P270" s="24"/>
      <c r="Q270" s="24"/>
      <c r="R270" s="24"/>
      <c r="S270" s="24"/>
      <c r="T270" s="24"/>
      <c r="U270" s="24"/>
      <c r="V270" s="24"/>
      <c r="W270" s="24"/>
      <c r="X270" s="25"/>
      <c r="Y270" s="3"/>
      <c r="Z270" s="3"/>
      <c r="AA270" s="3"/>
      <c r="AB270" s="3"/>
      <c r="AC270" s="3"/>
    </row>
    <row r="271" ht="12.75" customHeight="1">
      <c r="A271" s="160"/>
      <c r="B271" s="3"/>
      <c r="C271" s="166"/>
      <c r="D271" s="121"/>
      <c r="E271" s="121"/>
      <c r="F271" s="166"/>
      <c r="G271" s="166"/>
      <c r="H271" s="17"/>
      <c r="I271" s="24"/>
      <c r="J271" s="24"/>
      <c r="K271" s="24"/>
      <c r="L271" s="24"/>
      <c r="M271" s="24"/>
      <c r="N271" s="24"/>
      <c r="O271" s="25"/>
      <c r="P271" s="24"/>
      <c r="Q271" s="24"/>
      <c r="R271" s="24"/>
      <c r="S271" s="24"/>
      <c r="T271" s="24"/>
      <c r="U271" s="24"/>
      <c r="V271" s="24"/>
      <c r="W271" s="24"/>
      <c r="X271" s="25"/>
      <c r="Y271" s="3"/>
      <c r="Z271" s="3"/>
      <c r="AA271" s="3"/>
      <c r="AB271" s="3"/>
      <c r="AC271" s="3"/>
    </row>
    <row r="272" ht="12.75" customHeight="1">
      <c r="A272" s="160"/>
      <c r="B272" s="3"/>
      <c r="C272" s="166"/>
      <c r="D272" s="121"/>
      <c r="E272" s="121"/>
      <c r="F272" s="166"/>
      <c r="G272" s="166"/>
      <c r="H272" s="17"/>
      <c r="I272" s="24"/>
      <c r="J272" s="24"/>
      <c r="K272" s="24"/>
      <c r="L272" s="24"/>
      <c r="M272" s="24"/>
      <c r="N272" s="24"/>
      <c r="O272" s="25"/>
      <c r="P272" s="24"/>
      <c r="Q272" s="24"/>
      <c r="R272" s="24"/>
      <c r="S272" s="24"/>
      <c r="T272" s="24"/>
      <c r="U272" s="24"/>
      <c r="V272" s="24"/>
      <c r="W272" s="24"/>
      <c r="X272" s="25"/>
      <c r="Y272" s="3"/>
      <c r="Z272" s="3"/>
      <c r="AA272" s="3"/>
      <c r="AB272" s="3"/>
      <c r="AC272" s="3"/>
    </row>
    <row r="273" ht="12.75" customHeight="1">
      <c r="A273" s="160"/>
      <c r="B273" s="3"/>
      <c r="C273" s="166"/>
      <c r="D273" s="121"/>
      <c r="E273" s="121"/>
      <c r="F273" s="166"/>
      <c r="G273" s="166"/>
      <c r="H273" s="17"/>
      <c r="I273" s="24"/>
      <c r="J273" s="24"/>
      <c r="K273" s="24"/>
      <c r="L273" s="24"/>
      <c r="M273" s="24"/>
      <c r="N273" s="24"/>
      <c r="O273" s="25"/>
      <c r="P273" s="24"/>
      <c r="Q273" s="24"/>
      <c r="R273" s="24"/>
      <c r="S273" s="24"/>
      <c r="T273" s="24"/>
      <c r="U273" s="24"/>
      <c r="V273" s="24"/>
      <c r="W273" s="24"/>
      <c r="X273" s="25"/>
      <c r="Y273" s="3"/>
      <c r="Z273" s="3"/>
      <c r="AA273" s="3"/>
      <c r="AB273" s="3"/>
      <c r="AC273" s="3"/>
    </row>
    <row r="274" ht="12.75" customHeight="1">
      <c r="A274" s="160"/>
      <c r="B274" s="3"/>
      <c r="C274" s="166"/>
      <c r="D274" s="121"/>
      <c r="E274" s="121"/>
      <c r="F274" s="166"/>
      <c r="G274" s="166"/>
      <c r="H274" s="17"/>
      <c r="I274" s="24"/>
      <c r="J274" s="24"/>
      <c r="K274" s="24"/>
      <c r="L274" s="24"/>
      <c r="M274" s="24"/>
      <c r="N274" s="24"/>
      <c r="O274" s="25"/>
      <c r="P274" s="24"/>
      <c r="Q274" s="24"/>
      <c r="R274" s="24"/>
      <c r="S274" s="24"/>
      <c r="T274" s="24"/>
      <c r="U274" s="24"/>
      <c r="V274" s="24"/>
      <c r="W274" s="24"/>
      <c r="X274" s="25"/>
      <c r="Y274" s="3"/>
      <c r="Z274" s="3"/>
      <c r="AA274" s="3"/>
      <c r="AB274" s="3"/>
      <c r="AC274" s="3"/>
    </row>
    <row r="275" ht="12.75" customHeight="1">
      <c r="A275" s="160"/>
      <c r="B275" s="3"/>
      <c r="C275" s="166"/>
      <c r="D275" s="121"/>
      <c r="E275" s="121"/>
      <c r="F275" s="166"/>
      <c r="G275" s="166"/>
      <c r="H275" s="17"/>
      <c r="I275" s="24"/>
      <c r="J275" s="24"/>
      <c r="K275" s="24"/>
      <c r="L275" s="24"/>
      <c r="M275" s="24"/>
      <c r="N275" s="24"/>
      <c r="O275" s="25"/>
      <c r="P275" s="24"/>
      <c r="Q275" s="24"/>
      <c r="R275" s="24"/>
      <c r="S275" s="24"/>
      <c r="T275" s="24"/>
      <c r="U275" s="24"/>
      <c r="V275" s="24"/>
      <c r="W275" s="24"/>
      <c r="X275" s="25"/>
      <c r="Y275" s="3"/>
      <c r="Z275" s="3"/>
      <c r="AA275" s="3"/>
      <c r="AB275" s="3"/>
      <c r="AC275" s="3"/>
    </row>
    <row r="276" ht="12.75" customHeight="1">
      <c r="A276" s="160"/>
      <c r="B276" s="3"/>
      <c r="C276" s="166"/>
      <c r="D276" s="121"/>
      <c r="E276" s="121"/>
      <c r="F276" s="166"/>
      <c r="G276" s="166"/>
      <c r="H276" s="17"/>
      <c r="I276" s="24"/>
      <c r="J276" s="24"/>
      <c r="K276" s="24"/>
      <c r="L276" s="24"/>
      <c r="M276" s="24"/>
      <c r="N276" s="24"/>
      <c r="O276" s="25"/>
      <c r="P276" s="24"/>
      <c r="Q276" s="24"/>
      <c r="R276" s="24"/>
      <c r="S276" s="24"/>
      <c r="T276" s="24"/>
      <c r="U276" s="24"/>
      <c r="V276" s="24"/>
      <c r="W276" s="24"/>
      <c r="X276" s="25"/>
      <c r="Y276" s="3"/>
      <c r="Z276" s="3"/>
      <c r="AA276" s="3"/>
      <c r="AB276" s="3"/>
      <c r="AC276" s="3"/>
    </row>
    <row r="277" ht="12.75" customHeight="1">
      <c r="A277" s="160"/>
      <c r="B277" s="3"/>
      <c r="C277" s="166"/>
      <c r="D277" s="121"/>
      <c r="E277" s="121"/>
      <c r="F277" s="166"/>
      <c r="G277" s="166"/>
      <c r="H277" s="17"/>
      <c r="I277" s="24"/>
      <c r="J277" s="24"/>
      <c r="K277" s="24"/>
      <c r="L277" s="24"/>
      <c r="M277" s="24"/>
      <c r="N277" s="24"/>
      <c r="O277" s="25"/>
      <c r="P277" s="24"/>
      <c r="Q277" s="24"/>
      <c r="R277" s="24"/>
      <c r="S277" s="24"/>
      <c r="T277" s="24"/>
      <c r="U277" s="24"/>
      <c r="V277" s="24"/>
      <c r="W277" s="24"/>
      <c r="X277" s="25"/>
      <c r="Y277" s="3"/>
      <c r="Z277" s="3"/>
      <c r="AA277" s="3"/>
      <c r="AB277" s="3"/>
      <c r="AC277" s="3"/>
    </row>
    <row r="278" ht="12.75" customHeight="1">
      <c r="A278" s="160"/>
      <c r="B278" s="3"/>
      <c r="C278" s="166"/>
      <c r="D278" s="121"/>
      <c r="E278" s="121"/>
      <c r="F278" s="166"/>
      <c r="G278" s="166"/>
      <c r="H278" s="17"/>
      <c r="I278" s="24"/>
      <c r="J278" s="24"/>
      <c r="K278" s="24"/>
      <c r="L278" s="24"/>
      <c r="M278" s="24"/>
      <c r="N278" s="24"/>
      <c r="O278" s="25"/>
      <c r="P278" s="24"/>
      <c r="Q278" s="24"/>
      <c r="R278" s="24"/>
      <c r="S278" s="24"/>
      <c r="T278" s="24"/>
      <c r="U278" s="24"/>
      <c r="V278" s="24"/>
      <c r="W278" s="24"/>
      <c r="X278" s="25"/>
      <c r="Y278" s="3"/>
      <c r="Z278" s="3"/>
      <c r="AA278" s="3"/>
      <c r="AB278" s="3"/>
      <c r="AC278" s="3"/>
    </row>
    <row r="279" ht="12.75" customHeight="1">
      <c r="A279" s="160"/>
      <c r="B279" s="3"/>
      <c r="C279" s="166"/>
      <c r="D279" s="121"/>
      <c r="E279" s="121"/>
      <c r="F279" s="166"/>
      <c r="G279" s="166"/>
      <c r="H279" s="17"/>
      <c r="I279" s="24"/>
      <c r="J279" s="24"/>
      <c r="K279" s="24"/>
      <c r="L279" s="24"/>
      <c r="M279" s="24"/>
      <c r="N279" s="24"/>
      <c r="O279" s="25"/>
      <c r="P279" s="24"/>
      <c r="Q279" s="24"/>
      <c r="R279" s="24"/>
      <c r="S279" s="24"/>
      <c r="T279" s="24"/>
      <c r="U279" s="24"/>
      <c r="V279" s="24"/>
      <c r="W279" s="24"/>
      <c r="X279" s="25"/>
      <c r="Y279" s="3"/>
      <c r="Z279" s="3"/>
      <c r="AA279" s="3"/>
      <c r="AB279" s="3"/>
      <c r="AC279" s="3"/>
    </row>
    <row r="280" ht="12.75" customHeight="1">
      <c r="A280" s="160"/>
      <c r="B280" s="3"/>
      <c r="C280" s="166"/>
      <c r="D280" s="121"/>
      <c r="E280" s="121"/>
      <c r="F280" s="166"/>
      <c r="G280" s="166"/>
      <c r="H280" s="17"/>
      <c r="I280" s="24"/>
      <c r="J280" s="24"/>
      <c r="K280" s="24"/>
      <c r="L280" s="24"/>
      <c r="M280" s="24"/>
      <c r="N280" s="24"/>
      <c r="O280" s="25"/>
      <c r="P280" s="24"/>
      <c r="Q280" s="24"/>
      <c r="R280" s="24"/>
      <c r="S280" s="24"/>
      <c r="T280" s="24"/>
      <c r="U280" s="24"/>
      <c r="V280" s="24"/>
      <c r="W280" s="24"/>
      <c r="X280" s="25"/>
      <c r="Y280" s="3"/>
      <c r="Z280" s="3"/>
      <c r="AA280" s="3"/>
      <c r="AB280" s="3"/>
      <c r="AC280" s="3"/>
    </row>
    <row r="281" ht="12.75" customHeight="1">
      <c r="A281" s="160"/>
      <c r="B281" s="3"/>
      <c r="C281" s="166"/>
      <c r="D281" s="121"/>
      <c r="E281" s="121"/>
      <c r="F281" s="166"/>
      <c r="G281" s="166"/>
      <c r="H281" s="17"/>
      <c r="I281" s="24"/>
      <c r="J281" s="24"/>
      <c r="K281" s="24"/>
      <c r="L281" s="24"/>
      <c r="M281" s="24"/>
      <c r="N281" s="24"/>
      <c r="O281" s="25"/>
      <c r="P281" s="24"/>
      <c r="Q281" s="24"/>
      <c r="R281" s="24"/>
      <c r="S281" s="24"/>
      <c r="T281" s="24"/>
      <c r="U281" s="24"/>
      <c r="V281" s="24"/>
      <c r="W281" s="24"/>
      <c r="X281" s="25"/>
      <c r="Y281" s="3"/>
      <c r="Z281" s="3"/>
      <c r="AA281" s="3"/>
      <c r="AB281" s="3"/>
      <c r="AC281" s="3"/>
    </row>
    <row r="282" ht="12.75" customHeight="1">
      <c r="A282" s="160"/>
      <c r="B282" s="3"/>
      <c r="C282" s="166"/>
      <c r="D282" s="121"/>
      <c r="E282" s="121"/>
      <c r="F282" s="166"/>
      <c r="G282" s="166"/>
      <c r="H282" s="17"/>
      <c r="I282" s="24"/>
      <c r="J282" s="24"/>
      <c r="K282" s="24"/>
      <c r="L282" s="24"/>
      <c r="M282" s="24"/>
      <c r="N282" s="24"/>
      <c r="O282" s="25"/>
      <c r="P282" s="24"/>
      <c r="Q282" s="24"/>
      <c r="R282" s="24"/>
      <c r="S282" s="24"/>
      <c r="T282" s="24"/>
      <c r="U282" s="24"/>
      <c r="V282" s="24"/>
      <c r="W282" s="24"/>
      <c r="X282" s="25"/>
      <c r="Y282" s="3"/>
      <c r="Z282" s="3"/>
      <c r="AA282" s="3"/>
      <c r="AB282" s="3"/>
      <c r="AC282" s="3"/>
    </row>
    <row r="283" ht="12.75" customHeight="1">
      <c r="A283" s="160"/>
      <c r="B283" s="3"/>
      <c r="C283" s="166"/>
      <c r="D283" s="121"/>
      <c r="E283" s="121"/>
      <c r="F283" s="166"/>
      <c r="G283" s="166"/>
      <c r="H283" s="17"/>
      <c r="I283" s="24"/>
      <c r="J283" s="24"/>
      <c r="K283" s="24"/>
      <c r="L283" s="24"/>
      <c r="M283" s="24"/>
      <c r="N283" s="24"/>
      <c r="O283" s="25"/>
      <c r="P283" s="24"/>
      <c r="Q283" s="24"/>
      <c r="R283" s="24"/>
      <c r="S283" s="24"/>
      <c r="T283" s="24"/>
      <c r="U283" s="24"/>
      <c r="V283" s="24"/>
      <c r="W283" s="24"/>
      <c r="X283" s="25"/>
      <c r="Y283" s="3"/>
      <c r="Z283" s="3"/>
      <c r="AA283" s="3"/>
      <c r="AB283" s="3"/>
      <c r="AC283" s="3"/>
    </row>
    <row r="284" ht="12.75" customHeight="1">
      <c r="A284" s="160"/>
      <c r="B284" s="3"/>
      <c r="C284" s="166"/>
      <c r="D284" s="121"/>
      <c r="E284" s="121"/>
      <c r="F284" s="166"/>
      <c r="G284" s="166"/>
      <c r="H284" s="17"/>
      <c r="I284" s="24"/>
      <c r="J284" s="24"/>
      <c r="K284" s="24"/>
      <c r="L284" s="24"/>
      <c r="M284" s="24"/>
      <c r="N284" s="24"/>
      <c r="O284" s="25"/>
      <c r="P284" s="24"/>
      <c r="Q284" s="24"/>
      <c r="R284" s="24"/>
      <c r="S284" s="24"/>
      <c r="T284" s="24"/>
      <c r="U284" s="24"/>
      <c r="V284" s="24"/>
      <c r="W284" s="24"/>
      <c r="X284" s="25"/>
      <c r="Y284" s="3"/>
      <c r="Z284" s="3"/>
      <c r="AA284" s="3"/>
      <c r="AB284" s="3"/>
      <c r="AC284" s="3"/>
    </row>
    <row r="285" ht="12.75" customHeight="1">
      <c r="A285" s="160"/>
      <c r="B285" s="3"/>
      <c r="C285" s="166"/>
      <c r="D285" s="121"/>
      <c r="E285" s="121"/>
      <c r="F285" s="166"/>
      <c r="G285" s="166"/>
      <c r="H285" s="17"/>
      <c r="I285" s="24"/>
      <c r="J285" s="24"/>
      <c r="K285" s="24"/>
      <c r="L285" s="24"/>
      <c r="M285" s="24"/>
      <c r="N285" s="24"/>
      <c r="O285" s="25"/>
      <c r="P285" s="24"/>
      <c r="Q285" s="24"/>
      <c r="R285" s="24"/>
      <c r="S285" s="24"/>
      <c r="T285" s="24"/>
      <c r="U285" s="24"/>
      <c r="V285" s="24"/>
      <c r="W285" s="24"/>
      <c r="X285" s="25"/>
      <c r="Y285" s="3"/>
      <c r="Z285" s="3"/>
      <c r="AA285" s="3"/>
      <c r="AB285" s="3"/>
      <c r="AC285" s="3"/>
    </row>
    <row r="286" ht="12.75" customHeight="1">
      <c r="A286" s="160"/>
      <c r="B286" s="3"/>
      <c r="C286" s="166"/>
      <c r="D286" s="121"/>
      <c r="E286" s="121"/>
      <c r="F286" s="166"/>
      <c r="G286" s="166"/>
      <c r="H286" s="17"/>
      <c r="I286" s="24"/>
      <c r="J286" s="24"/>
      <c r="K286" s="24"/>
      <c r="L286" s="24"/>
      <c r="M286" s="24"/>
      <c r="N286" s="24"/>
      <c r="O286" s="25"/>
      <c r="P286" s="24"/>
      <c r="Q286" s="24"/>
      <c r="R286" s="24"/>
      <c r="S286" s="24"/>
      <c r="T286" s="24"/>
      <c r="U286" s="24"/>
      <c r="V286" s="24"/>
      <c r="W286" s="24"/>
      <c r="X286" s="25"/>
      <c r="Y286" s="3"/>
      <c r="Z286" s="3"/>
      <c r="AA286" s="3"/>
      <c r="AB286" s="3"/>
      <c r="AC286" s="3"/>
    </row>
    <row r="287" ht="12.75" customHeight="1">
      <c r="A287" s="160"/>
      <c r="B287" s="3"/>
      <c r="C287" s="166"/>
      <c r="D287" s="121"/>
      <c r="E287" s="121"/>
      <c r="F287" s="166"/>
      <c r="G287" s="166"/>
      <c r="H287" s="17"/>
      <c r="I287" s="24"/>
      <c r="J287" s="24"/>
      <c r="K287" s="24"/>
      <c r="L287" s="24"/>
      <c r="M287" s="24"/>
      <c r="N287" s="24"/>
      <c r="O287" s="25"/>
      <c r="P287" s="24"/>
      <c r="Q287" s="24"/>
      <c r="R287" s="24"/>
      <c r="S287" s="24"/>
      <c r="T287" s="24"/>
      <c r="U287" s="24"/>
      <c r="V287" s="24"/>
      <c r="W287" s="24"/>
      <c r="X287" s="25"/>
      <c r="Y287" s="3"/>
      <c r="Z287" s="3"/>
      <c r="AA287" s="3"/>
      <c r="AB287" s="3"/>
      <c r="AC287" s="3"/>
    </row>
    <row r="288" ht="12.75" customHeight="1">
      <c r="A288" s="160"/>
      <c r="B288" s="3"/>
      <c r="C288" s="166"/>
      <c r="D288" s="121"/>
      <c r="E288" s="121"/>
      <c r="F288" s="166"/>
      <c r="G288" s="166"/>
      <c r="H288" s="17"/>
      <c r="I288" s="24"/>
      <c r="J288" s="24"/>
      <c r="K288" s="24"/>
      <c r="L288" s="24"/>
      <c r="M288" s="24"/>
      <c r="N288" s="24"/>
      <c r="O288" s="25"/>
      <c r="P288" s="24"/>
      <c r="Q288" s="24"/>
      <c r="R288" s="24"/>
      <c r="S288" s="24"/>
      <c r="T288" s="24"/>
      <c r="U288" s="24"/>
      <c r="V288" s="24"/>
      <c r="W288" s="24"/>
      <c r="X288" s="25"/>
      <c r="Y288" s="3"/>
      <c r="Z288" s="3"/>
      <c r="AA288" s="3"/>
      <c r="AB288" s="3"/>
      <c r="AC288" s="3"/>
    </row>
    <row r="289" ht="12.75" customHeight="1">
      <c r="A289" s="160"/>
      <c r="B289" s="3"/>
      <c r="C289" s="166"/>
      <c r="D289" s="121"/>
      <c r="E289" s="121"/>
      <c r="F289" s="166"/>
      <c r="G289" s="166"/>
      <c r="H289" s="17"/>
      <c r="I289" s="24"/>
      <c r="J289" s="24"/>
      <c r="K289" s="24"/>
      <c r="L289" s="24"/>
      <c r="M289" s="24"/>
      <c r="N289" s="24"/>
      <c r="O289" s="25"/>
      <c r="P289" s="24"/>
      <c r="Q289" s="24"/>
      <c r="R289" s="24"/>
      <c r="S289" s="24"/>
      <c r="T289" s="24"/>
      <c r="U289" s="24"/>
      <c r="V289" s="24"/>
      <c r="W289" s="24"/>
      <c r="X289" s="25"/>
      <c r="Y289" s="3"/>
      <c r="Z289" s="3"/>
      <c r="AA289" s="3"/>
      <c r="AB289" s="3"/>
      <c r="AC289" s="3"/>
    </row>
    <row r="290" ht="12.75" customHeight="1">
      <c r="A290" s="160"/>
      <c r="B290" s="3"/>
      <c r="C290" s="166"/>
      <c r="D290" s="121"/>
      <c r="E290" s="121"/>
      <c r="F290" s="166"/>
      <c r="G290" s="166"/>
      <c r="H290" s="17"/>
      <c r="I290" s="24"/>
      <c r="J290" s="24"/>
      <c r="K290" s="24"/>
      <c r="L290" s="24"/>
      <c r="M290" s="24"/>
      <c r="N290" s="24"/>
      <c r="O290" s="25"/>
      <c r="P290" s="24"/>
      <c r="Q290" s="24"/>
      <c r="R290" s="24"/>
      <c r="S290" s="24"/>
      <c r="T290" s="24"/>
      <c r="U290" s="24"/>
      <c r="V290" s="24"/>
      <c r="W290" s="24"/>
      <c r="X290" s="25"/>
      <c r="Y290" s="3"/>
      <c r="Z290" s="3"/>
      <c r="AA290" s="3"/>
      <c r="AB290" s="3"/>
      <c r="AC290" s="3"/>
    </row>
    <row r="291" ht="12.75" customHeight="1">
      <c r="A291" s="160"/>
      <c r="B291" s="3"/>
      <c r="C291" s="166"/>
      <c r="D291" s="121"/>
      <c r="E291" s="121"/>
      <c r="F291" s="166"/>
      <c r="G291" s="166"/>
      <c r="H291" s="17"/>
      <c r="I291" s="24"/>
      <c r="J291" s="24"/>
      <c r="K291" s="24"/>
      <c r="L291" s="24"/>
      <c r="M291" s="24"/>
      <c r="N291" s="24"/>
      <c r="O291" s="25"/>
      <c r="P291" s="24"/>
      <c r="Q291" s="24"/>
      <c r="R291" s="24"/>
      <c r="S291" s="24"/>
      <c r="T291" s="24"/>
      <c r="U291" s="24"/>
      <c r="V291" s="24"/>
      <c r="W291" s="24"/>
      <c r="X291" s="25"/>
      <c r="Y291" s="3"/>
      <c r="Z291" s="3"/>
      <c r="AA291" s="3"/>
      <c r="AB291" s="3"/>
      <c r="AC291" s="3"/>
    </row>
    <row r="292" ht="12.75" customHeight="1">
      <c r="A292" s="160"/>
      <c r="B292" s="3"/>
      <c r="C292" s="166"/>
      <c r="D292" s="121"/>
      <c r="E292" s="121"/>
      <c r="F292" s="166"/>
      <c r="G292" s="166"/>
      <c r="H292" s="17"/>
      <c r="I292" s="24"/>
      <c r="J292" s="24"/>
      <c r="K292" s="24"/>
      <c r="L292" s="24"/>
      <c r="M292" s="24"/>
      <c r="N292" s="24"/>
      <c r="O292" s="25"/>
      <c r="P292" s="24"/>
      <c r="Q292" s="24"/>
      <c r="R292" s="24"/>
      <c r="S292" s="24"/>
      <c r="T292" s="24"/>
      <c r="U292" s="24"/>
      <c r="V292" s="24"/>
      <c r="W292" s="24"/>
      <c r="X292" s="25"/>
      <c r="Y292" s="3"/>
      <c r="Z292" s="3"/>
      <c r="AA292" s="3"/>
      <c r="AB292" s="3"/>
      <c r="AC292" s="3"/>
    </row>
    <row r="293" ht="12.75" customHeight="1">
      <c r="A293" s="160"/>
      <c r="B293" s="3"/>
      <c r="C293" s="166"/>
      <c r="D293" s="121"/>
      <c r="E293" s="121"/>
      <c r="F293" s="166"/>
      <c r="G293" s="166"/>
      <c r="H293" s="17"/>
      <c r="I293" s="24"/>
      <c r="J293" s="24"/>
      <c r="K293" s="24"/>
      <c r="L293" s="24"/>
      <c r="M293" s="24"/>
      <c r="N293" s="24"/>
      <c r="O293" s="25"/>
      <c r="P293" s="24"/>
      <c r="Q293" s="24"/>
      <c r="R293" s="24"/>
      <c r="S293" s="24"/>
      <c r="T293" s="24"/>
      <c r="U293" s="24"/>
      <c r="V293" s="24"/>
      <c r="W293" s="24"/>
      <c r="X293" s="25"/>
      <c r="Y293" s="3"/>
      <c r="Z293" s="3"/>
      <c r="AA293" s="3"/>
      <c r="AB293" s="3"/>
      <c r="AC293" s="3"/>
    </row>
    <row r="294" ht="12.75" customHeight="1">
      <c r="A294" s="160"/>
      <c r="B294" s="3"/>
      <c r="C294" s="166"/>
      <c r="D294" s="121"/>
      <c r="E294" s="121"/>
      <c r="F294" s="166"/>
      <c r="G294" s="166"/>
      <c r="H294" s="17"/>
      <c r="I294" s="24"/>
      <c r="J294" s="24"/>
      <c r="K294" s="24"/>
      <c r="L294" s="24"/>
      <c r="M294" s="24"/>
      <c r="N294" s="24"/>
      <c r="O294" s="25"/>
      <c r="P294" s="24"/>
      <c r="Q294" s="24"/>
      <c r="R294" s="24"/>
      <c r="S294" s="24"/>
      <c r="T294" s="24"/>
      <c r="U294" s="24"/>
      <c r="V294" s="24"/>
      <c r="W294" s="24"/>
      <c r="X294" s="25"/>
      <c r="Y294" s="3"/>
      <c r="Z294" s="3"/>
      <c r="AA294" s="3"/>
      <c r="AB294" s="3"/>
      <c r="AC294" s="3"/>
    </row>
    <row r="295" ht="12.75" customHeight="1">
      <c r="A295" s="160"/>
      <c r="B295" s="3"/>
      <c r="C295" s="166"/>
      <c r="D295" s="121"/>
      <c r="E295" s="121"/>
      <c r="F295" s="166"/>
      <c r="G295" s="166"/>
      <c r="H295" s="17"/>
      <c r="I295" s="24"/>
      <c r="J295" s="24"/>
      <c r="K295" s="24"/>
      <c r="L295" s="24"/>
      <c r="M295" s="24"/>
      <c r="N295" s="24"/>
      <c r="O295" s="25"/>
      <c r="P295" s="24"/>
      <c r="Q295" s="24"/>
      <c r="R295" s="24"/>
      <c r="S295" s="24"/>
      <c r="T295" s="24"/>
      <c r="U295" s="24"/>
      <c r="V295" s="24"/>
      <c r="W295" s="24"/>
      <c r="X295" s="25"/>
      <c r="Y295" s="3"/>
      <c r="Z295" s="3"/>
      <c r="AA295" s="3"/>
      <c r="AB295" s="3"/>
      <c r="AC295" s="3"/>
    </row>
    <row r="296" ht="12.75" customHeight="1">
      <c r="A296" s="160"/>
      <c r="B296" s="3"/>
      <c r="C296" s="166"/>
      <c r="D296" s="121"/>
      <c r="E296" s="121"/>
      <c r="F296" s="166"/>
      <c r="G296" s="166"/>
      <c r="H296" s="17"/>
      <c r="I296" s="24"/>
      <c r="J296" s="24"/>
      <c r="K296" s="24"/>
      <c r="L296" s="24"/>
      <c r="M296" s="24"/>
      <c r="N296" s="24"/>
      <c r="O296" s="25"/>
      <c r="P296" s="24"/>
      <c r="Q296" s="24"/>
      <c r="R296" s="24"/>
      <c r="S296" s="24"/>
      <c r="T296" s="24"/>
      <c r="U296" s="24"/>
      <c r="V296" s="24"/>
      <c r="W296" s="24"/>
      <c r="X296" s="25"/>
      <c r="Y296" s="3"/>
      <c r="Z296" s="3"/>
      <c r="AA296" s="3"/>
      <c r="AB296" s="3"/>
      <c r="AC296" s="3"/>
    </row>
    <row r="297" ht="12.75" customHeight="1">
      <c r="A297" s="160"/>
      <c r="B297" s="3"/>
      <c r="C297" s="166"/>
      <c r="D297" s="121"/>
      <c r="E297" s="121"/>
      <c r="F297" s="166"/>
      <c r="G297" s="166"/>
      <c r="H297" s="17"/>
      <c r="I297" s="24"/>
      <c r="J297" s="24"/>
      <c r="K297" s="24"/>
      <c r="L297" s="24"/>
      <c r="M297" s="24"/>
      <c r="N297" s="24"/>
      <c r="O297" s="25"/>
      <c r="P297" s="24"/>
      <c r="Q297" s="24"/>
      <c r="R297" s="24"/>
      <c r="S297" s="24"/>
      <c r="T297" s="24"/>
      <c r="U297" s="24"/>
      <c r="V297" s="24"/>
      <c r="W297" s="24"/>
      <c r="X297" s="25"/>
      <c r="Y297" s="3"/>
      <c r="Z297" s="3"/>
      <c r="AA297" s="3"/>
      <c r="AB297" s="3"/>
      <c r="AC297" s="3"/>
    </row>
    <row r="298" ht="12.75" customHeight="1">
      <c r="A298" s="160"/>
      <c r="B298" s="3"/>
      <c r="C298" s="166"/>
      <c r="D298" s="121"/>
      <c r="E298" s="121"/>
      <c r="F298" s="166"/>
      <c r="G298" s="166"/>
      <c r="H298" s="17"/>
      <c r="I298" s="24"/>
      <c r="J298" s="24"/>
      <c r="K298" s="24"/>
      <c r="L298" s="24"/>
      <c r="M298" s="24"/>
      <c r="N298" s="24"/>
      <c r="O298" s="25"/>
      <c r="P298" s="24"/>
      <c r="Q298" s="24"/>
      <c r="R298" s="24"/>
      <c r="S298" s="24"/>
      <c r="T298" s="24"/>
      <c r="U298" s="24"/>
      <c r="V298" s="24"/>
      <c r="W298" s="24"/>
      <c r="X298" s="25"/>
      <c r="Y298" s="3"/>
      <c r="Z298" s="3"/>
      <c r="AA298" s="3"/>
      <c r="AB298" s="3"/>
      <c r="AC298" s="3"/>
    </row>
    <row r="299" ht="12.75" customHeight="1">
      <c r="A299" s="160"/>
      <c r="B299" s="3"/>
      <c r="C299" s="166"/>
      <c r="D299" s="121"/>
      <c r="E299" s="121"/>
      <c r="F299" s="166"/>
      <c r="G299" s="166"/>
      <c r="H299" s="17"/>
      <c r="I299" s="24"/>
      <c r="J299" s="24"/>
      <c r="K299" s="24"/>
      <c r="L299" s="24"/>
      <c r="M299" s="24"/>
      <c r="N299" s="24"/>
      <c r="O299" s="25"/>
      <c r="P299" s="24"/>
      <c r="Q299" s="24"/>
      <c r="R299" s="24"/>
      <c r="S299" s="24"/>
      <c r="T299" s="24"/>
      <c r="U299" s="24"/>
      <c r="V299" s="24"/>
      <c r="W299" s="24"/>
      <c r="X299" s="25"/>
      <c r="Y299" s="3"/>
      <c r="Z299" s="3"/>
      <c r="AA299" s="3"/>
      <c r="AB299" s="3"/>
      <c r="AC299" s="3"/>
    </row>
    <row r="300" ht="12.75" customHeight="1">
      <c r="A300" s="160"/>
      <c r="B300" s="3"/>
      <c r="C300" s="166"/>
      <c r="D300" s="121"/>
      <c r="E300" s="121"/>
      <c r="F300" s="166"/>
      <c r="G300" s="166"/>
      <c r="H300" s="17"/>
      <c r="I300" s="24"/>
      <c r="J300" s="24"/>
      <c r="K300" s="24"/>
      <c r="L300" s="24"/>
      <c r="M300" s="24"/>
      <c r="N300" s="24"/>
      <c r="O300" s="25"/>
      <c r="P300" s="24"/>
      <c r="Q300" s="24"/>
      <c r="R300" s="24"/>
      <c r="S300" s="24"/>
      <c r="T300" s="24"/>
      <c r="U300" s="24"/>
      <c r="V300" s="24"/>
      <c r="W300" s="24"/>
      <c r="X300" s="25"/>
      <c r="Y300" s="3"/>
      <c r="Z300" s="3"/>
      <c r="AA300" s="3"/>
      <c r="AB300" s="3"/>
      <c r="AC300" s="3"/>
    </row>
    <row r="301" ht="12.75" customHeight="1">
      <c r="A301" s="160"/>
      <c r="B301" s="3"/>
      <c r="C301" s="166"/>
      <c r="D301" s="121"/>
      <c r="E301" s="121"/>
      <c r="F301" s="166"/>
      <c r="G301" s="166"/>
      <c r="H301" s="17"/>
      <c r="I301" s="24"/>
      <c r="J301" s="24"/>
      <c r="K301" s="24"/>
      <c r="L301" s="24"/>
      <c r="M301" s="24"/>
      <c r="N301" s="24"/>
      <c r="O301" s="25"/>
      <c r="P301" s="24"/>
      <c r="Q301" s="24"/>
      <c r="R301" s="24"/>
      <c r="S301" s="24"/>
      <c r="T301" s="24"/>
      <c r="U301" s="24"/>
      <c r="V301" s="24"/>
      <c r="W301" s="24"/>
      <c r="X301" s="25"/>
      <c r="Y301" s="3"/>
      <c r="Z301" s="3"/>
      <c r="AA301" s="3"/>
      <c r="AB301" s="3"/>
      <c r="AC301" s="3"/>
    </row>
    <row r="302" ht="12.75" customHeight="1">
      <c r="A302" s="160"/>
      <c r="B302" s="3"/>
      <c r="C302" s="166"/>
      <c r="D302" s="121"/>
      <c r="E302" s="121"/>
      <c r="F302" s="166"/>
      <c r="G302" s="166"/>
      <c r="H302" s="17"/>
      <c r="I302" s="24"/>
      <c r="J302" s="24"/>
      <c r="K302" s="24"/>
      <c r="L302" s="24"/>
      <c r="M302" s="24"/>
      <c r="N302" s="24"/>
      <c r="O302" s="25"/>
      <c r="P302" s="24"/>
      <c r="Q302" s="24"/>
      <c r="R302" s="24"/>
      <c r="S302" s="24"/>
      <c r="T302" s="24"/>
      <c r="U302" s="24"/>
      <c r="V302" s="24"/>
      <c r="W302" s="24"/>
      <c r="X302" s="25"/>
      <c r="Y302" s="3"/>
      <c r="Z302" s="3"/>
      <c r="AA302" s="3"/>
      <c r="AB302" s="3"/>
      <c r="AC302" s="3"/>
    </row>
    <row r="303" ht="12.75" customHeight="1">
      <c r="A303" s="160"/>
      <c r="B303" s="3"/>
      <c r="C303" s="166"/>
      <c r="D303" s="121"/>
      <c r="E303" s="121"/>
      <c r="F303" s="166"/>
      <c r="G303" s="166"/>
      <c r="H303" s="17"/>
      <c r="I303" s="24"/>
      <c r="J303" s="24"/>
      <c r="K303" s="24"/>
      <c r="L303" s="24"/>
      <c r="M303" s="24"/>
      <c r="N303" s="24"/>
      <c r="O303" s="25"/>
      <c r="P303" s="24"/>
      <c r="Q303" s="24"/>
      <c r="R303" s="24"/>
      <c r="S303" s="24"/>
      <c r="T303" s="24"/>
      <c r="U303" s="24"/>
      <c r="V303" s="24"/>
      <c r="W303" s="24"/>
      <c r="X303" s="25"/>
      <c r="Y303" s="3"/>
      <c r="Z303" s="3"/>
      <c r="AA303" s="3"/>
      <c r="AB303" s="3"/>
      <c r="AC303" s="3"/>
    </row>
    <row r="304" ht="12.75" customHeight="1">
      <c r="A304" s="160"/>
      <c r="B304" s="3"/>
      <c r="C304" s="166"/>
      <c r="D304" s="121"/>
      <c r="E304" s="121"/>
      <c r="F304" s="166"/>
      <c r="G304" s="166"/>
      <c r="H304" s="17"/>
      <c r="I304" s="24"/>
      <c r="J304" s="24"/>
      <c r="K304" s="24"/>
      <c r="L304" s="24"/>
      <c r="M304" s="24"/>
      <c r="N304" s="24"/>
      <c r="O304" s="25"/>
      <c r="P304" s="24"/>
      <c r="Q304" s="24"/>
      <c r="R304" s="24"/>
      <c r="S304" s="24"/>
      <c r="T304" s="24"/>
      <c r="U304" s="24"/>
      <c r="V304" s="24"/>
      <c r="W304" s="24"/>
      <c r="X304" s="25"/>
      <c r="Y304" s="3"/>
      <c r="Z304" s="3"/>
      <c r="AA304" s="3"/>
      <c r="AB304" s="3"/>
      <c r="AC304" s="3"/>
    </row>
    <row r="305" ht="12.75" customHeight="1">
      <c r="A305" s="160"/>
      <c r="B305" s="3"/>
      <c r="C305" s="166"/>
      <c r="D305" s="121"/>
      <c r="E305" s="121"/>
      <c r="F305" s="166"/>
      <c r="G305" s="166"/>
      <c r="H305" s="17"/>
      <c r="I305" s="24"/>
      <c r="J305" s="24"/>
      <c r="K305" s="24"/>
      <c r="L305" s="24"/>
      <c r="M305" s="24"/>
      <c r="N305" s="24"/>
      <c r="O305" s="25"/>
      <c r="P305" s="24"/>
      <c r="Q305" s="24"/>
      <c r="R305" s="24"/>
      <c r="S305" s="24"/>
      <c r="T305" s="24"/>
      <c r="U305" s="24"/>
      <c r="V305" s="24"/>
      <c r="W305" s="24"/>
      <c r="X305" s="25"/>
      <c r="Y305" s="3"/>
      <c r="Z305" s="3"/>
      <c r="AA305" s="3"/>
      <c r="AB305" s="3"/>
      <c r="AC305" s="3"/>
    </row>
    <row r="306" ht="12.75" customHeight="1">
      <c r="A306" s="160"/>
      <c r="B306" s="3"/>
      <c r="C306" s="166"/>
      <c r="D306" s="121"/>
      <c r="E306" s="121"/>
      <c r="F306" s="166"/>
      <c r="G306" s="166"/>
      <c r="H306" s="17"/>
      <c r="I306" s="24"/>
      <c r="J306" s="24"/>
      <c r="K306" s="24"/>
      <c r="L306" s="24"/>
      <c r="M306" s="24"/>
      <c r="N306" s="24"/>
      <c r="O306" s="25"/>
      <c r="P306" s="24"/>
      <c r="Q306" s="24"/>
      <c r="R306" s="24"/>
      <c r="S306" s="24"/>
      <c r="T306" s="24"/>
      <c r="U306" s="24"/>
      <c r="V306" s="24"/>
      <c r="W306" s="24"/>
      <c r="X306" s="25"/>
      <c r="Y306" s="3"/>
      <c r="Z306" s="3"/>
      <c r="AA306" s="3"/>
      <c r="AB306" s="3"/>
      <c r="AC306" s="3"/>
    </row>
    <row r="307" ht="12.75" customHeight="1">
      <c r="A307" s="160"/>
      <c r="B307" s="3"/>
      <c r="C307" s="166"/>
      <c r="D307" s="121"/>
      <c r="E307" s="121"/>
      <c r="F307" s="166"/>
      <c r="G307" s="166"/>
      <c r="H307" s="17"/>
      <c r="I307" s="24"/>
      <c r="J307" s="24"/>
      <c r="K307" s="24"/>
      <c r="L307" s="24"/>
      <c r="M307" s="24"/>
      <c r="N307" s="24"/>
      <c r="O307" s="25"/>
      <c r="P307" s="24"/>
      <c r="Q307" s="24"/>
      <c r="R307" s="24"/>
      <c r="S307" s="24"/>
      <c r="T307" s="24"/>
      <c r="U307" s="24"/>
      <c r="V307" s="24"/>
      <c r="W307" s="24"/>
      <c r="X307" s="25"/>
      <c r="Y307" s="3"/>
      <c r="Z307" s="3"/>
      <c r="AA307" s="3"/>
      <c r="AB307" s="3"/>
      <c r="AC307" s="3"/>
    </row>
    <row r="308" ht="12.75" customHeight="1">
      <c r="A308" s="160"/>
      <c r="B308" s="3"/>
      <c r="C308" s="166"/>
      <c r="D308" s="121"/>
      <c r="E308" s="121"/>
      <c r="F308" s="166"/>
      <c r="G308" s="166"/>
      <c r="H308" s="17"/>
      <c r="I308" s="24"/>
      <c r="J308" s="24"/>
      <c r="K308" s="24"/>
      <c r="L308" s="24"/>
      <c r="M308" s="24"/>
      <c r="N308" s="24"/>
      <c r="O308" s="25"/>
      <c r="P308" s="24"/>
      <c r="Q308" s="24"/>
      <c r="R308" s="24"/>
      <c r="S308" s="24"/>
      <c r="T308" s="24"/>
      <c r="U308" s="24"/>
      <c r="V308" s="24"/>
      <c r="W308" s="24"/>
      <c r="X308" s="25"/>
      <c r="Y308" s="3"/>
      <c r="Z308" s="3"/>
      <c r="AA308" s="3"/>
      <c r="AB308" s="3"/>
      <c r="AC308" s="3"/>
    </row>
    <row r="309" ht="12.75" customHeight="1">
      <c r="A309" s="160"/>
      <c r="B309" s="3"/>
      <c r="C309" s="166"/>
      <c r="D309" s="121"/>
      <c r="E309" s="121"/>
      <c r="F309" s="166"/>
      <c r="G309" s="166"/>
      <c r="H309" s="17"/>
      <c r="I309" s="24"/>
      <c r="J309" s="24"/>
      <c r="K309" s="24"/>
      <c r="L309" s="24"/>
      <c r="M309" s="24"/>
      <c r="N309" s="24"/>
      <c r="O309" s="25"/>
      <c r="P309" s="24"/>
      <c r="Q309" s="24"/>
      <c r="R309" s="24"/>
      <c r="S309" s="24"/>
      <c r="T309" s="24"/>
      <c r="U309" s="24"/>
      <c r="V309" s="24"/>
      <c r="W309" s="24"/>
      <c r="X309" s="25"/>
      <c r="Y309" s="3"/>
      <c r="Z309" s="3"/>
      <c r="AA309" s="3"/>
      <c r="AB309" s="3"/>
      <c r="AC309" s="3"/>
    </row>
    <row r="310" ht="12.75" customHeight="1">
      <c r="A310" s="160"/>
      <c r="B310" s="3"/>
      <c r="C310" s="166"/>
      <c r="D310" s="121"/>
      <c r="E310" s="121"/>
      <c r="F310" s="166"/>
      <c r="G310" s="166"/>
      <c r="H310" s="17"/>
      <c r="I310" s="24"/>
      <c r="J310" s="24"/>
      <c r="K310" s="24"/>
      <c r="L310" s="24"/>
      <c r="M310" s="24"/>
      <c r="N310" s="24"/>
      <c r="O310" s="25"/>
      <c r="P310" s="24"/>
      <c r="Q310" s="24"/>
      <c r="R310" s="24"/>
      <c r="S310" s="24"/>
      <c r="T310" s="24"/>
      <c r="U310" s="24"/>
      <c r="V310" s="24"/>
      <c r="W310" s="24"/>
      <c r="X310" s="25"/>
      <c r="Y310" s="3"/>
      <c r="Z310" s="3"/>
      <c r="AA310" s="3"/>
      <c r="AB310" s="3"/>
      <c r="AC310" s="3"/>
    </row>
    <row r="311" ht="12.75" customHeight="1">
      <c r="A311" s="160"/>
      <c r="B311" s="3"/>
      <c r="C311" s="166"/>
      <c r="D311" s="121"/>
      <c r="E311" s="121"/>
      <c r="F311" s="166"/>
      <c r="G311" s="166"/>
      <c r="H311" s="17"/>
      <c r="I311" s="24"/>
      <c r="J311" s="24"/>
      <c r="K311" s="24"/>
      <c r="L311" s="24"/>
      <c r="M311" s="24"/>
      <c r="N311" s="24"/>
      <c r="O311" s="25"/>
      <c r="P311" s="24"/>
      <c r="Q311" s="24"/>
      <c r="R311" s="24"/>
      <c r="S311" s="24"/>
      <c r="T311" s="24"/>
      <c r="U311" s="24"/>
      <c r="V311" s="24"/>
      <c r="W311" s="24"/>
      <c r="X311" s="25"/>
      <c r="Y311" s="3"/>
      <c r="Z311" s="3"/>
      <c r="AA311" s="3"/>
      <c r="AB311" s="3"/>
      <c r="AC311" s="3"/>
    </row>
    <row r="312" ht="12.75" customHeight="1">
      <c r="A312" s="160"/>
      <c r="B312" s="3"/>
      <c r="C312" s="166"/>
      <c r="D312" s="121"/>
      <c r="E312" s="121"/>
      <c r="F312" s="166"/>
      <c r="G312" s="166"/>
      <c r="H312" s="17"/>
      <c r="I312" s="24"/>
      <c r="J312" s="24"/>
      <c r="K312" s="24"/>
      <c r="L312" s="24"/>
      <c r="M312" s="24"/>
      <c r="N312" s="24"/>
      <c r="O312" s="25"/>
      <c r="P312" s="24"/>
      <c r="Q312" s="24"/>
      <c r="R312" s="24"/>
      <c r="S312" s="24"/>
      <c r="T312" s="24"/>
      <c r="U312" s="24"/>
      <c r="V312" s="24"/>
      <c r="W312" s="24"/>
      <c r="X312" s="25"/>
      <c r="Y312" s="3"/>
      <c r="Z312" s="3"/>
      <c r="AA312" s="3"/>
      <c r="AB312" s="3"/>
      <c r="AC312" s="3"/>
    </row>
    <row r="313" ht="12.75" customHeight="1">
      <c r="A313" s="160"/>
      <c r="B313" s="3"/>
      <c r="C313" s="166"/>
      <c r="D313" s="121"/>
      <c r="E313" s="121"/>
      <c r="F313" s="166"/>
      <c r="G313" s="166"/>
      <c r="H313" s="17"/>
      <c r="I313" s="24"/>
      <c r="J313" s="24"/>
      <c r="K313" s="24"/>
      <c r="L313" s="24"/>
      <c r="M313" s="24"/>
      <c r="N313" s="24"/>
      <c r="O313" s="25"/>
      <c r="P313" s="24"/>
      <c r="Q313" s="24"/>
      <c r="R313" s="24"/>
      <c r="S313" s="24"/>
      <c r="T313" s="24"/>
      <c r="U313" s="24"/>
      <c r="V313" s="24"/>
      <c r="W313" s="24"/>
      <c r="X313" s="25"/>
      <c r="Y313" s="3"/>
      <c r="Z313" s="3"/>
      <c r="AA313" s="3"/>
      <c r="AB313" s="3"/>
      <c r="AC313" s="3"/>
    </row>
    <row r="314" ht="12.75" customHeight="1">
      <c r="A314" s="160"/>
      <c r="B314" s="3"/>
      <c r="C314" s="166"/>
      <c r="D314" s="121"/>
      <c r="E314" s="121"/>
      <c r="F314" s="166"/>
      <c r="G314" s="166"/>
      <c r="H314" s="17"/>
      <c r="I314" s="24"/>
      <c r="J314" s="24"/>
      <c r="K314" s="24"/>
      <c r="L314" s="24"/>
      <c r="M314" s="24"/>
      <c r="N314" s="24"/>
      <c r="O314" s="25"/>
      <c r="P314" s="24"/>
      <c r="Q314" s="24"/>
      <c r="R314" s="24"/>
      <c r="S314" s="24"/>
      <c r="T314" s="24"/>
      <c r="U314" s="24"/>
      <c r="V314" s="24"/>
      <c r="W314" s="24"/>
      <c r="X314" s="25"/>
      <c r="Y314" s="3"/>
      <c r="Z314" s="3"/>
      <c r="AA314" s="3"/>
      <c r="AB314" s="3"/>
      <c r="AC314" s="3"/>
    </row>
    <row r="315" ht="12.75" customHeight="1">
      <c r="A315" s="160"/>
      <c r="B315" s="3"/>
      <c r="C315" s="166"/>
      <c r="D315" s="121"/>
      <c r="E315" s="121"/>
      <c r="F315" s="166"/>
      <c r="G315" s="166"/>
      <c r="H315" s="17"/>
      <c r="I315" s="24"/>
      <c r="J315" s="24"/>
      <c r="K315" s="24"/>
      <c r="L315" s="24"/>
      <c r="M315" s="24"/>
      <c r="N315" s="24"/>
      <c r="O315" s="25"/>
      <c r="P315" s="24"/>
      <c r="Q315" s="24"/>
      <c r="R315" s="24"/>
      <c r="S315" s="24"/>
      <c r="T315" s="24"/>
      <c r="U315" s="24"/>
      <c r="V315" s="24"/>
      <c r="W315" s="24"/>
      <c r="X315" s="25"/>
      <c r="Y315" s="3"/>
      <c r="Z315" s="3"/>
      <c r="AA315" s="3"/>
      <c r="AB315" s="3"/>
      <c r="AC315" s="3"/>
    </row>
    <row r="316" ht="12.75" customHeight="1">
      <c r="A316" s="160"/>
      <c r="B316" s="3"/>
      <c r="C316" s="166"/>
      <c r="D316" s="121"/>
      <c r="E316" s="121"/>
      <c r="F316" s="166"/>
      <c r="G316" s="166"/>
      <c r="H316" s="17"/>
      <c r="I316" s="24"/>
      <c r="J316" s="24"/>
      <c r="K316" s="24"/>
      <c r="L316" s="24"/>
      <c r="M316" s="24"/>
      <c r="N316" s="24"/>
      <c r="O316" s="25"/>
      <c r="P316" s="24"/>
      <c r="Q316" s="24"/>
      <c r="R316" s="24"/>
      <c r="S316" s="24"/>
      <c r="T316" s="24"/>
      <c r="U316" s="24"/>
      <c r="V316" s="24"/>
      <c r="W316" s="24"/>
      <c r="X316" s="25"/>
      <c r="Y316" s="3"/>
      <c r="Z316" s="3"/>
      <c r="AA316" s="3"/>
      <c r="AB316" s="3"/>
      <c r="AC316" s="3"/>
    </row>
    <row r="317" ht="12.75" customHeight="1">
      <c r="A317" s="160"/>
      <c r="B317" s="3"/>
      <c r="C317" s="166"/>
      <c r="D317" s="121"/>
      <c r="E317" s="121"/>
      <c r="F317" s="166"/>
      <c r="G317" s="166"/>
      <c r="H317" s="17"/>
      <c r="I317" s="24"/>
      <c r="J317" s="24"/>
      <c r="K317" s="24"/>
      <c r="L317" s="24"/>
      <c r="M317" s="24"/>
      <c r="N317" s="24"/>
      <c r="O317" s="25"/>
      <c r="P317" s="24"/>
      <c r="Q317" s="24"/>
      <c r="R317" s="24"/>
      <c r="S317" s="24"/>
      <c r="T317" s="24"/>
      <c r="U317" s="24"/>
      <c r="V317" s="24"/>
      <c r="W317" s="24"/>
      <c r="X317" s="25"/>
      <c r="Y317" s="3"/>
      <c r="Z317" s="3"/>
      <c r="AA317" s="3"/>
      <c r="AB317" s="3"/>
      <c r="AC317" s="3"/>
    </row>
    <row r="318" ht="12.75" customHeight="1">
      <c r="A318" s="160"/>
      <c r="B318" s="3"/>
      <c r="C318" s="166"/>
      <c r="D318" s="121"/>
      <c r="E318" s="121"/>
      <c r="F318" s="166"/>
      <c r="G318" s="166"/>
      <c r="H318" s="17"/>
      <c r="I318" s="24"/>
      <c r="J318" s="24"/>
      <c r="K318" s="24"/>
      <c r="L318" s="24"/>
      <c r="M318" s="24"/>
      <c r="N318" s="24"/>
      <c r="O318" s="25"/>
      <c r="P318" s="24"/>
      <c r="Q318" s="24"/>
      <c r="R318" s="24"/>
      <c r="S318" s="24"/>
      <c r="T318" s="24"/>
      <c r="U318" s="24"/>
      <c r="V318" s="24"/>
      <c r="W318" s="24"/>
      <c r="X318" s="25"/>
      <c r="Y318" s="3"/>
      <c r="Z318" s="3"/>
      <c r="AA318" s="3"/>
      <c r="AB318" s="3"/>
      <c r="AC318" s="3"/>
    </row>
    <row r="319" ht="12.75" customHeight="1">
      <c r="A319" s="160"/>
      <c r="B319" s="3"/>
      <c r="C319" s="166"/>
      <c r="D319" s="121"/>
      <c r="E319" s="121"/>
      <c r="F319" s="166"/>
      <c r="G319" s="166"/>
      <c r="H319" s="17"/>
      <c r="I319" s="24"/>
      <c r="J319" s="24"/>
      <c r="K319" s="24"/>
      <c r="L319" s="24"/>
      <c r="M319" s="24"/>
      <c r="N319" s="24"/>
      <c r="O319" s="25"/>
      <c r="P319" s="24"/>
      <c r="Q319" s="24"/>
      <c r="R319" s="24"/>
      <c r="S319" s="24"/>
      <c r="T319" s="24"/>
      <c r="U319" s="24"/>
      <c r="V319" s="24"/>
      <c r="W319" s="24"/>
      <c r="X319" s="25"/>
      <c r="Y319" s="3"/>
      <c r="Z319" s="3"/>
      <c r="AA319" s="3"/>
      <c r="AB319" s="3"/>
      <c r="AC319" s="3"/>
    </row>
    <row r="320" ht="12.75" customHeight="1">
      <c r="A320" s="160"/>
      <c r="B320" s="3"/>
      <c r="C320" s="166"/>
      <c r="D320" s="121"/>
      <c r="E320" s="121"/>
      <c r="F320" s="166"/>
      <c r="G320" s="166"/>
      <c r="H320" s="17"/>
      <c r="I320" s="24"/>
      <c r="J320" s="24"/>
      <c r="K320" s="24"/>
      <c r="L320" s="24"/>
      <c r="M320" s="24"/>
      <c r="N320" s="24"/>
      <c r="O320" s="25"/>
      <c r="P320" s="24"/>
      <c r="Q320" s="24"/>
      <c r="R320" s="24"/>
      <c r="S320" s="24"/>
      <c r="T320" s="24"/>
      <c r="U320" s="24"/>
      <c r="V320" s="24"/>
      <c r="W320" s="24"/>
      <c r="X320" s="25"/>
      <c r="Y320" s="3"/>
      <c r="Z320" s="3"/>
      <c r="AA320" s="3"/>
      <c r="AB320" s="3"/>
      <c r="AC320" s="3"/>
    </row>
    <row r="321" ht="12.75" customHeight="1">
      <c r="A321" s="160"/>
      <c r="B321" s="3"/>
      <c r="C321" s="166"/>
      <c r="D321" s="121"/>
      <c r="E321" s="121"/>
      <c r="F321" s="166"/>
      <c r="G321" s="166"/>
      <c r="H321" s="17"/>
      <c r="I321" s="24"/>
      <c r="J321" s="24"/>
      <c r="K321" s="24"/>
      <c r="L321" s="24"/>
      <c r="M321" s="24"/>
      <c r="N321" s="24"/>
      <c r="O321" s="25"/>
      <c r="P321" s="24"/>
      <c r="Q321" s="24"/>
      <c r="R321" s="24"/>
      <c r="S321" s="24"/>
      <c r="T321" s="24"/>
      <c r="U321" s="24"/>
      <c r="V321" s="24"/>
      <c r="W321" s="24"/>
      <c r="X321" s="25"/>
      <c r="Y321" s="3"/>
      <c r="Z321" s="3"/>
      <c r="AA321" s="3"/>
      <c r="AB321" s="3"/>
      <c r="AC321" s="3"/>
    </row>
    <row r="322" ht="12.75" customHeight="1">
      <c r="A322" s="160"/>
      <c r="B322" s="3"/>
      <c r="C322" s="166"/>
      <c r="D322" s="121"/>
      <c r="E322" s="121"/>
      <c r="F322" s="166"/>
      <c r="G322" s="166"/>
      <c r="H322" s="17"/>
      <c r="I322" s="24"/>
      <c r="J322" s="24"/>
      <c r="K322" s="24"/>
      <c r="L322" s="24"/>
      <c r="M322" s="24"/>
      <c r="N322" s="24"/>
      <c r="O322" s="25"/>
      <c r="P322" s="24"/>
      <c r="Q322" s="24"/>
      <c r="R322" s="24"/>
      <c r="S322" s="24"/>
      <c r="T322" s="24"/>
      <c r="U322" s="24"/>
      <c r="V322" s="24"/>
      <c r="W322" s="24"/>
      <c r="X322" s="25"/>
      <c r="Y322" s="3"/>
      <c r="Z322" s="3"/>
      <c r="AA322" s="3"/>
      <c r="AB322" s="3"/>
      <c r="AC322" s="3"/>
    </row>
    <row r="323" ht="12.75" customHeight="1">
      <c r="A323" s="160"/>
      <c r="B323" s="3"/>
      <c r="C323" s="166"/>
      <c r="D323" s="121"/>
      <c r="E323" s="121"/>
      <c r="F323" s="166"/>
      <c r="G323" s="166"/>
      <c r="H323" s="17"/>
      <c r="I323" s="24"/>
      <c r="J323" s="24"/>
      <c r="K323" s="24"/>
      <c r="L323" s="24"/>
      <c r="M323" s="24"/>
      <c r="N323" s="24"/>
      <c r="O323" s="25"/>
      <c r="P323" s="24"/>
      <c r="Q323" s="24"/>
      <c r="R323" s="24"/>
      <c r="S323" s="24"/>
      <c r="T323" s="24"/>
      <c r="U323" s="24"/>
      <c r="V323" s="24"/>
      <c r="W323" s="24"/>
      <c r="X323" s="25"/>
      <c r="Y323" s="3"/>
      <c r="Z323" s="3"/>
      <c r="AA323" s="3"/>
      <c r="AB323" s="3"/>
      <c r="AC323" s="3"/>
    </row>
    <row r="324" ht="12.75" customHeight="1">
      <c r="A324" s="160"/>
      <c r="B324" s="3"/>
      <c r="C324" s="166"/>
      <c r="D324" s="121"/>
      <c r="E324" s="121"/>
      <c r="F324" s="166"/>
      <c r="G324" s="166"/>
      <c r="H324" s="17"/>
      <c r="I324" s="24"/>
      <c r="J324" s="24"/>
      <c r="K324" s="24"/>
      <c r="L324" s="24"/>
      <c r="M324" s="24"/>
      <c r="N324" s="24"/>
      <c r="O324" s="25"/>
      <c r="P324" s="24"/>
      <c r="Q324" s="24"/>
      <c r="R324" s="24"/>
      <c r="S324" s="24"/>
      <c r="T324" s="24"/>
      <c r="U324" s="24"/>
      <c r="V324" s="24"/>
      <c r="W324" s="24"/>
      <c r="X324" s="25"/>
      <c r="Y324" s="3"/>
      <c r="Z324" s="3"/>
      <c r="AA324" s="3"/>
      <c r="AB324" s="3"/>
      <c r="AC324" s="3"/>
    </row>
    <row r="325" ht="12.75" customHeight="1">
      <c r="A325" s="160"/>
      <c r="B325" s="3"/>
      <c r="C325" s="166"/>
      <c r="D325" s="121"/>
      <c r="E325" s="121"/>
      <c r="F325" s="166"/>
      <c r="G325" s="166"/>
      <c r="H325" s="17"/>
      <c r="I325" s="24"/>
      <c r="J325" s="24"/>
      <c r="K325" s="24"/>
      <c r="L325" s="24"/>
      <c r="M325" s="24"/>
      <c r="N325" s="24"/>
      <c r="O325" s="25"/>
      <c r="P325" s="24"/>
      <c r="Q325" s="24"/>
      <c r="R325" s="24"/>
      <c r="S325" s="24"/>
      <c r="T325" s="24"/>
      <c r="U325" s="24"/>
      <c r="V325" s="24"/>
      <c r="W325" s="24"/>
      <c r="X325" s="25"/>
      <c r="Y325" s="3"/>
      <c r="Z325" s="3"/>
      <c r="AA325" s="3"/>
      <c r="AB325" s="3"/>
      <c r="AC325" s="3"/>
    </row>
    <row r="326" ht="12.75" customHeight="1">
      <c r="A326" s="160"/>
      <c r="B326" s="3"/>
      <c r="C326" s="166"/>
      <c r="D326" s="121"/>
      <c r="E326" s="121"/>
      <c r="F326" s="166"/>
      <c r="G326" s="166"/>
      <c r="H326" s="17"/>
      <c r="I326" s="24"/>
      <c r="J326" s="24"/>
      <c r="K326" s="24"/>
      <c r="L326" s="24"/>
      <c r="M326" s="24"/>
      <c r="N326" s="24"/>
      <c r="O326" s="25"/>
      <c r="P326" s="24"/>
      <c r="Q326" s="24"/>
      <c r="R326" s="24"/>
      <c r="S326" s="24"/>
      <c r="T326" s="24"/>
      <c r="U326" s="24"/>
      <c r="V326" s="24"/>
      <c r="W326" s="24"/>
      <c r="X326" s="25"/>
      <c r="Y326" s="3"/>
      <c r="Z326" s="3"/>
      <c r="AA326" s="3"/>
      <c r="AB326" s="3"/>
      <c r="AC326" s="3"/>
    </row>
    <row r="327" ht="12.75" customHeight="1">
      <c r="A327" s="160"/>
      <c r="B327" s="3"/>
      <c r="C327" s="166"/>
      <c r="D327" s="121"/>
      <c r="E327" s="121"/>
      <c r="F327" s="166"/>
      <c r="G327" s="166"/>
      <c r="H327" s="17"/>
      <c r="I327" s="24"/>
      <c r="J327" s="24"/>
      <c r="K327" s="24"/>
      <c r="L327" s="24"/>
      <c r="M327" s="24"/>
      <c r="N327" s="24"/>
      <c r="O327" s="25"/>
      <c r="P327" s="24"/>
      <c r="Q327" s="24"/>
      <c r="R327" s="24"/>
      <c r="S327" s="24"/>
      <c r="T327" s="24"/>
      <c r="U327" s="24"/>
      <c r="V327" s="24"/>
      <c r="W327" s="24"/>
      <c r="X327" s="25"/>
      <c r="Y327" s="3"/>
      <c r="Z327" s="3"/>
      <c r="AA327" s="3"/>
      <c r="AB327" s="3"/>
      <c r="AC327" s="3"/>
    </row>
    <row r="328" ht="12.75" customHeight="1">
      <c r="A328" s="160"/>
      <c r="B328" s="3"/>
      <c r="C328" s="166"/>
      <c r="D328" s="121"/>
      <c r="E328" s="121"/>
      <c r="F328" s="166"/>
      <c r="G328" s="166"/>
      <c r="H328" s="17"/>
      <c r="I328" s="24"/>
      <c r="J328" s="24"/>
      <c r="K328" s="24"/>
      <c r="L328" s="24"/>
      <c r="M328" s="24"/>
      <c r="N328" s="24"/>
      <c r="O328" s="25"/>
      <c r="P328" s="24"/>
      <c r="Q328" s="24"/>
      <c r="R328" s="24"/>
      <c r="S328" s="24"/>
      <c r="T328" s="24"/>
      <c r="U328" s="24"/>
      <c r="V328" s="24"/>
      <c r="W328" s="24"/>
      <c r="X328" s="25"/>
      <c r="Y328" s="3"/>
      <c r="Z328" s="3"/>
      <c r="AA328" s="3"/>
      <c r="AB328" s="3"/>
      <c r="AC328" s="3"/>
    </row>
    <row r="329" ht="12.75" customHeight="1">
      <c r="A329" s="160"/>
      <c r="B329" s="3"/>
      <c r="C329" s="166"/>
      <c r="D329" s="121"/>
      <c r="E329" s="121"/>
      <c r="F329" s="166"/>
      <c r="G329" s="166"/>
      <c r="H329" s="17"/>
      <c r="I329" s="24"/>
      <c r="J329" s="24"/>
      <c r="K329" s="24"/>
      <c r="L329" s="24"/>
      <c r="M329" s="24"/>
      <c r="N329" s="24"/>
      <c r="O329" s="25"/>
      <c r="P329" s="24"/>
      <c r="Q329" s="24"/>
      <c r="R329" s="24"/>
      <c r="S329" s="24"/>
      <c r="T329" s="24"/>
      <c r="U329" s="24"/>
      <c r="V329" s="24"/>
      <c r="W329" s="24"/>
      <c r="X329" s="25"/>
      <c r="Y329" s="3"/>
      <c r="Z329" s="3"/>
      <c r="AA329" s="3"/>
      <c r="AB329" s="3"/>
      <c r="AC329" s="3"/>
    </row>
    <row r="330" ht="12.75" customHeight="1">
      <c r="A330" s="160"/>
      <c r="B330" s="3"/>
      <c r="C330" s="166"/>
      <c r="D330" s="121"/>
      <c r="E330" s="121"/>
      <c r="F330" s="166"/>
      <c r="G330" s="166"/>
      <c r="H330" s="17"/>
      <c r="I330" s="24"/>
      <c r="J330" s="24"/>
      <c r="K330" s="24"/>
      <c r="L330" s="24"/>
      <c r="M330" s="24"/>
      <c r="N330" s="24"/>
      <c r="O330" s="25"/>
      <c r="P330" s="24"/>
      <c r="Q330" s="24"/>
      <c r="R330" s="24"/>
      <c r="S330" s="24"/>
      <c r="T330" s="24"/>
      <c r="U330" s="24"/>
      <c r="V330" s="24"/>
      <c r="W330" s="24"/>
      <c r="X330" s="25"/>
      <c r="Y330" s="3"/>
      <c r="Z330" s="3"/>
      <c r="AA330" s="3"/>
      <c r="AB330" s="3"/>
      <c r="AC330" s="3"/>
    </row>
    <row r="331" ht="12.75" customHeight="1">
      <c r="A331" s="160"/>
      <c r="B331" s="3"/>
      <c r="C331" s="166"/>
      <c r="D331" s="121"/>
      <c r="E331" s="121"/>
      <c r="F331" s="166"/>
      <c r="G331" s="166"/>
      <c r="H331" s="17"/>
      <c r="I331" s="24"/>
      <c r="J331" s="24"/>
      <c r="K331" s="24"/>
      <c r="L331" s="24"/>
      <c r="M331" s="24"/>
      <c r="N331" s="24"/>
      <c r="O331" s="25"/>
      <c r="P331" s="24"/>
      <c r="Q331" s="24"/>
      <c r="R331" s="24"/>
      <c r="S331" s="24"/>
      <c r="T331" s="24"/>
      <c r="U331" s="24"/>
      <c r="V331" s="24"/>
      <c r="W331" s="24"/>
      <c r="X331" s="25"/>
      <c r="Y331" s="3"/>
      <c r="Z331" s="3"/>
      <c r="AA331" s="3"/>
      <c r="AB331" s="3"/>
      <c r="AC331" s="3"/>
    </row>
    <row r="332" ht="12.75" customHeight="1">
      <c r="A332" s="160"/>
      <c r="B332" s="3"/>
      <c r="C332" s="166"/>
      <c r="D332" s="121"/>
      <c r="E332" s="121"/>
      <c r="F332" s="166"/>
      <c r="G332" s="166"/>
      <c r="H332" s="17"/>
      <c r="I332" s="24"/>
      <c r="J332" s="24"/>
      <c r="K332" s="24"/>
      <c r="L332" s="24"/>
      <c r="M332" s="24"/>
      <c r="N332" s="24"/>
      <c r="O332" s="25"/>
      <c r="P332" s="24"/>
      <c r="Q332" s="24"/>
      <c r="R332" s="24"/>
      <c r="S332" s="24"/>
      <c r="T332" s="24"/>
      <c r="U332" s="24"/>
      <c r="V332" s="24"/>
      <c r="W332" s="24"/>
      <c r="X332" s="25"/>
      <c r="Y332" s="3"/>
      <c r="Z332" s="3"/>
      <c r="AA332" s="3"/>
      <c r="AB332" s="3"/>
      <c r="AC332" s="3"/>
    </row>
    <row r="333" ht="12.75" customHeight="1">
      <c r="A333" s="160"/>
      <c r="B333" s="3"/>
      <c r="C333" s="166"/>
      <c r="D333" s="121"/>
      <c r="E333" s="121"/>
      <c r="F333" s="166"/>
      <c r="G333" s="166"/>
      <c r="H333" s="17"/>
      <c r="I333" s="24"/>
      <c r="J333" s="24"/>
      <c r="K333" s="24"/>
      <c r="L333" s="24"/>
      <c r="M333" s="24"/>
      <c r="N333" s="24"/>
      <c r="O333" s="25"/>
      <c r="P333" s="24"/>
      <c r="Q333" s="24"/>
      <c r="R333" s="24"/>
      <c r="S333" s="24"/>
      <c r="T333" s="24"/>
      <c r="U333" s="24"/>
      <c r="V333" s="24"/>
      <c r="W333" s="24"/>
      <c r="X333" s="25"/>
      <c r="Y333" s="3"/>
      <c r="Z333" s="3"/>
      <c r="AA333" s="3"/>
      <c r="AB333" s="3"/>
      <c r="AC333" s="3"/>
    </row>
    <row r="334" ht="12.75" customHeight="1">
      <c r="A334" s="160"/>
      <c r="B334" s="3"/>
      <c r="C334" s="166"/>
      <c r="D334" s="121"/>
      <c r="E334" s="121"/>
      <c r="F334" s="166"/>
      <c r="G334" s="166"/>
      <c r="H334" s="17"/>
      <c r="I334" s="24"/>
      <c r="J334" s="24"/>
      <c r="K334" s="24"/>
      <c r="L334" s="24"/>
      <c r="M334" s="24"/>
      <c r="N334" s="24"/>
      <c r="O334" s="25"/>
      <c r="P334" s="24"/>
      <c r="Q334" s="24"/>
      <c r="R334" s="24"/>
      <c r="S334" s="24"/>
      <c r="T334" s="24"/>
      <c r="U334" s="24"/>
      <c r="V334" s="24"/>
      <c r="W334" s="24"/>
      <c r="X334" s="25"/>
      <c r="Y334" s="3"/>
      <c r="Z334" s="3"/>
      <c r="AA334" s="3"/>
      <c r="AB334" s="3"/>
      <c r="AC334" s="3"/>
    </row>
    <row r="335" ht="12.75" customHeight="1">
      <c r="A335" s="160"/>
      <c r="B335" s="3"/>
      <c r="C335" s="166"/>
      <c r="D335" s="121"/>
      <c r="E335" s="121"/>
      <c r="F335" s="166"/>
      <c r="G335" s="166"/>
      <c r="H335" s="17"/>
      <c r="I335" s="24"/>
      <c r="J335" s="24"/>
      <c r="K335" s="24"/>
      <c r="L335" s="24"/>
      <c r="M335" s="24"/>
      <c r="N335" s="24"/>
      <c r="O335" s="25"/>
      <c r="P335" s="24"/>
      <c r="Q335" s="24"/>
      <c r="R335" s="24"/>
      <c r="S335" s="24"/>
      <c r="T335" s="24"/>
      <c r="U335" s="24"/>
      <c r="V335" s="24"/>
      <c r="W335" s="24"/>
      <c r="X335" s="25"/>
      <c r="Y335" s="3"/>
      <c r="Z335" s="3"/>
      <c r="AA335" s="3"/>
      <c r="AB335" s="3"/>
      <c r="AC335" s="3"/>
    </row>
    <row r="336" ht="12.75" customHeight="1">
      <c r="A336" s="160"/>
      <c r="B336" s="3"/>
      <c r="C336" s="166"/>
      <c r="D336" s="121"/>
      <c r="E336" s="121"/>
      <c r="F336" s="166"/>
      <c r="G336" s="166"/>
      <c r="H336" s="17"/>
      <c r="I336" s="24"/>
      <c r="J336" s="24"/>
      <c r="K336" s="24"/>
      <c r="L336" s="24"/>
      <c r="M336" s="24"/>
      <c r="N336" s="24"/>
      <c r="O336" s="25"/>
      <c r="P336" s="24"/>
      <c r="Q336" s="24"/>
      <c r="R336" s="24"/>
      <c r="S336" s="24"/>
      <c r="T336" s="24"/>
      <c r="U336" s="24"/>
      <c r="V336" s="24"/>
      <c r="W336" s="24"/>
      <c r="X336" s="25"/>
      <c r="Y336" s="3"/>
      <c r="Z336" s="3"/>
      <c r="AA336" s="3"/>
      <c r="AB336" s="3"/>
      <c r="AC336" s="3"/>
    </row>
    <row r="337" ht="12.75" customHeight="1">
      <c r="A337" s="160"/>
      <c r="B337" s="3"/>
      <c r="C337" s="166"/>
      <c r="D337" s="121"/>
      <c r="E337" s="121"/>
      <c r="F337" s="166"/>
      <c r="G337" s="166"/>
      <c r="H337" s="17"/>
      <c r="I337" s="24"/>
      <c r="J337" s="24"/>
      <c r="K337" s="24"/>
      <c r="L337" s="24"/>
      <c r="M337" s="24"/>
      <c r="N337" s="24"/>
      <c r="O337" s="25"/>
      <c r="P337" s="24"/>
      <c r="Q337" s="24"/>
      <c r="R337" s="24"/>
      <c r="S337" s="24"/>
      <c r="T337" s="24"/>
      <c r="U337" s="24"/>
      <c r="V337" s="24"/>
      <c r="W337" s="24"/>
      <c r="X337" s="25"/>
      <c r="Y337" s="3"/>
      <c r="Z337" s="3"/>
      <c r="AA337" s="3"/>
      <c r="AB337" s="3"/>
      <c r="AC337" s="3"/>
    </row>
    <row r="338" ht="12.75" customHeight="1">
      <c r="A338" s="160"/>
      <c r="B338" s="3"/>
      <c r="C338" s="166"/>
      <c r="D338" s="121"/>
      <c r="E338" s="121"/>
      <c r="F338" s="166"/>
      <c r="G338" s="166"/>
      <c r="H338" s="17"/>
      <c r="I338" s="24"/>
      <c r="J338" s="24"/>
      <c r="K338" s="24"/>
      <c r="L338" s="24"/>
      <c r="M338" s="24"/>
      <c r="N338" s="24"/>
      <c r="O338" s="25"/>
      <c r="P338" s="24"/>
      <c r="Q338" s="24"/>
      <c r="R338" s="24"/>
      <c r="S338" s="24"/>
      <c r="T338" s="24"/>
      <c r="U338" s="24"/>
      <c r="V338" s="24"/>
      <c r="W338" s="24"/>
      <c r="X338" s="25"/>
      <c r="Y338" s="3"/>
      <c r="Z338" s="3"/>
      <c r="AA338" s="3"/>
      <c r="AB338" s="3"/>
      <c r="AC338" s="3"/>
    </row>
    <row r="339" ht="12.75" customHeight="1">
      <c r="A339" s="160"/>
      <c r="B339" s="3"/>
      <c r="C339" s="166"/>
      <c r="D339" s="121"/>
      <c r="E339" s="121"/>
      <c r="F339" s="166"/>
      <c r="G339" s="166"/>
      <c r="H339" s="17"/>
      <c r="I339" s="24"/>
      <c r="J339" s="24"/>
      <c r="K339" s="24"/>
      <c r="L339" s="24"/>
      <c r="M339" s="24"/>
      <c r="N339" s="24"/>
      <c r="O339" s="25"/>
      <c r="P339" s="24"/>
      <c r="Q339" s="24"/>
      <c r="R339" s="24"/>
      <c r="S339" s="24"/>
      <c r="T339" s="24"/>
      <c r="U339" s="24"/>
      <c r="V339" s="24"/>
      <c r="W339" s="24"/>
      <c r="X339" s="25"/>
      <c r="Y339" s="3"/>
      <c r="Z339" s="3"/>
      <c r="AA339" s="3"/>
      <c r="AB339" s="3"/>
      <c r="AC339" s="3"/>
    </row>
    <row r="340" ht="12.75" customHeight="1">
      <c r="A340" s="160"/>
      <c r="B340" s="3"/>
      <c r="C340" s="166"/>
      <c r="D340" s="121"/>
      <c r="E340" s="121"/>
      <c r="F340" s="166"/>
      <c r="G340" s="166"/>
      <c r="H340" s="17"/>
      <c r="I340" s="24"/>
      <c r="J340" s="24"/>
      <c r="K340" s="24"/>
      <c r="L340" s="24"/>
      <c r="M340" s="24"/>
      <c r="N340" s="24"/>
      <c r="O340" s="25"/>
      <c r="P340" s="24"/>
      <c r="Q340" s="24"/>
      <c r="R340" s="24"/>
      <c r="S340" s="24"/>
      <c r="T340" s="24"/>
      <c r="U340" s="24"/>
      <c r="V340" s="24"/>
      <c r="W340" s="24"/>
      <c r="X340" s="25"/>
      <c r="Y340" s="3"/>
      <c r="Z340" s="3"/>
      <c r="AA340" s="3"/>
      <c r="AB340" s="3"/>
      <c r="AC340" s="3"/>
    </row>
    <row r="341" ht="12.75" customHeight="1">
      <c r="A341" s="160"/>
      <c r="B341" s="3"/>
      <c r="C341" s="166"/>
      <c r="D341" s="121"/>
      <c r="E341" s="121"/>
      <c r="F341" s="166"/>
      <c r="G341" s="166"/>
      <c r="H341" s="17"/>
      <c r="I341" s="24"/>
      <c r="J341" s="24"/>
      <c r="K341" s="24"/>
      <c r="L341" s="24"/>
      <c r="M341" s="24"/>
      <c r="N341" s="24"/>
      <c r="O341" s="25"/>
      <c r="P341" s="24"/>
      <c r="Q341" s="24"/>
      <c r="R341" s="24"/>
      <c r="S341" s="24"/>
      <c r="T341" s="24"/>
      <c r="U341" s="24"/>
      <c r="V341" s="24"/>
      <c r="W341" s="24"/>
      <c r="X341" s="25"/>
      <c r="Y341" s="3"/>
      <c r="Z341" s="3"/>
      <c r="AA341" s="3"/>
      <c r="AB341" s="3"/>
      <c r="AC341" s="3"/>
    </row>
    <row r="342" ht="12.75" customHeight="1">
      <c r="A342" s="160"/>
      <c r="B342" s="3"/>
      <c r="C342" s="166"/>
      <c r="D342" s="121"/>
      <c r="E342" s="121"/>
      <c r="F342" s="166"/>
      <c r="G342" s="166"/>
      <c r="H342" s="17"/>
      <c r="I342" s="24"/>
      <c r="J342" s="24"/>
      <c r="K342" s="24"/>
      <c r="L342" s="24"/>
      <c r="M342" s="24"/>
      <c r="N342" s="24"/>
      <c r="O342" s="25"/>
      <c r="P342" s="24"/>
      <c r="Q342" s="24"/>
      <c r="R342" s="24"/>
      <c r="S342" s="24"/>
      <c r="T342" s="24"/>
      <c r="U342" s="24"/>
      <c r="V342" s="24"/>
      <c r="W342" s="24"/>
      <c r="X342" s="25"/>
      <c r="Y342" s="3"/>
      <c r="Z342" s="3"/>
      <c r="AA342" s="3"/>
      <c r="AB342" s="3"/>
      <c r="AC342" s="3"/>
    </row>
    <row r="343" ht="12.75" customHeight="1">
      <c r="A343" s="160"/>
      <c r="B343" s="3"/>
      <c r="C343" s="166"/>
      <c r="D343" s="121"/>
      <c r="E343" s="121"/>
      <c r="F343" s="166"/>
      <c r="G343" s="166"/>
      <c r="H343" s="17"/>
      <c r="I343" s="24"/>
      <c r="J343" s="24"/>
      <c r="K343" s="24"/>
      <c r="L343" s="24"/>
      <c r="M343" s="24"/>
      <c r="N343" s="24"/>
      <c r="O343" s="25"/>
      <c r="P343" s="24"/>
      <c r="Q343" s="24"/>
      <c r="R343" s="24"/>
      <c r="S343" s="24"/>
      <c r="T343" s="24"/>
      <c r="U343" s="24"/>
      <c r="V343" s="24"/>
      <c r="W343" s="24"/>
      <c r="X343" s="25"/>
      <c r="Y343" s="3"/>
      <c r="Z343" s="3"/>
      <c r="AA343" s="3"/>
      <c r="AB343" s="3"/>
      <c r="AC343" s="3"/>
    </row>
    <row r="344" ht="12.75" customHeight="1">
      <c r="A344" s="160"/>
      <c r="B344" s="3"/>
      <c r="C344" s="166"/>
      <c r="D344" s="121"/>
      <c r="E344" s="121"/>
      <c r="F344" s="166"/>
      <c r="G344" s="166"/>
      <c r="H344" s="17"/>
      <c r="I344" s="24"/>
      <c r="J344" s="24"/>
      <c r="K344" s="24"/>
      <c r="L344" s="24"/>
      <c r="M344" s="24"/>
      <c r="N344" s="24"/>
      <c r="O344" s="25"/>
      <c r="P344" s="24"/>
      <c r="Q344" s="24"/>
      <c r="R344" s="24"/>
      <c r="S344" s="24"/>
      <c r="T344" s="24"/>
      <c r="U344" s="24"/>
      <c r="V344" s="24"/>
      <c r="W344" s="24"/>
      <c r="X344" s="25"/>
      <c r="Y344" s="3"/>
      <c r="Z344" s="3"/>
      <c r="AA344" s="3"/>
      <c r="AB344" s="3"/>
      <c r="AC344" s="3"/>
    </row>
    <row r="345" ht="12.75" customHeight="1">
      <c r="A345" s="160"/>
      <c r="B345" s="3"/>
      <c r="C345" s="166"/>
      <c r="D345" s="121"/>
      <c r="E345" s="121"/>
      <c r="F345" s="166"/>
      <c r="G345" s="166"/>
      <c r="H345" s="17"/>
      <c r="I345" s="24"/>
      <c r="J345" s="24"/>
      <c r="K345" s="24"/>
      <c r="L345" s="24"/>
      <c r="M345" s="24"/>
      <c r="N345" s="24"/>
      <c r="O345" s="25"/>
      <c r="P345" s="24"/>
      <c r="Q345" s="24"/>
      <c r="R345" s="24"/>
      <c r="S345" s="24"/>
      <c r="T345" s="24"/>
      <c r="U345" s="24"/>
      <c r="V345" s="24"/>
      <c r="W345" s="24"/>
      <c r="X345" s="25"/>
      <c r="Y345" s="3"/>
      <c r="Z345" s="3"/>
      <c r="AA345" s="3"/>
      <c r="AB345" s="3"/>
      <c r="AC345" s="3"/>
    </row>
    <row r="346" ht="12.75" customHeight="1">
      <c r="A346" s="160"/>
      <c r="B346" s="3"/>
      <c r="C346" s="166"/>
      <c r="D346" s="121"/>
      <c r="E346" s="121"/>
      <c r="F346" s="166"/>
      <c r="G346" s="166"/>
      <c r="H346" s="17"/>
      <c r="I346" s="24"/>
      <c r="J346" s="24"/>
      <c r="K346" s="24"/>
      <c r="L346" s="24"/>
      <c r="M346" s="24"/>
      <c r="N346" s="24"/>
      <c r="O346" s="25"/>
      <c r="P346" s="24"/>
      <c r="Q346" s="24"/>
      <c r="R346" s="24"/>
      <c r="S346" s="24"/>
      <c r="T346" s="24"/>
      <c r="U346" s="24"/>
      <c r="V346" s="24"/>
      <c r="W346" s="24"/>
      <c r="X346" s="25"/>
      <c r="Y346" s="3"/>
      <c r="Z346" s="3"/>
      <c r="AA346" s="3"/>
      <c r="AB346" s="3"/>
      <c r="AC346" s="3"/>
    </row>
    <row r="347" ht="12.75" customHeight="1">
      <c r="A347" s="160"/>
      <c r="B347" s="3"/>
      <c r="C347" s="166"/>
      <c r="D347" s="121"/>
      <c r="E347" s="121"/>
      <c r="F347" s="166"/>
      <c r="G347" s="166"/>
      <c r="H347" s="17"/>
      <c r="I347" s="24"/>
      <c r="J347" s="24"/>
      <c r="K347" s="24"/>
      <c r="L347" s="24"/>
      <c r="M347" s="24"/>
      <c r="N347" s="24"/>
      <c r="O347" s="25"/>
      <c r="P347" s="24"/>
      <c r="Q347" s="24"/>
      <c r="R347" s="24"/>
      <c r="S347" s="24"/>
      <c r="T347" s="24"/>
      <c r="U347" s="24"/>
      <c r="V347" s="24"/>
      <c r="W347" s="24"/>
      <c r="X347" s="25"/>
      <c r="Y347" s="3"/>
      <c r="Z347" s="3"/>
      <c r="AA347" s="3"/>
      <c r="AB347" s="3"/>
      <c r="AC347" s="3"/>
    </row>
    <row r="348" ht="12.75" customHeight="1">
      <c r="A348" s="160"/>
      <c r="B348" s="3"/>
      <c r="C348" s="166"/>
      <c r="D348" s="121"/>
      <c r="E348" s="121"/>
      <c r="F348" s="166"/>
      <c r="G348" s="166"/>
      <c r="H348" s="17"/>
      <c r="I348" s="24"/>
      <c r="J348" s="24"/>
      <c r="K348" s="24"/>
      <c r="L348" s="24"/>
      <c r="M348" s="24"/>
      <c r="N348" s="24"/>
      <c r="O348" s="25"/>
      <c r="P348" s="24"/>
      <c r="Q348" s="24"/>
      <c r="R348" s="24"/>
      <c r="S348" s="24"/>
      <c r="T348" s="24"/>
      <c r="U348" s="24"/>
      <c r="V348" s="24"/>
      <c r="W348" s="24"/>
      <c r="X348" s="25"/>
      <c r="Y348" s="3"/>
      <c r="Z348" s="3"/>
      <c r="AA348" s="3"/>
      <c r="AB348" s="3"/>
      <c r="AC348" s="3"/>
    </row>
    <row r="349" ht="12.75" customHeight="1">
      <c r="A349" s="160"/>
      <c r="B349" s="3"/>
      <c r="C349" s="166"/>
      <c r="D349" s="121"/>
      <c r="E349" s="121"/>
      <c r="F349" s="166"/>
      <c r="G349" s="166"/>
      <c r="H349" s="17"/>
      <c r="I349" s="24"/>
      <c r="J349" s="24"/>
      <c r="K349" s="24"/>
      <c r="L349" s="24"/>
      <c r="M349" s="24"/>
      <c r="N349" s="24"/>
      <c r="O349" s="25"/>
      <c r="P349" s="24"/>
      <c r="Q349" s="24"/>
      <c r="R349" s="24"/>
      <c r="S349" s="24"/>
      <c r="T349" s="24"/>
      <c r="U349" s="24"/>
      <c r="V349" s="24"/>
      <c r="W349" s="24"/>
      <c r="X349" s="25"/>
      <c r="Y349" s="3"/>
      <c r="Z349" s="3"/>
      <c r="AA349" s="3"/>
      <c r="AB349" s="3"/>
      <c r="AC349" s="3"/>
    </row>
    <row r="350" ht="12.75" customHeight="1">
      <c r="A350" s="160"/>
      <c r="B350" s="3"/>
      <c r="C350" s="166"/>
      <c r="D350" s="121"/>
      <c r="E350" s="121"/>
      <c r="F350" s="166"/>
      <c r="G350" s="166"/>
      <c r="H350" s="17"/>
      <c r="I350" s="24"/>
      <c r="J350" s="24"/>
      <c r="K350" s="24"/>
      <c r="L350" s="24"/>
      <c r="M350" s="24"/>
      <c r="N350" s="24"/>
      <c r="O350" s="25"/>
      <c r="P350" s="24"/>
      <c r="Q350" s="24"/>
      <c r="R350" s="24"/>
      <c r="S350" s="24"/>
      <c r="T350" s="24"/>
      <c r="U350" s="24"/>
      <c r="V350" s="24"/>
      <c r="W350" s="24"/>
      <c r="X350" s="25"/>
      <c r="Y350" s="3"/>
      <c r="Z350" s="3"/>
      <c r="AA350" s="3"/>
      <c r="AB350" s="3"/>
      <c r="AC350" s="3"/>
    </row>
    <row r="351" ht="12.75" customHeight="1">
      <c r="A351" s="160"/>
      <c r="B351" s="3"/>
      <c r="C351" s="166"/>
      <c r="D351" s="121"/>
      <c r="E351" s="121"/>
      <c r="F351" s="166"/>
      <c r="G351" s="166"/>
      <c r="H351" s="17"/>
      <c r="I351" s="24"/>
      <c r="J351" s="24"/>
      <c r="K351" s="24"/>
      <c r="L351" s="24"/>
      <c r="M351" s="24"/>
      <c r="N351" s="24"/>
      <c r="O351" s="25"/>
      <c r="P351" s="24"/>
      <c r="Q351" s="24"/>
      <c r="R351" s="24"/>
      <c r="S351" s="24"/>
      <c r="T351" s="24"/>
      <c r="U351" s="24"/>
      <c r="V351" s="24"/>
      <c r="W351" s="24"/>
      <c r="X351" s="25"/>
      <c r="Y351" s="3"/>
      <c r="Z351" s="3"/>
      <c r="AA351" s="3"/>
      <c r="AB351" s="3"/>
      <c r="AC351" s="3"/>
    </row>
    <row r="352" ht="12.75" customHeight="1">
      <c r="A352" s="160"/>
      <c r="B352" s="3"/>
      <c r="C352" s="166"/>
      <c r="D352" s="121"/>
      <c r="E352" s="121"/>
      <c r="F352" s="166"/>
      <c r="G352" s="166"/>
      <c r="H352" s="17"/>
      <c r="I352" s="24"/>
      <c r="J352" s="24"/>
      <c r="K352" s="24"/>
      <c r="L352" s="24"/>
      <c r="M352" s="24"/>
      <c r="N352" s="24"/>
      <c r="O352" s="25"/>
      <c r="P352" s="24"/>
      <c r="Q352" s="24"/>
      <c r="R352" s="24"/>
      <c r="S352" s="24"/>
      <c r="T352" s="24"/>
      <c r="U352" s="24"/>
      <c r="V352" s="24"/>
      <c r="W352" s="24"/>
      <c r="X352" s="25"/>
      <c r="Y352" s="3"/>
      <c r="Z352" s="3"/>
      <c r="AA352" s="3"/>
      <c r="AB352" s="3"/>
      <c r="AC352" s="3"/>
    </row>
    <row r="353" ht="12.75" customHeight="1">
      <c r="A353" s="160"/>
      <c r="B353" s="3"/>
      <c r="C353" s="166"/>
      <c r="D353" s="121"/>
      <c r="E353" s="121"/>
      <c r="F353" s="166"/>
      <c r="G353" s="166"/>
      <c r="H353" s="17"/>
      <c r="I353" s="24"/>
      <c r="J353" s="24"/>
      <c r="K353" s="24"/>
      <c r="L353" s="24"/>
      <c r="M353" s="24"/>
      <c r="N353" s="24"/>
      <c r="O353" s="25"/>
      <c r="P353" s="24"/>
      <c r="Q353" s="24"/>
      <c r="R353" s="24"/>
      <c r="S353" s="24"/>
      <c r="T353" s="24"/>
      <c r="U353" s="24"/>
      <c r="V353" s="24"/>
      <c r="W353" s="24"/>
      <c r="X353" s="25"/>
      <c r="Y353" s="3"/>
      <c r="Z353" s="3"/>
      <c r="AA353" s="3"/>
      <c r="AB353" s="3"/>
      <c r="AC353" s="3"/>
    </row>
    <row r="354" ht="12.75" customHeight="1">
      <c r="A354" s="160"/>
      <c r="B354" s="3"/>
      <c r="C354" s="166"/>
      <c r="D354" s="121"/>
      <c r="E354" s="121"/>
      <c r="F354" s="166"/>
      <c r="G354" s="166"/>
      <c r="H354" s="17"/>
      <c r="I354" s="24"/>
      <c r="J354" s="24"/>
      <c r="K354" s="24"/>
      <c r="L354" s="24"/>
      <c r="M354" s="24"/>
      <c r="N354" s="24"/>
      <c r="O354" s="25"/>
      <c r="P354" s="24"/>
      <c r="Q354" s="24"/>
      <c r="R354" s="24"/>
      <c r="S354" s="24"/>
      <c r="T354" s="24"/>
      <c r="U354" s="24"/>
      <c r="V354" s="24"/>
      <c r="W354" s="24"/>
      <c r="X354" s="25"/>
      <c r="Y354" s="3"/>
      <c r="Z354" s="3"/>
      <c r="AA354" s="3"/>
      <c r="AB354" s="3"/>
      <c r="AC354" s="3"/>
    </row>
    <row r="355" ht="12.75" customHeight="1">
      <c r="A355" s="160"/>
      <c r="B355" s="3"/>
      <c r="C355" s="166"/>
      <c r="D355" s="121"/>
      <c r="E355" s="121"/>
      <c r="F355" s="166"/>
      <c r="G355" s="166"/>
      <c r="H355" s="17"/>
      <c r="I355" s="24"/>
      <c r="J355" s="24"/>
      <c r="K355" s="24"/>
      <c r="L355" s="24"/>
      <c r="M355" s="24"/>
      <c r="N355" s="24"/>
      <c r="O355" s="25"/>
      <c r="P355" s="24"/>
      <c r="Q355" s="24"/>
      <c r="R355" s="24"/>
      <c r="S355" s="24"/>
      <c r="T355" s="24"/>
      <c r="U355" s="24"/>
      <c r="V355" s="24"/>
      <c r="W355" s="24"/>
      <c r="X355" s="25"/>
      <c r="Y355" s="3"/>
      <c r="Z355" s="3"/>
      <c r="AA355" s="3"/>
      <c r="AB355" s="3"/>
      <c r="AC355" s="3"/>
    </row>
    <row r="356" ht="12.75" customHeight="1">
      <c r="A356" s="160"/>
      <c r="B356" s="3"/>
      <c r="C356" s="166"/>
      <c r="D356" s="121"/>
      <c r="E356" s="121"/>
      <c r="F356" s="166"/>
      <c r="G356" s="166"/>
      <c r="H356" s="17"/>
      <c r="I356" s="24"/>
      <c r="J356" s="24"/>
      <c r="K356" s="24"/>
      <c r="L356" s="24"/>
      <c r="M356" s="24"/>
      <c r="N356" s="24"/>
      <c r="O356" s="25"/>
      <c r="P356" s="24"/>
      <c r="Q356" s="24"/>
      <c r="R356" s="24"/>
      <c r="S356" s="24"/>
      <c r="T356" s="24"/>
      <c r="U356" s="24"/>
      <c r="V356" s="24"/>
      <c r="W356" s="24"/>
      <c r="X356" s="25"/>
      <c r="Y356" s="3"/>
      <c r="Z356" s="3"/>
      <c r="AA356" s="3"/>
      <c r="AB356" s="3"/>
      <c r="AC356" s="3"/>
    </row>
    <row r="357" ht="12.75" customHeight="1">
      <c r="A357" s="160"/>
      <c r="B357" s="3"/>
      <c r="C357" s="166"/>
      <c r="D357" s="121"/>
      <c r="E357" s="121"/>
      <c r="F357" s="166"/>
      <c r="G357" s="166"/>
      <c r="H357" s="17"/>
      <c r="I357" s="24"/>
      <c r="J357" s="24"/>
      <c r="K357" s="24"/>
      <c r="L357" s="24"/>
      <c r="M357" s="24"/>
      <c r="N357" s="24"/>
      <c r="O357" s="25"/>
      <c r="P357" s="24"/>
      <c r="Q357" s="24"/>
      <c r="R357" s="24"/>
      <c r="S357" s="24"/>
      <c r="T357" s="24"/>
      <c r="U357" s="24"/>
      <c r="V357" s="24"/>
      <c r="W357" s="24"/>
      <c r="X357" s="25"/>
      <c r="Y357" s="3"/>
      <c r="Z357" s="3"/>
      <c r="AA357" s="3"/>
      <c r="AB357" s="3"/>
      <c r="AC357" s="3"/>
    </row>
    <row r="358" ht="12.75" customHeight="1">
      <c r="A358" s="160"/>
      <c r="B358" s="3"/>
      <c r="C358" s="166"/>
      <c r="D358" s="121"/>
      <c r="E358" s="121"/>
      <c r="F358" s="166"/>
      <c r="G358" s="166"/>
      <c r="H358" s="17"/>
      <c r="I358" s="24"/>
      <c r="J358" s="24"/>
      <c r="K358" s="24"/>
      <c r="L358" s="24"/>
      <c r="M358" s="24"/>
      <c r="N358" s="24"/>
      <c r="O358" s="25"/>
      <c r="P358" s="24"/>
      <c r="Q358" s="24"/>
      <c r="R358" s="24"/>
      <c r="S358" s="24"/>
      <c r="T358" s="24"/>
      <c r="U358" s="24"/>
      <c r="V358" s="24"/>
      <c r="W358" s="24"/>
      <c r="X358" s="25"/>
      <c r="Y358" s="3"/>
      <c r="Z358" s="3"/>
      <c r="AA358" s="3"/>
      <c r="AB358" s="3"/>
      <c r="AC358" s="3"/>
    </row>
    <row r="359" ht="12.75" customHeight="1">
      <c r="A359" s="160"/>
      <c r="B359" s="3"/>
      <c r="C359" s="166"/>
      <c r="D359" s="121"/>
      <c r="E359" s="121"/>
      <c r="F359" s="166"/>
      <c r="G359" s="166"/>
      <c r="H359" s="17"/>
      <c r="I359" s="24"/>
      <c r="J359" s="24"/>
      <c r="K359" s="24"/>
      <c r="L359" s="24"/>
      <c r="M359" s="24"/>
      <c r="N359" s="24"/>
      <c r="O359" s="25"/>
      <c r="P359" s="24"/>
      <c r="Q359" s="24"/>
      <c r="R359" s="24"/>
      <c r="S359" s="24"/>
      <c r="T359" s="24"/>
      <c r="U359" s="24"/>
      <c r="V359" s="24"/>
      <c r="W359" s="24"/>
      <c r="X359" s="25"/>
      <c r="Y359" s="3"/>
      <c r="Z359" s="3"/>
      <c r="AA359" s="3"/>
      <c r="AB359" s="3"/>
      <c r="AC359" s="3"/>
    </row>
    <row r="360" ht="12.75" customHeight="1">
      <c r="A360" s="160"/>
      <c r="B360" s="3"/>
      <c r="C360" s="166"/>
      <c r="D360" s="121"/>
      <c r="E360" s="121"/>
      <c r="F360" s="166"/>
      <c r="G360" s="166"/>
      <c r="H360" s="17"/>
      <c r="I360" s="24"/>
      <c r="J360" s="24"/>
      <c r="K360" s="24"/>
      <c r="L360" s="24"/>
      <c r="M360" s="24"/>
      <c r="N360" s="24"/>
      <c r="O360" s="25"/>
      <c r="P360" s="24"/>
      <c r="Q360" s="24"/>
      <c r="R360" s="24"/>
      <c r="S360" s="24"/>
      <c r="T360" s="24"/>
      <c r="U360" s="24"/>
      <c r="V360" s="24"/>
      <c r="W360" s="24"/>
      <c r="X360" s="25"/>
      <c r="Y360" s="3"/>
      <c r="Z360" s="3"/>
      <c r="AA360" s="3"/>
      <c r="AB360" s="3"/>
      <c r="AC360" s="3"/>
    </row>
    <row r="361" ht="12.75" customHeight="1">
      <c r="A361" s="160"/>
      <c r="B361" s="3"/>
      <c r="C361" s="166"/>
      <c r="D361" s="121"/>
      <c r="E361" s="121"/>
      <c r="F361" s="166"/>
      <c r="G361" s="166"/>
      <c r="H361" s="17"/>
      <c r="I361" s="24"/>
      <c r="J361" s="24"/>
      <c r="K361" s="24"/>
      <c r="L361" s="24"/>
      <c r="M361" s="24"/>
      <c r="N361" s="24"/>
      <c r="O361" s="25"/>
      <c r="P361" s="24"/>
      <c r="Q361" s="24"/>
      <c r="R361" s="24"/>
      <c r="S361" s="24"/>
      <c r="T361" s="24"/>
      <c r="U361" s="24"/>
      <c r="V361" s="24"/>
      <c r="W361" s="24"/>
      <c r="X361" s="25"/>
      <c r="Y361" s="3"/>
      <c r="Z361" s="3"/>
      <c r="AA361" s="3"/>
      <c r="AB361" s="3"/>
      <c r="AC361" s="3"/>
    </row>
    <row r="362" ht="12.75" customHeight="1">
      <c r="A362" s="160"/>
      <c r="B362" s="3"/>
      <c r="C362" s="166"/>
      <c r="D362" s="121"/>
      <c r="E362" s="121"/>
      <c r="F362" s="166"/>
      <c r="G362" s="166"/>
      <c r="H362" s="17"/>
      <c r="I362" s="24"/>
      <c r="J362" s="24"/>
      <c r="K362" s="24"/>
      <c r="L362" s="24"/>
      <c r="M362" s="24"/>
      <c r="N362" s="24"/>
      <c r="O362" s="25"/>
      <c r="P362" s="24"/>
      <c r="Q362" s="24"/>
      <c r="R362" s="24"/>
      <c r="S362" s="24"/>
      <c r="T362" s="24"/>
      <c r="U362" s="24"/>
      <c r="V362" s="24"/>
      <c r="W362" s="24"/>
      <c r="X362" s="25"/>
      <c r="Y362" s="3"/>
      <c r="Z362" s="3"/>
      <c r="AA362" s="3"/>
      <c r="AB362" s="3"/>
      <c r="AC362" s="3"/>
    </row>
    <row r="363" ht="12.75" customHeight="1">
      <c r="A363" s="160"/>
      <c r="B363" s="3"/>
      <c r="C363" s="166"/>
      <c r="D363" s="121"/>
      <c r="E363" s="121"/>
      <c r="F363" s="166"/>
      <c r="G363" s="166"/>
      <c r="H363" s="17"/>
      <c r="I363" s="24"/>
      <c r="J363" s="24"/>
      <c r="K363" s="24"/>
      <c r="L363" s="24"/>
      <c r="M363" s="24"/>
      <c r="N363" s="24"/>
      <c r="O363" s="25"/>
      <c r="P363" s="24"/>
      <c r="Q363" s="24"/>
      <c r="R363" s="24"/>
      <c r="S363" s="24"/>
      <c r="T363" s="24"/>
      <c r="U363" s="24"/>
      <c r="V363" s="24"/>
      <c r="W363" s="24"/>
      <c r="X363" s="25"/>
      <c r="Y363" s="3"/>
      <c r="Z363" s="3"/>
      <c r="AA363" s="3"/>
      <c r="AB363" s="3"/>
      <c r="AC363" s="3"/>
    </row>
    <row r="364" ht="12.75" customHeight="1">
      <c r="A364" s="160"/>
      <c r="B364" s="3"/>
      <c r="C364" s="166"/>
      <c r="D364" s="121"/>
      <c r="E364" s="121"/>
      <c r="F364" s="166"/>
      <c r="G364" s="166"/>
      <c r="H364" s="17"/>
      <c r="I364" s="24"/>
      <c r="J364" s="24"/>
      <c r="K364" s="24"/>
      <c r="L364" s="24"/>
      <c r="M364" s="24"/>
      <c r="N364" s="24"/>
      <c r="O364" s="25"/>
      <c r="P364" s="24"/>
      <c r="Q364" s="24"/>
      <c r="R364" s="24"/>
      <c r="S364" s="24"/>
      <c r="T364" s="24"/>
      <c r="U364" s="24"/>
      <c r="V364" s="24"/>
      <c r="W364" s="24"/>
      <c r="X364" s="25"/>
      <c r="Y364" s="3"/>
      <c r="Z364" s="3"/>
      <c r="AA364" s="3"/>
      <c r="AB364" s="3"/>
      <c r="AC364" s="3"/>
    </row>
    <row r="365" ht="12.75" customHeight="1">
      <c r="A365" s="160"/>
      <c r="B365" s="3"/>
      <c r="C365" s="166"/>
      <c r="D365" s="121"/>
      <c r="E365" s="121"/>
      <c r="F365" s="166"/>
      <c r="G365" s="166"/>
      <c r="H365" s="17"/>
      <c r="I365" s="24"/>
      <c r="J365" s="24"/>
      <c r="K365" s="24"/>
      <c r="L365" s="24"/>
      <c r="M365" s="24"/>
      <c r="N365" s="24"/>
      <c r="O365" s="25"/>
      <c r="P365" s="24"/>
      <c r="Q365" s="24"/>
      <c r="R365" s="24"/>
      <c r="S365" s="24"/>
      <c r="T365" s="24"/>
      <c r="U365" s="24"/>
      <c r="V365" s="24"/>
      <c r="W365" s="24"/>
      <c r="X365" s="25"/>
      <c r="Y365" s="3"/>
      <c r="Z365" s="3"/>
      <c r="AA365" s="3"/>
      <c r="AB365" s="3"/>
      <c r="AC365" s="3"/>
    </row>
    <row r="366" ht="12.75" customHeight="1">
      <c r="A366" s="160"/>
      <c r="B366" s="3"/>
      <c r="C366" s="166"/>
      <c r="D366" s="121"/>
      <c r="E366" s="121"/>
      <c r="F366" s="166"/>
      <c r="G366" s="166"/>
      <c r="H366" s="17"/>
      <c r="I366" s="24"/>
      <c r="J366" s="24"/>
      <c r="K366" s="24"/>
      <c r="L366" s="24"/>
      <c r="M366" s="24"/>
      <c r="N366" s="24"/>
      <c r="O366" s="25"/>
      <c r="P366" s="24"/>
      <c r="Q366" s="24"/>
      <c r="R366" s="24"/>
      <c r="S366" s="24"/>
      <c r="T366" s="24"/>
      <c r="U366" s="24"/>
      <c r="V366" s="24"/>
      <c r="W366" s="24"/>
      <c r="X366" s="25"/>
      <c r="Y366" s="3"/>
      <c r="Z366" s="3"/>
      <c r="AA366" s="3"/>
      <c r="AB366" s="3"/>
      <c r="AC366" s="3"/>
    </row>
    <row r="367" ht="12.75" customHeight="1">
      <c r="A367" s="160"/>
      <c r="B367" s="3"/>
      <c r="C367" s="166"/>
      <c r="D367" s="121"/>
      <c r="E367" s="121"/>
      <c r="F367" s="166"/>
      <c r="G367" s="166"/>
      <c r="H367" s="17"/>
      <c r="I367" s="24"/>
      <c r="J367" s="24"/>
      <c r="K367" s="24"/>
      <c r="L367" s="24"/>
      <c r="M367" s="24"/>
      <c r="N367" s="24"/>
      <c r="O367" s="25"/>
      <c r="P367" s="24"/>
      <c r="Q367" s="24"/>
      <c r="R367" s="24"/>
      <c r="S367" s="24"/>
      <c r="T367" s="24"/>
      <c r="U367" s="24"/>
      <c r="V367" s="24"/>
      <c r="W367" s="24"/>
      <c r="X367" s="25"/>
      <c r="Y367" s="3"/>
      <c r="Z367" s="3"/>
      <c r="AA367" s="3"/>
      <c r="AB367" s="3"/>
      <c r="AC367" s="3"/>
    </row>
    <row r="368" ht="12.75" customHeight="1">
      <c r="A368" s="160"/>
      <c r="B368" s="3"/>
      <c r="C368" s="166"/>
      <c r="D368" s="121"/>
      <c r="E368" s="121"/>
      <c r="F368" s="166"/>
      <c r="G368" s="166"/>
      <c r="H368" s="17"/>
      <c r="I368" s="24"/>
      <c r="J368" s="24"/>
      <c r="K368" s="24"/>
      <c r="L368" s="24"/>
      <c r="M368" s="24"/>
      <c r="N368" s="24"/>
      <c r="O368" s="25"/>
      <c r="P368" s="24"/>
      <c r="Q368" s="24"/>
      <c r="R368" s="24"/>
      <c r="S368" s="24"/>
      <c r="T368" s="24"/>
      <c r="U368" s="24"/>
      <c r="V368" s="24"/>
      <c r="W368" s="24"/>
      <c r="X368" s="25"/>
      <c r="Y368" s="3"/>
      <c r="Z368" s="3"/>
      <c r="AA368" s="3"/>
      <c r="AB368" s="3"/>
      <c r="AC368" s="3"/>
    </row>
    <row r="369" ht="12.75" customHeight="1">
      <c r="A369" s="160"/>
      <c r="B369" s="3"/>
      <c r="C369" s="166"/>
      <c r="D369" s="121"/>
      <c r="E369" s="121"/>
      <c r="F369" s="166"/>
      <c r="G369" s="166"/>
      <c r="H369" s="17"/>
      <c r="I369" s="24"/>
      <c r="J369" s="24"/>
      <c r="K369" s="24"/>
      <c r="L369" s="24"/>
      <c r="M369" s="24"/>
      <c r="N369" s="24"/>
      <c r="O369" s="25"/>
      <c r="P369" s="24"/>
      <c r="Q369" s="24"/>
      <c r="R369" s="24"/>
      <c r="S369" s="24"/>
      <c r="T369" s="24"/>
      <c r="U369" s="24"/>
      <c r="V369" s="24"/>
      <c r="W369" s="24"/>
      <c r="X369" s="25"/>
      <c r="Y369" s="3"/>
      <c r="Z369" s="3"/>
      <c r="AA369" s="3"/>
      <c r="AB369" s="3"/>
      <c r="AC369" s="3"/>
    </row>
    <row r="370" ht="12.75" customHeight="1">
      <c r="A370" s="160"/>
      <c r="B370" s="3"/>
      <c r="C370" s="166"/>
      <c r="D370" s="121"/>
      <c r="E370" s="121"/>
      <c r="F370" s="166"/>
      <c r="G370" s="166"/>
      <c r="H370" s="17"/>
      <c r="I370" s="24"/>
      <c r="J370" s="24"/>
      <c r="K370" s="24"/>
      <c r="L370" s="24"/>
      <c r="M370" s="24"/>
      <c r="N370" s="24"/>
      <c r="O370" s="25"/>
      <c r="P370" s="24"/>
      <c r="Q370" s="24"/>
      <c r="R370" s="24"/>
      <c r="S370" s="24"/>
      <c r="T370" s="24"/>
      <c r="U370" s="24"/>
      <c r="V370" s="24"/>
      <c r="W370" s="24"/>
      <c r="X370" s="25"/>
      <c r="Y370" s="3"/>
      <c r="Z370" s="3"/>
      <c r="AA370" s="3"/>
      <c r="AB370" s="3"/>
      <c r="AC370" s="3"/>
    </row>
    <row r="371" ht="12.75" customHeight="1">
      <c r="A371" s="160"/>
      <c r="B371" s="3"/>
      <c r="C371" s="166"/>
      <c r="D371" s="121"/>
      <c r="E371" s="121"/>
      <c r="F371" s="166"/>
      <c r="G371" s="166"/>
      <c r="H371" s="17"/>
      <c r="I371" s="24"/>
      <c r="J371" s="24"/>
      <c r="K371" s="24"/>
      <c r="L371" s="24"/>
      <c r="M371" s="24"/>
      <c r="N371" s="24"/>
      <c r="O371" s="25"/>
      <c r="P371" s="24"/>
      <c r="Q371" s="24"/>
      <c r="R371" s="24"/>
      <c r="S371" s="24"/>
      <c r="T371" s="24"/>
      <c r="U371" s="24"/>
      <c r="V371" s="24"/>
      <c r="W371" s="24"/>
      <c r="X371" s="25"/>
      <c r="Y371" s="3"/>
      <c r="Z371" s="3"/>
      <c r="AA371" s="3"/>
      <c r="AB371" s="3"/>
      <c r="AC371" s="3"/>
    </row>
    <row r="372" ht="12.75" customHeight="1">
      <c r="A372" s="160"/>
      <c r="B372" s="3"/>
      <c r="C372" s="166"/>
      <c r="D372" s="121"/>
      <c r="E372" s="121"/>
      <c r="F372" s="166"/>
      <c r="G372" s="166"/>
      <c r="H372" s="17"/>
      <c r="I372" s="24"/>
      <c r="J372" s="24"/>
      <c r="K372" s="24"/>
      <c r="L372" s="24"/>
      <c r="M372" s="24"/>
      <c r="N372" s="24"/>
      <c r="O372" s="25"/>
      <c r="P372" s="24"/>
      <c r="Q372" s="24"/>
      <c r="R372" s="24"/>
      <c r="S372" s="24"/>
      <c r="T372" s="24"/>
      <c r="U372" s="24"/>
      <c r="V372" s="24"/>
      <c r="W372" s="24"/>
      <c r="X372" s="25"/>
      <c r="Y372" s="3"/>
      <c r="Z372" s="3"/>
      <c r="AA372" s="3"/>
      <c r="AB372" s="3"/>
      <c r="AC372" s="3"/>
    </row>
    <row r="373" ht="12.75" customHeight="1">
      <c r="A373" s="160"/>
      <c r="B373" s="3"/>
      <c r="C373" s="166"/>
      <c r="D373" s="121"/>
      <c r="E373" s="121"/>
      <c r="F373" s="166"/>
      <c r="G373" s="166"/>
      <c r="H373" s="17"/>
      <c r="I373" s="24"/>
      <c r="J373" s="24"/>
      <c r="K373" s="24"/>
      <c r="L373" s="24"/>
      <c r="M373" s="24"/>
      <c r="N373" s="24"/>
      <c r="O373" s="25"/>
      <c r="P373" s="24"/>
      <c r="Q373" s="24"/>
      <c r="R373" s="24"/>
      <c r="S373" s="24"/>
      <c r="T373" s="24"/>
      <c r="U373" s="24"/>
      <c r="V373" s="24"/>
      <c r="W373" s="24"/>
      <c r="X373" s="25"/>
      <c r="Y373" s="3"/>
      <c r="Z373" s="3"/>
      <c r="AA373" s="3"/>
      <c r="AB373" s="3"/>
      <c r="AC373" s="3"/>
    </row>
    <row r="374" ht="12.75" customHeight="1">
      <c r="A374" s="160"/>
      <c r="B374" s="3"/>
      <c r="C374" s="166"/>
      <c r="D374" s="121"/>
      <c r="E374" s="121"/>
      <c r="F374" s="166"/>
      <c r="G374" s="166"/>
      <c r="H374" s="17"/>
      <c r="I374" s="24"/>
      <c r="J374" s="24"/>
      <c r="K374" s="24"/>
      <c r="L374" s="24"/>
      <c r="M374" s="24"/>
      <c r="N374" s="24"/>
      <c r="O374" s="25"/>
      <c r="P374" s="24"/>
      <c r="Q374" s="24"/>
      <c r="R374" s="24"/>
      <c r="S374" s="24"/>
      <c r="T374" s="24"/>
      <c r="U374" s="24"/>
      <c r="V374" s="24"/>
      <c r="W374" s="24"/>
      <c r="X374" s="25"/>
      <c r="Y374" s="3"/>
      <c r="Z374" s="3"/>
      <c r="AA374" s="3"/>
      <c r="AB374" s="3"/>
      <c r="AC374" s="3"/>
    </row>
    <row r="375" ht="12.75" customHeight="1">
      <c r="A375" s="160"/>
      <c r="B375" s="3"/>
      <c r="C375" s="166"/>
      <c r="D375" s="121"/>
      <c r="E375" s="121"/>
      <c r="F375" s="166"/>
      <c r="G375" s="166"/>
      <c r="H375" s="17"/>
      <c r="I375" s="24"/>
      <c r="J375" s="24"/>
      <c r="K375" s="24"/>
      <c r="L375" s="24"/>
      <c r="M375" s="24"/>
      <c r="N375" s="24"/>
      <c r="O375" s="25"/>
      <c r="P375" s="24"/>
      <c r="Q375" s="24"/>
      <c r="R375" s="24"/>
      <c r="S375" s="24"/>
      <c r="T375" s="24"/>
      <c r="U375" s="24"/>
      <c r="V375" s="24"/>
      <c r="W375" s="24"/>
      <c r="X375" s="25"/>
      <c r="Y375" s="3"/>
      <c r="Z375" s="3"/>
      <c r="AA375" s="3"/>
      <c r="AB375" s="3"/>
      <c r="AC375" s="3"/>
    </row>
    <row r="376" ht="12.75" customHeight="1">
      <c r="A376" s="160"/>
      <c r="B376" s="3"/>
      <c r="C376" s="166"/>
      <c r="D376" s="121"/>
      <c r="E376" s="121"/>
      <c r="F376" s="166"/>
      <c r="G376" s="166"/>
      <c r="H376" s="17"/>
      <c r="I376" s="24"/>
      <c r="J376" s="24"/>
      <c r="K376" s="24"/>
      <c r="L376" s="24"/>
      <c r="M376" s="24"/>
      <c r="N376" s="24"/>
      <c r="O376" s="25"/>
      <c r="P376" s="24"/>
      <c r="Q376" s="24"/>
      <c r="R376" s="24"/>
      <c r="S376" s="24"/>
      <c r="T376" s="24"/>
      <c r="U376" s="24"/>
      <c r="V376" s="24"/>
      <c r="W376" s="24"/>
      <c r="X376" s="25"/>
      <c r="Y376" s="3"/>
      <c r="Z376" s="3"/>
      <c r="AA376" s="3"/>
      <c r="AB376" s="3"/>
      <c r="AC376" s="3"/>
    </row>
    <row r="377" ht="12.75" customHeight="1">
      <c r="A377" s="160"/>
      <c r="B377" s="3"/>
      <c r="C377" s="166"/>
      <c r="D377" s="121"/>
      <c r="E377" s="121"/>
      <c r="F377" s="166"/>
      <c r="G377" s="166"/>
      <c r="H377" s="17"/>
      <c r="I377" s="24"/>
      <c r="J377" s="24"/>
      <c r="K377" s="24"/>
      <c r="L377" s="24"/>
      <c r="M377" s="24"/>
      <c r="N377" s="24"/>
      <c r="O377" s="25"/>
      <c r="P377" s="24"/>
      <c r="Q377" s="24"/>
      <c r="R377" s="24"/>
      <c r="S377" s="24"/>
      <c r="T377" s="24"/>
      <c r="U377" s="24"/>
      <c r="V377" s="24"/>
      <c r="W377" s="24"/>
      <c r="X377" s="25"/>
      <c r="Y377" s="3"/>
      <c r="Z377" s="3"/>
      <c r="AA377" s="3"/>
      <c r="AB377" s="3"/>
      <c r="AC377" s="3"/>
    </row>
    <row r="378" ht="12.75" customHeight="1">
      <c r="A378" s="160"/>
      <c r="B378" s="3"/>
      <c r="C378" s="166"/>
      <c r="D378" s="121"/>
      <c r="E378" s="121"/>
      <c r="F378" s="166"/>
      <c r="G378" s="166"/>
      <c r="H378" s="17"/>
      <c r="I378" s="24"/>
      <c r="J378" s="24"/>
      <c r="K378" s="24"/>
      <c r="L378" s="24"/>
      <c r="M378" s="24"/>
      <c r="N378" s="24"/>
      <c r="O378" s="25"/>
      <c r="P378" s="24"/>
      <c r="Q378" s="24"/>
      <c r="R378" s="24"/>
      <c r="S378" s="24"/>
      <c r="T378" s="24"/>
      <c r="U378" s="24"/>
      <c r="V378" s="24"/>
      <c r="W378" s="24"/>
      <c r="X378" s="25"/>
      <c r="Y378" s="3"/>
      <c r="Z378" s="3"/>
      <c r="AA378" s="3"/>
      <c r="AB378" s="3"/>
      <c r="AC378" s="3"/>
    </row>
    <row r="379" ht="12.75" customHeight="1">
      <c r="A379" s="160"/>
      <c r="B379" s="3"/>
      <c r="C379" s="166"/>
      <c r="D379" s="121"/>
      <c r="E379" s="121"/>
      <c r="F379" s="166"/>
      <c r="G379" s="166"/>
      <c r="H379" s="17"/>
      <c r="I379" s="24"/>
      <c r="J379" s="24"/>
      <c r="K379" s="24"/>
      <c r="L379" s="24"/>
      <c r="M379" s="24"/>
      <c r="N379" s="24"/>
      <c r="O379" s="25"/>
      <c r="P379" s="24"/>
      <c r="Q379" s="24"/>
      <c r="R379" s="24"/>
      <c r="S379" s="24"/>
      <c r="T379" s="24"/>
      <c r="U379" s="24"/>
      <c r="V379" s="24"/>
      <c r="W379" s="24"/>
      <c r="X379" s="25"/>
      <c r="Y379" s="3"/>
      <c r="Z379" s="3"/>
      <c r="AA379" s="3"/>
      <c r="AB379" s="3"/>
      <c r="AC379" s="3"/>
    </row>
    <row r="380" ht="12.75" customHeight="1">
      <c r="A380" s="160"/>
      <c r="B380" s="3"/>
      <c r="C380" s="166"/>
      <c r="D380" s="121"/>
      <c r="E380" s="121"/>
      <c r="F380" s="166"/>
      <c r="G380" s="166"/>
      <c r="H380" s="17"/>
      <c r="I380" s="24"/>
      <c r="J380" s="24"/>
      <c r="K380" s="24"/>
      <c r="L380" s="24"/>
      <c r="M380" s="24"/>
      <c r="N380" s="24"/>
      <c r="O380" s="25"/>
      <c r="P380" s="24"/>
      <c r="Q380" s="24"/>
      <c r="R380" s="24"/>
      <c r="S380" s="24"/>
      <c r="T380" s="24"/>
      <c r="U380" s="24"/>
      <c r="V380" s="24"/>
      <c r="W380" s="24"/>
      <c r="X380" s="25"/>
      <c r="Y380" s="3"/>
      <c r="Z380" s="3"/>
      <c r="AA380" s="3"/>
      <c r="AB380" s="3"/>
      <c r="AC380" s="3"/>
    </row>
    <row r="381" ht="12.75" customHeight="1">
      <c r="A381" s="160"/>
      <c r="B381" s="3"/>
      <c r="C381" s="166"/>
      <c r="D381" s="121"/>
      <c r="E381" s="121"/>
      <c r="F381" s="166"/>
      <c r="G381" s="166"/>
      <c r="H381" s="17"/>
      <c r="I381" s="24"/>
      <c r="J381" s="24"/>
      <c r="K381" s="24"/>
      <c r="L381" s="24"/>
      <c r="M381" s="24"/>
      <c r="N381" s="24"/>
      <c r="O381" s="25"/>
      <c r="P381" s="24"/>
      <c r="Q381" s="24"/>
      <c r="R381" s="24"/>
      <c r="S381" s="24"/>
      <c r="T381" s="24"/>
      <c r="U381" s="24"/>
      <c r="V381" s="24"/>
      <c r="W381" s="24"/>
      <c r="X381" s="25"/>
      <c r="Y381" s="3"/>
      <c r="Z381" s="3"/>
      <c r="AA381" s="3"/>
      <c r="AB381" s="3"/>
      <c r="AC381" s="3"/>
    </row>
    <row r="382" ht="12.75" customHeight="1">
      <c r="A382" s="160"/>
      <c r="B382" s="3"/>
      <c r="C382" s="166"/>
      <c r="D382" s="121"/>
      <c r="E382" s="121"/>
      <c r="F382" s="166"/>
      <c r="G382" s="166"/>
      <c r="H382" s="17"/>
      <c r="I382" s="24"/>
      <c r="J382" s="24"/>
      <c r="K382" s="24"/>
      <c r="L382" s="24"/>
      <c r="M382" s="24"/>
      <c r="N382" s="24"/>
      <c r="O382" s="25"/>
      <c r="P382" s="24"/>
      <c r="Q382" s="24"/>
      <c r="R382" s="24"/>
      <c r="S382" s="24"/>
      <c r="T382" s="24"/>
      <c r="U382" s="24"/>
      <c r="V382" s="24"/>
      <c r="W382" s="24"/>
      <c r="X382" s="25"/>
      <c r="Y382" s="3"/>
      <c r="Z382" s="3"/>
      <c r="AA382" s="3"/>
      <c r="AB382" s="3"/>
      <c r="AC382" s="3"/>
    </row>
    <row r="383" ht="12.75" customHeight="1">
      <c r="A383" s="160"/>
      <c r="B383" s="3"/>
      <c r="C383" s="166"/>
      <c r="D383" s="121"/>
      <c r="E383" s="121"/>
      <c r="F383" s="166"/>
      <c r="G383" s="166"/>
      <c r="H383" s="17"/>
      <c r="I383" s="24"/>
      <c r="J383" s="24"/>
      <c r="K383" s="24"/>
      <c r="L383" s="24"/>
      <c r="M383" s="24"/>
      <c r="N383" s="24"/>
      <c r="O383" s="25"/>
      <c r="P383" s="24"/>
      <c r="Q383" s="24"/>
      <c r="R383" s="24"/>
      <c r="S383" s="24"/>
      <c r="T383" s="24"/>
      <c r="U383" s="24"/>
      <c r="V383" s="24"/>
      <c r="W383" s="24"/>
      <c r="X383" s="25"/>
      <c r="Y383" s="3"/>
      <c r="Z383" s="3"/>
      <c r="AA383" s="3"/>
      <c r="AB383" s="3"/>
      <c r="AC383" s="3"/>
    </row>
    <row r="384" ht="12.75" customHeight="1">
      <c r="A384" s="160"/>
      <c r="B384" s="3"/>
      <c r="C384" s="166"/>
      <c r="D384" s="121"/>
      <c r="E384" s="121"/>
      <c r="F384" s="166"/>
      <c r="G384" s="166"/>
      <c r="H384" s="17"/>
      <c r="I384" s="24"/>
      <c r="J384" s="24"/>
      <c r="K384" s="24"/>
      <c r="L384" s="24"/>
      <c r="M384" s="24"/>
      <c r="N384" s="24"/>
      <c r="O384" s="25"/>
      <c r="P384" s="24"/>
      <c r="Q384" s="24"/>
      <c r="R384" s="24"/>
      <c r="S384" s="24"/>
      <c r="T384" s="24"/>
      <c r="U384" s="24"/>
      <c r="V384" s="24"/>
      <c r="W384" s="24"/>
      <c r="X384" s="25"/>
      <c r="Y384" s="3"/>
      <c r="Z384" s="3"/>
      <c r="AA384" s="3"/>
      <c r="AB384" s="3"/>
      <c r="AC384" s="3"/>
    </row>
    <row r="385" ht="12.75" customHeight="1">
      <c r="A385" s="160"/>
      <c r="B385" s="3"/>
      <c r="C385" s="166"/>
      <c r="D385" s="121"/>
      <c r="E385" s="121"/>
      <c r="F385" s="166"/>
      <c r="G385" s="166"/>
      <c r="H385" s="17"/>
      <c r="I385" s="24"/>
      <c r="J385" s="24"/>
      <c r="K385" s="24"/>
      <c r="L385" s="24"/>
      <c r="M385" s="24"/>
      <c r="N385" s="24"/>
      <c r="O385" s="25"/>
      <c r="P385" s="24"/>
      <c r="Q385" s="24"/>
      <c r="R385" s="24"/>
      <c r="S385" s="24"/>
      <c r="T385" s="24"/>
      <c r="U385" s="24"/>
      <c r="V385" s="24"/>
      <c r="W385" s="24"/>
      <c r="X385" s="25"/>
      <c r="Y385" s="3"/>
      <c r="Z385" s="3"/>
      <c r="AA385" s="3"/>
      <c r="AB385" s="3"/>
      <c r="AC385" s="3"/>
    </row>
    <row r="386" ht="12.75" customHeight="1">
      <c r="A386" s="160"/>
      <c r="B386" s="3"/>
      <c r="C386" s="166"/>
      <c r="D386" s="121"/>
      <c r="E386" s="121"/>
      <c r="F386" s="166"/>
      <c r="G386" s="166"/>
      <c r="H386" s="17"/>
      <c r="I386" s="24"/>
      <c r="J386" s="24"/>
      <c r="K386" s="24"/>
      <c r="L386" s="24"/>
      <c r="M386" s="24"/>
      <c r="N386" s="24"/>
      <c r="O386" s="25"/>
      <c r="P386" s="24"/>
      <c r="Q386" s="24"/>
      <c r="R386" s="24"/>
      <c r="S386" s="24"/>
      <c r="T386" s="24"/>
      <c r="U386" s="24"/>
      <c r="V386" s="24"/>
      <c r="W386" s="24"/>
      <c r="X386" s="25"/>
      <c r="Y386" s="3"/>
      <c r="Z386" s="3"/>
      <c r="AA386" s="3"/>
      <c r="AB386" s="3"/>
      <c r="AC386" s="3"/>
    </row>
    <row r="387" ht="12.75" customHeight="1">
      <c r="A387" s="160"/>
      <c r="B387" s="3"/>
      <c r="C387" s="166"/>
      <c r="D387" s="121"/>
      <c r="E387" s="121"/>
      <c r="F387" s="166"/>
      <c r="G387" s="166"/>
      <c r="H387" s="17"/>
      <c r="I387" s="24"/>
      <c r="J387" s="24"/>
      <c r="K387" s="24"/>
      <c r="L387" s="24"/>
      <c r="M387" s="24"/>
      <c r="N387" s="24"/>
      <c r="O387" s="25"/>
      <c r="P387" s="24"/>
      <c r="Q387" s="24"/>
      <c r="R387" s="24"/>
      <c r="S387" s="24"/>
      <c r="T387" s="24"/>
      <c r="U387" s="24"/>
      <c r="V387" s="24"/>
      <c r="W387" s="24"/>
      <c r="X387" s="25"/>
      <c r="Y387" s="3"/>
      <c r="Z387" s="3"/>
      <c r="AA387" s="3"/>
      <c r="AB387" s="3"/>
      <c r="AC387" s="3"/>
    </row>
    <row r="388" ht="12.75" customHeight="1">
      <c r="A388" s="160"/>
      <c r="B388" s="3"/>
      <c r="C388" s="166"/>
      <c r="D388" s="121"/>
      <c r="E388" s="121"/>
      <c r="F388" s="166"/>
      <c r="G388" s="166"/>
      <c r="H388" s="17"/>
      <c r="I388" s="24"/>
      <c r="J388" s="24"/>
      <c r="K388" s="24"/>
      <c r="L388" s="24"/>
      <c r="M388" s="24"/>
      <c r="N388" s="24"/>
      <c r="O388" s="25"/>
      <c r="P388" s="24"/>
      <c r="Q388" s="24"/>
      <c r="R388" s="24"/>
      <c r="S388" s="24"/>
      <c r="T388" s="24"/>
      <c r="U388" s="24"/>
      <c r="V388" s="24"/>
      <c r="W388" s="24"/>
      <c r="X388" s="25"/>
      <c r="Y388" s="3"/>
      <c r="Z388" s="3"/>
      <c r="AA388" s="3"/>
      <c r="AB388" s="3"/>
      <c r="AC388" s="3"/>
    </row>
    <row r="389" ht="12.75" customHeight="1">
      <c r="A389" s="160"/>
      <c r="B389" s="3"/>
      <c r="C389" s="166"/>
      <c r="D389" s="121"/>
      <c r="E389" s="121"/>
      <c r="F389" s="166"/>
      <c r="G389" s="166"/>
      <c r="H389" s="17"/>
      <c r="I389" s="24"/>
      <c r="J389" s="24"/>
      <c r="K389" s="24"/>
      <c r="L389" s="24"/>
      <c r="M389" s="24"/>
      <c r="N389" s="24"/>
      <c r="O389" s="25"/>
      <c r="P389" s="24"/>
      <c r="Q389" s="24"/>
      <c r="R389" s="24"/>
      <c r="S389" s="24"/>
      <c r="T389" s="24"/>
      <c r="U389" s="24"/>
      <c r="V389" s="24"/>
      <c r="W389" s="24"/>
      <c r="X389" s="25"/>
      <c r="Y389" s="3"/>
      <c r="Z389" s="3"/>
      <c r="AA389" s="3"/>
      <c r="AB389" s="3"/>
      <c r="AC389" s="3"/>
    </row>
    <row r="390" ht="12.75" customHeight="1">
      <c r="A390" s="160"/>
      <c r="B390" s="3"/>
      <c r="C390" s="166"/>
      <c r="D390" s="121"/>
      <c r="E390" s="121"/>
      <c r="F390" s="166"/>
      <c r="G390" s="166"/>
      <c r="H390" s="17"/>
      <c r="I390" s="24"/>
      <c r="J390" s="24"/>
      <c r="K390" s="24"/>
      <c r="L390" s="24"/>
      <c r="M390" s="24"/>
      <c r="N390" s="24"/>
      <c r="O390" s="25"/>
      <c r="P390" s="24"/>
      <c r="Q390" s="24"/>
      <c r="R390" s="24"/>
      <c r="S390" s="24"/>
      <c r="T390" s="24"/>
      <c r="U390" s="24"/>
      <c r="V390" s="24"/>
      <c r="W390" s="24"/>
      <c r="X390" s="25"/>
      <c r="Y390" s="3"/>
      <c r="Z390" s="3"/>
      <c r="AA390" s="3"/>
      <c r="AB390" s="3"/>
      <c r="AC390" s="3"/>
    </row>
    <row r="391" ht="12.75" customHeight="1">
      <c r="A391" s="160"/>
      <c r="B391" s="3"/>
      <c r="C391" s="166"/>
      <c r="D391" s="121"/>
      <c r="E391" s="121"/>
      <c r="F391" s="166"/>
      <c r="G391" s="166"/>
      <c r="H391" s="17"/>
      <c r="I391" s="24"/>
      <c r="J391" s="24"/>
      <c r="K391" s="24"/>
      <c r="L391" s="24"/>
      <c r="M391" s="24"/>
      <c r="N391" s="24"/>
      <c r="O391" s="25"/>
      <c r="P391" s="24"/>
      <c r="Q391" s="24"/>
      <c r="R391" s="24"/>
      <c r="S391" s="24"/>
      <c r="T391" s="24"/>
      <c r="U391" s="24"/>
      <c r="V391" s="24"/>
      <c r="W391" s="24"/>
      <c r="X391" s="25"/>
      <c r="Y391" s="3"/>
      <c r="Z391" s="3"/>
      <c r="AA391" s="3"/>
      <c r="AB391" s="3"/>
      <c r="AC391" s="3"/>
    </row>
    <row r="392" ht="12.75" customHeight="1">
      <c r="A392" s="160"/>
      <c r="B392" s="3"/>
      <c r="C392" s="166"/>
      <c r="D392" s="121"/>
      <c r="E392" s="121"/>
      <c r="F392" s="166"/>
      <c r="G392" s="166"/>
      <c r="H392" s="17"/>
      <c r="I392" s="24"/>
      <c r="J392" s="24"/>
      <c r="K392" s="24"/>
      <c r="L392" s="24"/>
      <c r="M392" s="24"/>
      <c r="N392" s="24"/>
      <c r="O392" s="25"/>
      <c r="P392" s="24"/>
      <c r="Q392" s="24"/>
      <c r="R392" s="24"/>
      <c r="S392" s="24"/>
      <c r="T392" s="24"/>
      <c r="U392" s="24"/>
      <c r="V392" s="24"/>
      <c r="W392" s="24"/>
      <c r="X392" s="25"/>
      <c r="Y392" s="3"/>
      <c r="Z392" s="3"/>
      <c r="AA392" s="3"/>
      <c r="AB392" s="3"/>
      <c r="AC392" s="3"/>
    </row>
    <row r="393" ht="12.75" customHeight="1">
      <c r="A393" s="160"/>
      <c r="B393" s="3"/>
      <c r="C393" s="166"/>
      <c r="D393" s="121"/>
      <c r="E393" s="121"/>
      <c r="F393" s="166"/>
      <c r="G393" s="166"/>
      <c r="H393" s="17"/>
      <c r="I393" s="24"/>
      <c r="J393" s="24"/>
      <c r="K393" s="24"/>
      <c r="L393" s="24"/>
      <c r="M393" s="24"/>
      <c r="N393" s="24"/>
      <c r="O393" s="25"/>
      <c r="P393" s="24"/>
      <c r="Q393" s="24"/>
      <c r="R393" s="24"/>
      <c r="S393" s="24"/>
      <c r="T393" s="24"/>
      <c r="U393" s="24"/>
      <c r="V393" s="24"/>
      <c r="W393" s="24"/>
      <c r="X393" s="25"/>
      <c r="Y393" s="3"/>
      <c r="Z393" s="3"/>
      <c r="AA393" s="3"/>
      <c r="AB393" s="3"/>
      <c r="AC393" s="3"/>
    </row>
    <row r="394" ht="12.75" customHeight="1">
      <c r="A394" s="160"/>
      <c r="B394" s="3"/>
      <c r="C394" s="166"/>
      <c r="D394" s="121"/>
      <c r="E394" s="121"/>
      <c r="F394" s="166"/>
      <c r="G394" s="166"/>
      <c r="H394" s="17"/>
      <c r="I394" s="24"/>
      <c r="J394" s="24"/>
      <c r="K394" s="24"/>
      <c r="L394" s="24"/>
      <c r="M394" s="24"/>
      <c r="N394" s="24"/>
      <c r="O394" s="25"/>
      <c r="P394" s="24"/>
      <c r="Q394" s="24"/>
      <c r="R394" s="24"/>
      <c r="S394" s="24"/>
      <c r="T394" s="24"/>
      <c r="U394" s="24"/>
      <c r="V394" s="24"/>
      <c r="W394" s="24"/>
      <c r="X394" s="25"/>
      <c r="Y394" s="3"/>
      <c r="Z394" s="3"/>
      <c r="AA394" s="3"/>
      <c r="AB394" s="3"/>
      <c r="AC394" s="3"/>
    </row>
    <row r="395" ht="12.75" customHeight="1">
      <c r="A395" s="160"/>
      <c r="B395" s="3"/>
      <c r="C395" s="166"/>
      <c r="D395" s="121"/>
      <c r="E395" s="121"/>
      <c r="F395" s="166"/>
      <c r="G395" s="166"/>
      <c r="H395" s="17"/>
      <c r="I395" s="24"/>
      <c r="J395" s="24"/>
      <c r="K395" s="24"/>
      <c r="L395" s="24"/>
      <c r="M395" s="24"/>
      <c r="N395" s="24"/>
      <c r="O395" s="25"/>
      <c r="P395" s="24"/>
      <c r="Q395" s="24"/>
      <c r="R395" s="24"/>
      <c r="S395" s="24"/>
      <c r="T395" s="24"/>
      <c r="U395" s="24"/>
      <c r="V395" s="24"/>
      <c r="W395" s="24"/>
      <c r="X395" s="25"/>
      <c r="Y395" s="3"/>
      <c r="Z395" s="3"/>
      <c r="AA395" s="3"/>
      <c r="AB395" s="3"/>
      <c r="AC395" s="3"/>
    </row>
    <row r="396" ht="12.75" customHeight="1">
      <c r="A396" s="160"/>
      <c r="B396" s="3"/>
      <c r="C396" s="166"/>
      <c r="D396" s="121"/>
      <c r="E396" s="121"/>
      <c r="F396" s="166"/>
      <c r="G396" s="166"/>
      <c r="H396" s="17"/>
      <c r="I396" s="24"/>
      <c r="J396" s="24"/>
      <c r="K396" s="24"/>
      <c r="L396" s="24"/>
      <c r="M396" s="24"/>
      <c r="N396" s="24"/>
      <c r="O396" s="25"/>
      <c r="P396" s="24"/>
      <c r="Q396" s="24"/>
      <c r="R396" s="24"/>
      <c r="S396" s="24"/>
      <c r="T396" s="24"/>
      <c r="U396" s="24"/>
      <c r="V396" s="24"/>
      <c r="W396" s="24"/>
      <c r="X396" s="25"/>
      <c r="Y396" s="3"/>
      <c r="Z396" s="3"/>
      <c r="AA396" s="3"/>
      <c r="AB396" s="3"/>
      <c r="AC396" s="3"/>
    </row>
    <row r="397" ht="12.75" customHeight="1">
      <c r="A397" s="160"/>
      <c r="B397" s="3"/>
      <c r="C397" s="166"/>
      <c r="D397" s="121"/>
      <c r="E397" s="121"/>
      <c r="F397" s="166"/>
      <c r="G397" s="166"/>
      <c r="H397" s="17"/>
      <c r="I397" s="24"/>
      <c r="J397" s="24"/>
      <c r="K397" s="24"/>
      <c r="L397" s="24"/>
      <c r="M397" s="24"/>
      <c r="N397" s="24"/>
      <c r="O397" s="25"/>
      <c r="P397" s="24"/>
      <c r="Q397" s="24"/>
      <c r="R397" s="24"/>
      <c r="S397" s="24"/>
      <c r="T397" s="24"/>
      <c r="U397" s="24"/>
      <c r="V397" s="24"/>
      <c r="W397" s="24"/>
      <c r="X397" s="25"/>
      <c r="Y397" s="3"/>
      <c r="Z397" s="3"/>
      <c r="AA397" s="3"/>
      <c r="AB397" s="3"/>
      <c r="AC397" s="3"/>
    </row>
    <row r="398" ht="12.75" customHeight="1">
      <c r="A398" s="160"/>
      <c r="B398" s="3"/>
      <c r="C398" s="166"/>
      <c r="D398" s="121"/>
      <c r="E398" s="121"/>
      <c r="F398" s="166"/>
      <c r="G398" s="166"/>
      <c r="H398" s="17"/>
      <c r="I398" s="24"/>
      <c r="J398" s="24"/>
      <c r="K398" s="24"/>
      <c r="L398" s="24"/>
      <c r="M398" s="24"/>
      <c r="N398" s="24"/>
      <c r="O398" s="25"/>
      <c r="P398" s="24"/>
      <c r="Q398" s="24"/>
      <c r="R398" s="24"/>
      <c r="S398" s="24"/>
      <c r="T398" s="24"/>
      <c r="U398" s="24"/>
      <c r="V398" s="24"/>
      <c r="W398" s="24"/>
      <c r="X398" s="25"/>
      <c r="Y398" s="3"/>
      <c r="Z398" s="3"/>
      <c r="AA398" s="3"/>
      <c r="AB398" s="3"/>
      <c r="AC398" s="3"/>
    </row>
    <row r="399" ht="12.75" customHeight="1">
      <c r="A399" s="160"/>
      <c r="B399" s="3"/>
      <c r="C399" s="166"/>
      <c r="D399" s="121"/>
      <c r="E399" s="121"/>
      <c r="F399" s="166"/>
      <c r="G399" s="166"/>
      <c r="H399" s="17"/>
      <c r="I399" s="24"/>
      <c r="J399" s="24"/>
      <c r="K399" s="24"/>
      <c r="L399" s="24"/>
      <c r="M399" s="24"/>
      <c r="N399" s="24"/>
      <c r="O399" s="25"/>
      <c r="P399" s="24"/>
      <c r="Q399" s="24"/>
      <c r="R399" s="24"/>
      <c r="S399" s="24"/>
      <c r="T399" s="24"/>
      <c r="U399" s="24"/>
      <c r="V399" s="24"/>
      <c r="W399" s="24"/>
      <c r="X399" s="25"/>
      <c r="Y399" s="3"/>
      <c r="Z399" s="3"/>
      <c r="AA399" s="3"/>
      <c r="AB399" s="3"/>
      <c r="AC399" s="3"/>
    </row>
    <row r="400" ht="12.75" customHeight="1">
      <c r="A400" s="160"/>
      <c r="B400" s="3"/>
      <c r="C400" s="166"/>
      <c r="D400" s="121"/>
      <c r="E400" s="121"/>
      <c r="F400" s="166"/>
      <c r="G400" s="166"/>
      <c r="H400" s="17"/>
      <c r="I400" s="24"/>
      <c r="J400" s="24"/>
      <c r="K400" s="24"/>
      <c r="L400" s="24"/>
      <c r="M400" s="24"/>
      <c r="N400" s="24"/>
      <c r="O400" s="25"/>
      <c r="P400" s="24"/>
      <c r="Q400" s="24"/>
      <c r="R400" s="24"/>
      <c r="S400" s="24"/>
      <c r="T400" s="24"/>
      <c r="U400" s="24"/>
      <c r="V400" s="24"/>
      <c r="W400" s="24"/>
      <c r="X400" s="25"/>
      <c r="Y400" s="3"/>
      <c r="Z400" s="3"/>
      <c r="AA400" s="3"/>
      <c r="AB400" s="3"/>
      <c r="AC400" s="3"/>
    </row>
    <row r="401" ht="12.75" customHeight="1">
      <c r="A401" s="160"/>
      <c r="B401" s="3"/>
      <c r="C401" s="166"/>
      <c r="D401" s="121"/>
      <c r="E401" s="121"/>
      <c r="F401" s="166"/>
      <c r="G401" s="166"/>
      <c r="H401" s="17"/>
      <c r="I401" s="24"/>
      <c r="J401" s="24"/>
      <c r="K401" s="24"/>
      <c r="L401" s="24"/>
      <c r="M401" s="24"/>
      <c r="N401" s="24"/>
      <c r="O401" s="25"/>
      <c r="P401" s="24"/>
      <c r="Q401" s="24"/>
      <c r="R401" s="24"/>
      <c r="S401" s="24"/>
      <c r="T401" s="24"/>
      <c r="U401" s="24"/>
      <c r="V401" s="24"/>
      <c r="W401" s="24"/>
      <c r="X401" s="25"/>
      <c r="Y401" s="3"/>
      <c r="Z401" s="3"/>
      <c r="AA401" s="3"/>
      <c r="AB401" s="3"/>
      <c r="AC401" s="3"/>
    </row>
    <row r="402" ht="12.75" customHeight="1">
      <c r="A402" s="160"/>
      <c r="B402" s="3"/>
      <c r="C402" s="166"/>
      <c r="D402" s="71"/>
      <c r="E402" s="71"/>
      <c r="F402" s="166"/>
      <c r="G402" s="166"/>
      <c r="H402" s="17"/>
      <c r="I402" s="24"/>
      <c r="J402" s="24"/>
      <c r="K402" s="24"/>
      <c r="L402" s="24"/>
      <c r="M402" s="24"/>
      <c r="N402" s="24"/>
      <c r="O402" s="25"/>
      <c r="P402" s="24"/>
      <c r="Q402" s="24"/>
      <c r="R402" s="24"/>
      <c r="S402" s="24"/>
      <c r="T402" s="24"/>
      <c r="U402" s="24"/>
      <c r="V402" s="24"/>
      <c r="W402" s="24"/>
      <c r="X402" s="25"/>
      <c r="Y402" s="3"/>
      <c r="Z402" s="3"/>
      <c r="AA402" s="3"/>
      <c r="AB402" s="3"/>
      <c r="AC402" s="3"/>
    </row>
    <row r="403" ht="12.75" customHeight="1">
      <c r="A403" s="160"/>
      <c r="B403" s="3"/>
      <c r="C403" s="166"/>
      <c r="D403" s="71"/>
      <c r="E403" s="71"/>
      <c r="F403" s="166"/>
      <c r="G403" s="166"/>
      <c r="H403" s="17"/>
      <c r="I403" s="24"/>
      <c r="J403" s="24"/>
      <c r="K403" s="24"/>
      <c r="L403" s="24"/>
      <c r="M403" s="24"/>
      <c r="N403" s="24"/>
      <c r="O403" s="25"/>
      <c r="P403" s="24"/>
      <c r="Q403" s="24"/>
      <c r="R403" s="24"/>
      <c r="S403" s="24"/>
      <c r="T403" s="24"/>
      <c r="U403" s="24"/>
      <c r="V403" s="24"/>
      <c r="W403" s="24"/>
      <c r="X403" s="25"/>
      <c r="Y403" s="3"/>
      <c r="Z403" s="3"/>
      <c r="AA403" s="3"/>
      <c r="AB403" s="3"/>
      <c r="AC403" s="3"/>
    </row>
    <row r="404" ht="12.75" customHeight="1">
      <c r="A404" s="160"/>
      <c r="B404" s="3"/>
      <c r="C404" s="166"/>
      <c r="D404" s="71"/>
      <c r="E404" s="71"/>
      <c r="F404" s="166"/>
      <c r="G404" s="166"/>
      <c r="H404" s="17"/>
      <c r="I404" s="24"/>
      <c r="J404" s="24"/>
      <c r="K404" s="24"/>
      <c r="L404" s="24"/>
      <c r="M404" s="24"/>
      <c r="N404" s="24"/>
      <c r="O404" s="25"/>
      <c r="P404" s="24"/>
      <c r="Q404" s="24"/>
      <c r="R404" s="24"/>
      <c r="S404" s="24"/>
      <c r="T404" s="24"/>
      <c r="U404" s="24"/>
      <c r="V404" s="24"/>
      <c r="W404" s="24"/>
      <c r="X404" s="25"/>
      <c r="Y404" s="3"/>
      <c r="Z404" s="3"/>
      <c r="AA404" s="3"/>
      <c r="AB404" s="3"/>
      <c r="AC404" s="3"/>
    </row>
    <row r="405" ht="12.75" customHeight="1">
      <c r="A405" s="160"/>
      <c r="B405" s="3"/>
      <c r="C405" s="166"/>
      <c r="D405" s="71"/>
      <c r="E405" s="71"/>
      <c r="F405" s="166"/>
      <c r="G405" s="166"/>
      <c r="H405" s="17"/>
      <c r="I405" s="24"/>
      <c r="J405" s="24"/>
      <c r="K405" s="24"/>
      <c r="L405" s="24"/>
      <c r="M405" s="24"/>
      <c r="N405" s="24"/>
      <c r="O405" s="25"/>
      <c r="P405" s="24"/>
      <c r="Q405" s="24"/>
      <c r="R405" s="24"/>
      <c r="S405" s="24"/>
      <c r="T405" s="24"/>
      <c r="U405" s="24"/>
      <c r="V405" s="24"/>
      <c r="W405" s="24"/>
      <c r="X405" s="25"/>
      <c r="Y405" s="3"/>
      <c r="Z405" s="3"/>
      <c r="AA405" s="3"/>
      <c r="AB405" s="3"/>
      <c r="AC405" s="3"/>
    </row>
    <row r="406" ht="12.75" customHeight="1">
      <c r="A406" s="160"/>
      <c r="B406" s="3"/>
      <c r="C406" s="166"/>
      <c r="D406" s="71"/>
      <c r="E406" s="71"/>
      <c r="F406" s="166"/>
      <c r="G406" s="166"/>
      <c r="H406" s="17"/>
      <c r="I406" s="24"/>
      <c r="J406" s="24"/>
      <c r="K406" s="24"/>
      <c r="L406" s="24"/>
      <c r="M406" s="24"/>
      <c r="N406" s="24"/>
      <c r="O406" s="25"/>
      <c r="P406" s="24"/>
      <c r="Q406" s="24"/>
      <c r="R406" s="24"/>
      <c r="S406" s="24"/>
      <c r="T406" s="24"/>
      <c r="U406" s="24"/>
      <c r="V406" s="24"/>
      <c r="W406" s="24"/>
      <c r="X406" s="25"/>
      <c r="Y406" s="3"/>
      <c r="Z406" s="3"/>
      <c r="AA406" s="3"/>
      <c r="AB406" s="3"/>
      <c r="AC406" s="3"/>
    </row>
    <row r="407" ht="12.75" customHeight="1">
      <c r="A407" s="160"/>
      <c r="B407" s="3"/>
      <c r="C407" s="166"/>
      <c r="D407" s="71"/>
      <c r="E407" s="71"/>
      <c r="F407" s="166"/>
      <c r="G407" s="166"/>
      <c r="H407" s="17"/>
      <c r="I407" s="24"/>
      <c r="J407" s="24"/>
      <c r="K407" s="24"/>
      <c r="L407" s="24"/>
      <c r="M407" s="24"/>
      <c r="N407" s="24"/>
      <c r="O407" s="25"/>
      <c r="P407" s="24"/>
      <c r="Q407" s="24"/>
      <c r="R407" s="24"/>
      <c r="S407" s="24"/>
      <c r="T407" s="24"/>
      <c r="U407" s="24"/>
      <c r="V407" s="24"/>
      <c r="W407" s="24"/>
      <c r="X407" s="25"/>
      <c r="Y407" s="3"/>
      <c r="Z407" s="3"/>
      <c r="AA407" s="3"/>
      <c r="AB407" s="3"/>
      <c r="AC407" s="3"/>
    </row>
    <row r="408" ht="12.75" customHeight="1">
      <c r="A408" s="160"/>
      <c r="B408" s="3"/>
      <c r="C408" s="166"/>
      <c r="D408" s="71"/>
      <c r="E408" s="71"/>
      <c r="F408" s="166"/>
      <c r="G408" s="166"/>
      <c r="H408" s="17"/>
      <c r="I408" s="24"/>
      <c r="J408" s="24"/>
      <c r="K408" s="24"/>
      <c r="L408" s="24"/>
      <c r="M408" s="24"/>
      <c r="N408" s="24"/>
      <c r="O408" s="25"/>
      <c r="P408" s="24"/>
      <c r="Q408" s="24"/>
      <c r="R408" s="24"/>
      <c r="S408" s="24"/>
      <c r="T408" s="24"/>
      <c r="U408" s="24"/>
      <c r="V408" s="24"/>
      <c r="W408" s="24"/>
      <c r="X408" s="25"/>
      <c r="Y408" s="3"/>
      <c r="Z408" s="3"/>
      <c r="AA408" s="3"/>
      <c r="AB408" s="3"/>
      <c r="AC408" s="3"/>
    </row>
    <row r="409" ht="12.75" customHeight="1">
      <c r="A409" s="160"/>
      <c r="B409" s="3"/>
      <c r="C409" s="166"/>
      <c r="D409" s="71"/>
      <c r="E409" s="71"/>
      <c r="F409" s="166"/>
      <c r="G409" s="166"/>
      <c r="H409" s="17"/>
      <c r="I409" s="24"/>
      <c r="J409" s="24"/>
      <c r="K409" s="24"/>
      <c r="L409" s="24"/>
      <c r="M409" s="24"/>
      <c r="N409" s="24"/>
      <c r="O409" s="25"/>
      <c r="P409" s="24"/>
      <c r="Q409" s="24"/>
      <c r="R409" s="24"/>
      <c r="S409" s="24"/>
      <c r="T409" s="24"/>
      <c r="U409" s="24"/>
      <c r="V409" s="24"/>
      <c r="W409" s="24"/>
      <c r="X409" s="25"/>
      <c r="Y409" s="3"/>
      <c r="Z409" s="3"/>
      <c r="AA409" s="3"/>
      <c r="AB409" s="3"/>
      <c r="AC409" s="3"/>
    </row>
    <row r="410" ht="12.75" customHeight="1">
      <c r="A410" s="160"/>
      <c r="B410" s="3"/>
      <c r="C410" s="166"/>
      <c r="D410" s="71"/>
      <c r="E410" s="71"/>
      <c r="F410" s="166"/>
      <c r="G410" s="166"/>
      <c r="H410" s="17"/>
      <c r="I410" s="24"/>
      <c r="J410" s="24"/>
      <c r="K410" s="24"/>
      <c r="L410" s="24"/>
      <c r="M410" s="24"/>
      <c r="N410" s="24"/>
      <c r="O410" s="25"/>
      <c r="P410" s="24"/>
      <c r="Q410" s="24"/>
      <c r="R410" s="24"/>
      <c r="S410" s="24"/>
      <c r="T410" s="24"/>
      <c r="U410" s="24"/>
      <c r="V410" s="24"/>
      <c r="W410" s="24"/>
      <c r="X410" s="25"/>
      <c r="Y410" s="3"/>
      <c r="Z410" s="3"/>
      <c r="AA410" s="3"/>
      <c r="AB410" s="3"/>
      <c r="AC410" s="3"/>
    </row>
    <row r="411" ht="12.75" customHeight="1">
      <c r="A411" s="160"/>
      <c r="B411" s="3"/>
      <c r="C411" s="166"/>
      <c r="D411" s="71"/>
      <c r="E411" s="71"/>
      <c r="F411" s="166"/>
      <c r="G411" s="166"/>
      <c r="H411" s="17"/>
      <c r="I411" s="24"/>
      <c r="J411" s="24"/>
      <c r="K411" s="24"/>
      <c r="L411" s="24"/>
      <c r="M411" s="24"/>
      <c r="N411" s="24"/>
      <c r="O411" s="25"/>
      <c r="P411" s="24"/>
      <c r="Q411" s="24"/>
      <c r="R411" s="24"/>
      <c r="S411" s="24"/>
      <c r="T411" s="24"/>
      <c r="U411" s="24"/>
      <c r="V411" s="24"/>
      <c r="W411" s="24"/>
      <c r="X411" s="25"/>
      <c r="Y411" s="3"/>
      <c r="Z411" s="3"/>
      <c r="AA411" s="3"/>
      <c r="AB411" s="3"/>
      <c r="AC411" s="3"/>
    </row>
    <row r="412" ht="12.75" customHeight="1">
      <c r="A412" s="160"/>
      <c r="B412" s="3"/>
      <c r="C412" s="166"/>
      <c r="D412" s="71"/>
      <c r="E412" s="71"/>
      <c r="F412" s="166"/>
      <c r="G412" s="166"/>
      <c r="H412" s="17"/>
      <c r="I412" s="24"/>
      <c r="J412" s="24"/>
      <c r="K412" s="24"/>
      <c r="L412" s="24"/>
      <c r="M412" s="24"/>
      <c r="N412" s="24"/>
      <c r="O412" s="25"/>
      <c r="P412" s="24"/>
      <c r="Q412" s="24"/>
      <c r="R412" s="24"/>
      <c r="S412" s="24"/>
      <c r="T412" s="24"/>
      <c r="U412" s="24"/>
      <c r="V412" s="24"/>
      <c r="W412" s="24"/>
      <c r="X412" s="25"/>
      <c r="Y412" s="3"/>
      <c r="Z412" s="3"/>
      <c r="AA412" s="3"/>
      <c r="AB412" s="3"/>
      <c r="AC412" s="3"/>
    </row>
    <row r="413" ht="12.75" customHeight="1">
      <c r="A413" s="160"/>
      <c r="B413" s="3"/>
      <c r="C413" s="166"/>
      <c r="D413" s="71"/>
      <c r="E413" s="71"/>
      <c r="F413" s="3"/>
      <c r="G413" s="3"/>
      <c r="H413" s="17"/>
      <c r="I413" s="73"/>
      <c r="J413" s="73"/>
      <c r="K413" s="73"/>
      <c r="L413" s="73"/>
      <c r="M413" s="73"/>
      <c r="N413" s="73"/>
      <c r="O413" s="74"/>
      <c r="P413" s="73"/>
      <c r="Q413" s="73"/>
      <c r="R413" s="73"/>
      <c r="S413" s="73"/>
      <c r="T413" s="73"/>
      <c r="U413" s="73"/>
      <c r="V413" s="73"/>
      <c r="W413" s="3"/>
      <c r="X413" s="74"/>
      <c r="Y413" s="3"/>
      <c r="Z413" s="3"/>
      <c r="AA413" s="3"/>
      <c r="AB413" s="3"/>
      <c r="AC413" s="3"/>
    </row>
    <row r="414" ht="12.75" customHeight="1">
      <c r="A414" s="160"/>
      <c r="B414" s="3"/>
      <c r="C414" s="166"/>
      <c r="D414" s="71"/>
      <c r="E414" s="71"/>
      <c r="F414" s="3"/>
      <c r="G414" s="3"/>
      <c r="H414" s="17"/>
      <c r="I414" s="73"/>
      <c r="J414" s="73"/>
      <c r="K414" s="73"/>
      <c r="L414" s="73"/>
      <c r="M414" s="73"/>
      <c r="N414" s="73"/>
      <c r="O414" s="74"/>
      <c r="P414" s="73"/>
      <c r="Q414" s="73"/>
      <c r="R414" s="73"/>
      <c r="S414" s="73"/>
      <c r="T414" s="73"/>
      <c r="U414" s="73"/>
      <c r="V414" s="73"/>
      <c r="W414" s="3"/>
      <c r="X414" s="74"/>
      <c r="Y414" s="3"/>
      <c r="Z414" s="3"/>
      <c r="AA414" s="3"/>
      <c r="AB414" s="3"/>
      <c r="AC414" s="3"/>
    </row>
    <row r="415" ht="12.75" customHeight="1">
      <c r="A415" s="160"/>
      <c r="B415" s="3"/>
      <c r="C415" s="166"/>
      <c r="D415" s="71"/>
      <c r="E415" s="71"/>
      <c r="F415" s="3"/>
      <c r="G415" s="3"/>
      <c r="H415" s="17"/>
      <c r="I415" s="73"/>
      <c r="J415" s="73"/>
      <c r="K415" s="73"/>
      <c r="L415" s="73"/>
      <c r="M415" s="73"/>
      <c r="N415" s="73"/>
      <c r="O415" s="74"/>
      <c r="P415" s="73"/>
      <c r="Q415" s="73"/>
      <c r="R415" s="73"/>
      <c r="S415" s="73"/>
      <c r="T415" s="73"/>
      <c r="U415" s="73"/>
      <c r="V415" s="73"/>
      <c r="W415" s="3"/>
      <c r="X415" s="74"/>
      <c r="Y415" s="3"/>
      <c r="Z415" s="3"/>
      <c r="AA415" s="3"/>
      <c r="AB415" s="3"/>
      <c r="AC415" s="3"/>
    </row>
    <row r="416" ht="12.75" customHeight="1">
      <c r="A416" s="160"/>
      <c r="B416" s="3"/>
      <c r="C416" s="166"/>
      <c r="D416" s="71"/>
      <c r="E416" s="71"/>
      <c r="F416" s="3"/>
      <c r="G416" s="3"/>
      <c r="H416" s="17"/>
      <c r="I416" s="73"/>
      <c r="J416" s="73"/>
      <c r="K416" s="73"/>
      <c r="L416" s="73"/>
      <c r="M416" s="73"/>
      <c r="N416" s="73"/>
      <c r="O416" s="74"/>
      <c r="P416" s="73"/>
      <c r="Q416" s="73"/>
      <c r="R416" s="73"/>
      <c r="S416" s="73"/>
      <c r="T416" s="73"/>
      <c r="U416" s="73"/>
      <c r="V416" s="73"/>
      <c r="W416" s="3"/>
      <c r="X416" s="74"/>
      <c r="Y416" s="3"/>
      <c r="Z416" s="3"/>
      <c r="AA416" s="3"/>
      <c r="AB416" s="3"/>
      <c r="AC416" s="3"/>
    </row>
    <row r="417" ht="12.75" customHeight="1">
      <c r="A417" s="160"/>
      <c r="B417" s="3"/>
      <c r="C417" s="166"/>
      <c r="D417" s="71"/>
      <c r="E417" s="71"/>
      <c r="F417" s="3"/>
      <c r="G417" s="3"/>
      <c r="H417" s="17"/>
      <c r="I417" s="73"/>
      <c r="J417" s="73"/>
      <c r="K417" s="73"/>
      <c r="L417" s="73"/>
      <c r="M417" s="73"/>
      <c r="N417" s="73"/>
      <c r="O417" s="74"/>
      <c r="P417" s="73"/>
      <c r="Q417" s="73"/>
      <c r="R417" s="73"/>
      <c r="S417" s="73"/>
      <c r="T417" s="73"/>
      <c r="U417" s="73"/>
      <c r="V417" s="73"/>
      <c r="W417" s="3"/>
      <c r="X417" s="74"/>
      <c r="Y417" s="3"/>
      <c r="Z417" s="3"/>
      <c r="AA417" s="3"/>
      <c r="AB417" s="3"/>
      <c r="AC417" s="3"/>
    </row>
    <row r="418" ht="12.75" customHeight="1">
      <c r="A418" s="160"/>
      <c r="B418" s="3"/>
      <c r="C418" s="166"/>
      <c r="D418" s="71"/>
      <c r="E418" s="71"/>
      <c r="F418" s="3"/>
      <c r="G418" s="3"/>
      <c r="H418" s="17"/>
      <c r="I418" s="73"/>
      <c r="J418" s="73"/>
      <c r="K418" s="73"/>
      <c r="L418" s="73"/>
      <c r="M418" s="73"/>
      <c r="N418" s="73"/>
      <c r="O418" s="74"/>
      <c r="P418" s="73"/>
      <c r="Q418" s="73"/>
      <c r="R418" s="73"/>
      <c r="S418" s="73"/>
      <c r="T418" s="73"/>
      <c r="U418" s="73"/>
      <c r="V418" s="73"/>
      <c r="W418" s="3"/>
      <c r="X418" s="74"/>
      <c r="Y418" s="3"/>
      <c r="Z418" s="3"/>
      <c r="AA418" s="3"/>
      <c r="AB418" s="3"/>
      <c r="AC418" s="3"/>
    </row>
    <row r="419" ht="12.75" customHeight="1">
      <c r="A419" s="160"/>
      <c r="B419" s="3"/>
      <c r="C419" s="166"/>
      <c r="D419" s="71"/>
      <c r="E419" s="71"/>
      <c r="F419" s="3"/>
      <c r="G419" s="3"/>
      <c r="H419" s="17"/>
      <c r="I419" s="73"/>
      <c r="J419" s="73"/>
      <c r="K419" s="73"/>
      <c r="L419" s="73"/>
      <c r="M419" s="73"/>
      <c r="N419" s="73"/>
      <c r="O419" s="74"/>
      <c r="P419" s="73"/>
      <c r="Q419" s="73"/>
      <c r="R419" s="73"/>
      <c r="S419" s="73"/>
      <c r="T419" s="73"/>
      <c r="U419" s="73"/>
      <c r="V419" s="73"/>
      <c r="W419" s="3"/>
      <c r="X419" s="74"/>
      <c r="Y419" s="3"/>
      <c r="Z419" s="3"/>
      <c r="AA419" s="3"/>
      <c r="AB419" s="3"/>
      <c r="AC419" s="3"/>
    </row>
    <row r="420" ht="12.75" customHeight="1">
      <c r="A420" s="160"/>
      <c r="B420" s="3"/>
      <c r="C420" s="166"/>
      <c r="D420" s="71"/>
      <c r="E420" s="71"/>
      <c r="F420" s="3"/>
      <c r="G420" s="3"/>
      <c r="H420" s="17"/>
      <c r="I420" s="73"/>
      <c r="J420" s="73"/>
      <c r="K420" s="73"/>
      <c r="L420" s="73"/>
      <c r="M420" s="73"/>
      <c r="N420" s="73"/>
      <c r="O420" s="74"/>
      <c r="P420" s="73"/>
      <c r="Q420" s="73"/>
      <c r="R420" s="73"/>
      <c r="S420" s="73"/>
      <c r="T420" s="73"/>
      <c r="U420" s="73"/>
      <c r="V420" s="73"/>
      <c r="W420" s="3"/>
      <c r="X420" s="74"/>
      <c r="Y420" s="3"/>
      <c r="Z420" s="3"/>
      <c r="AA420" s="3"/>
      <c r="AB420" s="3"/>
      <c r="AC420" s="3"/>
    </row>
    <row r="421" ht="12.75" customHeight="1">
      <c r="A421" s="160"/>
      <c r="B421" s="3"/>
      <c r="C421" s="166"/>
      <c r="D421" s="71"/>
      <c r="E421" s="71"/>
      <c r="F421" s="3"/>
      <c r="G421" s="3"/>
      <c r="H421" s="17"/>
      <c r="I421" s="73"/>
      <c r="J421" s="73"/>
      <c r="K421" s="73"/>
      <c r="L421" s="73"/>
      <c r="M421" s="73"/>
      <c r="N421" s="73"/>
      <c r="O421" s="74"/>
      <c r="P421" s="73"/>
      <c r="Q421" s="73"/>
      <c r="R421" s="73"/>
      <c r="S421" s="73"/>
      <c r="T421" s="73"/>
      <c r="U421" s="73"/>
      <c r="V421" s="73"/>
      <c r="W421" s="3"/>
      <c r="X421" s="74"/>
      <c r="Y421" s="3"/>
      <c r="Z421" s="3"/>
      <c r="AA421" s="3"/>
      <c r="AB421" s="3"/>
      <c r="AC421" s="3"/>
    </row>
    <row r="422" ht="12.75" customHeight="1">
      <c r="A422" s="160"/>
      <c r="B422" s="3"/>
      <c r="C422" s="166"/>
      <c r="D422" s="71"/>
      <c r="E422" s="71"/>
      <c r="F422" s="3"/>
      <c r="G422" s="3"/>
      <c r="H422" s="17"/>
      <c r="I422" s="73"/>
      <c r="J422" s="73"/>
      <c r="K422" s="73"/>
      <c r="L422" s="73"/>
      <c r="M422" s="73"/>
      <c r="N422" s="73"/>
      <c r="O422" s="74"/>
      <c r="P422" s="73"/>
      <c r="Q422" s="73"/>
      <c r="R422" s="73"/>
      <c r="S422" s="73"/>
      <c r="T422" s="73"/>
      <c r="U422" s="73"/>
      <c r="V422" s="73"/>
      <c r="W422" s="3"/>
      <c r="X422" s="74"/>
      <c r="Y422" s="3"/>
      <c r="Z422" s="3"/>
      <c r="AA422" s="3"/>
      <c r="AB422" s="3"/>
      <c r="AC422" s="3"/>
    </row>
    <row r="423" ht="12.75" customHeight="1">
      <c r="A423" s="160"/>
      <c r="B423" s="3"/>
      <c r="C423" s="166"/>
      <c r="D423" s="71"/>
      <c r="E423" s="71"/>
      <c r="F423" s="3"/>
      <c r="G423" s="3"/>
      <c r="H423" s="17"/>
      <c r="I423" s="73"/>
      <c r="J423" s="73"/>
      <c r="K423" s="73"/>
      <c r="L423" s="73"/>
      <c r="M423" s="73"/>
      <c r="N423" s="73"/>
      <c r="O423" s="74"/>
      <c r="P423" s="73"/>
      <c r="Q423" s="73"/>
      <c r="R423" s="73"/>
      <c r="S423" s="73"/>
      <c r="T423" s="73"/>
      <c r="U423" s="73"/>
      <c r="V423" s="73"/>
      <c r="W423" s="3"/>
      <c r="X423" s="74"/>
      <c r="Y423" s="3"/>
      <c r="Z423" s="3"/>
      <c r="AA423" s="3"/>
      <c r="AB423" s="3"/>
      <c r="AC423" s="3"/>
    </row>
    <row r="424" ht="12.75" customHeight="1">
      <c r="A424" s="160"/>
      <c r="B424" s="3"/>
      <c r="C424" s="166"/>
      <c r="D424" s="71"/>
      <c r="E424" s="71"/>
      <c r="F424" s="3"/>
      <c r="G424" s="3"/>
      <c r="H424" s="17"/>
      <c r="I424" s="73"/>
      <c r="J424" s="73"/>
      <c r="K424" s="73"/>
      <c r="L424" s="73"/>
      <c r="M424" s="73"/>
      <c r="N424" s="73"/>
      <c r="O424" s="74"/>
      <c r="P424" s="73"/>
      <c r="Q424" s="73"/>
      <c r="R424" s="73"/>
      <c r="S424" s="73"/>
      <c r="T424" s="73"/>
      <c r="U424" s="73"/>
      <c r="V424" s="73"/>
      <c r="W424" s="3"/>
      <c r="X424" s="74"/>
      <c r="Y424" s="3"/>
      <c r="Z424" s="3"/>
      <c r="AA424" s="3"/>
      <c r="AB424" s="3"/>
      <c r="AC424" s="3"/>
    </row>
    <row r="425" ht="12.75" customHeight="1">
      <c r="A425" s="160"/>
      <c r="B425" s="3"/>
      <c r="C425" s="166"/>
      <c r="D425" s="71"/>
      <c r="E425" s="71"/>
      <c r="F425" s="3"/>
      <c r="G425" s="3"/>
      <c r="H425" s="17"/>
      <c r="I425" s="73"/>
      <c r="J425" s="73"/>
      <c r="K425" s="73"/>
      <c r="L425" s="73"/>
      <c r="M425" s="73"/>
      <c r="N425" s="73"/>
      <c r="O425" s="74"/>
      <c r="P425" s="73"/>
      <c r="Q425" s="73"/>
      <c r="R425" s="73"/>
      <c r="S425" s="73"/>
      <c r="T425" s="73"/>
      <c r="U425" s="73"/>
      <c r="V425" s="73"/>
      <c r="W425" s="3"/>
      <c r="X425" s="74"/>
      <c r="Y425" s="3"/>
      <c r="Z425" s="3"/>
      <c r="AA425" s="3"/>
      <c r="AB425" s="3"/>
      <c r="AC425" s="3"/>
    </row>
    <row r="426" ht="12.75" customHeight="1">
      <c r="A426" s="160"/>
      <c r="B426" s="3"/>
      <c r="C426" s="166"/>
      <c r="D426" s="71"/>
      <c r="E426" s="71"/>
      <c r="F426" s="3"/>
      <c r="G426" s="3"/>
      <c r="H426" s="17"/>
      <c r="I426" s="73"/>
      <c r="J426" s="73"/>
      <c r="K426" s="73"/>
      <c r="L426" s="73"/>
      <c r="M426" s="73"/>
      <c r="N426" s="73"/>
      <c r="O426" s="74"/>
      <c r="P426" s="73"/>
      <c r="Q426" s="73"/>
      <c r="R426" s="73"/>
      <c r="S426" s="73"/>
      <c r="T426" s="73"/>
      <c r="U426" s="73"/>
      <c r="V426" s="73"/>
      <c r="W426" s="3"/>
      <c r="X426" s="74"/>
      <c r="Y426" s="3"/>
      <c r="Z426" s="3"/>
      <c r="AA426" s="3"/>
      <c r="AB426" s="3"/>
      <c r="AC426" s="3"/>
    </row>
    <row r="427" ht="12.75" customHeight="1">
      <c r="A427" s="160"/>
      <c r="B427" s="3"/>
      <c r="C427" s="166"/>
      <c r="D427" s="71"/>
      <c r="E427" s="71"/>
      <c r="F427" s="3"/>
      <c r="G427" s="3"/>
      <c r="H427" s="17"/>
      <c r="I427" s="73"/>
      <c r="J427" s="73"/>
      <c r="K427" s="73"/>
      <c r="L427" s="73"/>
      <c r="M427" s="73"/>
      <c r="N427" s="73"/>
      <c r="O427" s="74"/>
      <c r="P427" s="73"/>
      <c r="Q427" s="73"/>
      <c r="R427" s="73"/>
      <c r="S427" s="73"/>
      <c r="T427" s="73"/>
      <c r="U427" s="73"/>
      <c r="V427" s="73"/>
      <c r="W427" s="3"/>
      <c r="X427" s="74"/>
      <c r="Y427" s="3"/>
      <c r="Z427" s="3"/>
      <c r="AA427" s="3"/>
      <c r="AB427" s="3"/>
      <c r="AC427" s="3"/>
    </row>
    <row r="428" ht="12.75" customHeight="1">
      <c r="A428" s="160"/>
      <c r="B428" s="3"/>
      <c r="C428" s="166"/>
      <c r="D428" s="71"/>
      <c r="E428" s="71"/>
      <c r="F428" s="3"/>
      <c r="G428" s="3"/>
      <c r="H428" s="17"/>
      <c r="I428" s="73"/>
      <c r="J428" s="73"/>
      <c r="K428" s="73"/>
      <c r="L428" s="73"/>
      <c r="M428" s="73"/>
      <c r="N428" s="73"/>
      <c r="O428" s="74"/>
      <c r="P428" s="73"/>
      <c r="Q428" s="73"/>
      <c r="R428" s="73"/>
      <c r="S428" s="73"/>
      <c r="T428" s="73"/>
      <c r="U428" s="73"/>
      <c r="V428" s="73"/>
      <c r="W428" s="3"/>
      <c r="X428" s="74"/>
      <c r="Y428" s="3"/>
      <c r="Z428" s="3"/>
      <c r="AA428" s="3"/>
      <c r="AB428" s="3"/>
      <c r="AC428" s="3"/>
    </row>
    <row r="429" ht="12.75" customHeight="1">
      <c r="A429" s="160"/>
      <c r="B429" s="3"/>
      <c r="C429" s="166"/>
      <c r="D429" s="71"/>
      <c r="E429" s="71"/>
      <c r="F429" s="3"/>
      <c r="G429" s="3"/>
      <c r="H429" s="17"/>
      <c r="I429" s="73"/>
      <c r="J429" s="73"/>
      <c r="K429" s="73"/>
      <c r="L429" s="73"/>
      <c r="M429" s="73"/>
      <c r="N429" s="73"/>
      <c r="O429" s="74"/>
      <c r="P429" s="73"/>
      <c r="Q429" s="73"/>
      <c r="R429" s="73"/>
      <c r="S429" s="73"/>
      <c r="T429" s="73"/>
      <c r="U429" s="73"/>
      <c r="V429" s="73"/>
      <c r="W429" s="3"/>
      <c r="X429" s="74"/>
      <c r="Y429" s="3"/>
      <c r="Z429" s="3"/>
      <c r="AA429" s="3"/>
      <c r="AB429" s="3"/>
      <c r="AC429" s="3"/>
    </row>
    <row r="430" ht="12.75" customHeight="1">
      <c r="A430" s="160"/>
      <c r="B430" s="3"/>
      <c r="C430" s="166"/>
      <c r="D430" s="71"/>
      <c r="E430" s="71"/>
      <c r="F430" s="3"/>
      <c r="G430" s="3"/>
      <c r="H430" s="17"/>
      <c r="I430" s="73"/>
      <c r="J430" s="73"/>
      <c r="K430" s="73"/>
      <c r="L430" s="73"/>
      <c r="M430" s="73"/>
      <c r="N430" s="73"/>
      <c r="O430" s="74"/>
      <c r="P430" s="73"/>
      <c r="Q430" s="73"/>
      <c r="R430" s="73"/>
      <c r="S430" s="73"/>
      <c r="T430" s="73"/>
      <c r="U430" s="73"/>
      <c r="V430" s="73"/>
      <c r="W430" s="3"/>
      <c r="X430" s="74"/>
      <c r="Y430" s="3"/>
      <c r="Z430" s="3"/>
      <c r="AA430" s="3"/>
      <c r="AB430" s="3"/>
      <c r="AC430" s="3"/>
    </row>
    <row r="431" ht="12.75" customHeight="1">
      <c r="A431" s="160"/>
      <c r="B431" s="3"/>
      <c r="C431" s="166"/>
      <c r="D431" s="71"/>
      <c r="E431" s="71"/>
      <c r="F431" s="3"/>
      <c r="G431" s="3"/>
      <c r="H431" s="17"/>
      <c r="I431" s="73"/>
      <c r="J431" s="73"/>
      <c r="K431" s="73"/>
      <c r="L431" s="73"/>
      <c r="M431" s="73"/>
      <c r="N431" s="73"/>
      <c r="O431" s="74"/>
      <c r="P431" s="73"/>
      <c r="Q431" s="73"/>
      <c r="R431" s="73"/>
      <c r="S431" s="73"/>
      <c r="T431" s="73"/>
      <c r="U431" s="73"/>
      <c r="V431" s="73"/>
      <c r="W431" s="3"/>
      <c r="X431" s="74"/>
      <c r="Y431" s="3"/>
      <c r="Z431" s="3"/>
      <c r="AA431" s="3"/>
      <c r="AB431" s="3"/>
      <c r="AC431" s="3"/>
    </row>
    <row r="432" ht="12.75" customHeight="1">
      <c r="A432" s="160"/>
      <c r="B432" s="3"/>
      <c r="C432" s="166"/>
      <c r="D432" s="71"/>
      <c r="E432" s="71"/>
      <c r="F432" s="3"/>
      <c r="G432" s="3"/>
      <c r="H432" s="17"/>
      <c r="I432" s="73"/>
      <c r="J432" s="73"/>
      <c r="K432" s="73"/>
      <c r="L432" s="73"/>
      <c r="M432" s="73"/>
      <c r="N432" s="73"/>
      <c r="O432" s="74"/>
      <c r="P432" s="73"/>
      <c r="Q432" s="73"/>
      <c r="R432" s="73"/>
      <c r="S432" s="73"/>
      <c r="T432" s="73"/>
      <c r="U432" s="73"/>
      <c r="V432" s="73"/>
      <c r="W432" s="3"/>
      <c r="X432" s="74"/>
      <c r="Y432" s="3"/>
      <c r="Z432" s="3"/>
      <c r="AA432" s="3"/>
      <c r="AB432" s="3"/>
      <c r="AC432" s="3"/>
    </row>
    <row r="433" ht="12.75" customHeight="1">
      <c r="A433" s="160"/>
      <c r="B433" s="3"/>
      <c r="C433" s="166"/>
      <c r="D433" s="71"/>
      <c r="E433" s="71"/>
      <c r="F433" s="3"/>
      <c r="G433" s="3"/>
      <c r="H433" s="17"/>
      <c r="I433" s="73"/>
      <c r="J433" s="73"/>
      <c r="K433" s="73"/>
      <c r="L433" s="73"/>
      <c r="M433" s="73"/>
      <c r="N433" s="73"/>
      <c r="O433" s="74"/>
      <c r="P433" s="73"/>
      <c r="Q433" s="73"/>
      <c r="R433" s="73"/>
      <c r="S433" s="73"/>
      <c r="T433" s="73"/>
      <c r="U433" s="73"/>
      <c r="V433" s="73"/>
      <c r="W433" s="3"/>
      <c r="X433" s="74"/>
      <c r="Y433" s="3"/>
      <c r="Z433" s="3"/>
      <c r="AA433" s="3"/>
      <c r="AB433" s="3"/>
      <c r="AC433" s="3"/>
    </row>
    <row r="434" ht="12.75" customHeight="1">
      <c r="A434" s="160"/>
      <c r="B434" s="3"/>
      <c r="C434" s="166"/>
      <c r="D434" s="71"/>
      <c r="E434" s="71"/>
      <c r="F434" s="3"/>
      <c r="G434" s="3"/>
      <c r="H434" s="17"/>
      <c r="I434" s="73"/>
      <c r="J434" s="73"/>
      <c r="K434" s="73"/>
      <c r="L434" s="73"/>
      <c r="M434" s="73"/>
      <c r="N434" s="73"/>
      <c r="O434" s="74"/>
      <c r="P434" s="73"/>
      <c r="Q434" s="73"/>
      <c r="R434" s="73"/>
      <c r="S434" s="73"/>
      <c r="T434" s="73"/>
      <c r="U434" s="73"/>
      <c r="V434" s="73"/>
      <c r="W434" s="3"/>
      <c r="X434" s="74"/>
      <c r="Y434" s="3"/>
      <c r="Z434" s="3"/>
      <c r="AA434" s="3"/>
      <c r="AB434" s="3"/>
      <c r="AC434" s="3"/>
    </row>
    <row r="435" ht="12.75" customHeight="1">
      <c r="A435" s="160"/>
      <c r="B435" s="3"/>
      <c r="C435" s="166"/>
      <c r="D435" s="71"/>
      <c r="E435" s="71"/>
      <c r="F435" s="3"/>
      <c r="G435" s="3"/>
      <c r="H435" s="17"/>
      <c r="I435" s="73"/>
      <c r="J435" s="73"/>
      <c r="K435" s="73"/>
      <c r="L435" s="73"/>
      <c r="M435" s="73"/>
      <c r="N435" s="73"/>
      <c r="O435" s="74"/>
      <c r="P435" s="73"/>
      <c r="Q435" s="73"/>
      <c r="R435" s="73"/>
      <c r="S435" s="73"/>
      <c r="T435" s="73"/>
      <c r="U435" s="73"/>
      <c r="V435" s="73"/>
      <c r="W435" s="3"/>
      <c r="X435" s="74"/>
      <c r="Y435" s="3"/>
      <c r="Z435" s="3"/>
      <c r="AA435" s="3"/>
      <c r="AB435" s="3"/>
      <c r="AC435" s="3"/>
    </row>
    <row r="436" ht="12.75" customHeight="1">
      <c r="A436" s="160"/>
      <c r="B436" s="3"/>
      <c r="C436" s="166"/>
      <c r="D436" s="71"/>
      <c r="E436" s="71"/>
      <c r="F436" s="3"/>
      <c r="G436" s="3"/>
      <c r="H436" s="17"/>
      <c r="I436" s="73"/>
      <c r="J436" s="73"/>
      <c r="K436" s="73"/>
      <c r="L436" s="73"/>
      <c r="M436" s="73"/>
      <c r="N436" s="73"/>
      <c r="O436" s="74"/>
      <c r="P436" s="73"/>
      <c r="Q436" s="73"/>
      <c r="R436" s="73"/>
      <c r="S436" s="73"/>
      <c r="T436" s="73"/>
      <c r="U436" s="73"/>
      <c r="V436" s="73"/>
      <c r="W436" s="3"/>
      <c r="X436" s="74"/>
      <c r="Y436" s="3"/>
      <c r="Z436" s="3"/>
      <c r="AA436" s="3"/>
      <c r="AB436" s="3"/>
      <c r="AC436" s="3"/>
    </row>
    <row r="437" ht="12.75" customHeight="1">
      <c r="A437" s="160"/>
      <c r="B437" s="3"/>
      <c r="C437" s="166"/>
      <c r="D437" s="71"/>
      <c r="E437" s="71"/>
      <c r="F437" s="3"/>
      <c r="G437" s="3"/>
      <c r="H437" s="17"/>
      <c r="I437" s="73"/>
      <c r="J437" s="73"/>
      <c r="K437" s="73"/>
      <c r="L437" s="73"/>
      <c r="M437" s="73"/>
      <c r="N437" s="73"/>
      <c r="O437" s="74"/>
      <c r="P437" s="73"/>
      <c r="Q437" s="73"/>
      <c r="R437" s="73"/>
      <c r="S437" s="73"/>
      <c r="T437" s="73"/>
      <c r="U437" s="73"/>
      <c r="V437" s="73"/>
      <c r="W437" s="3"/>
      <c r="X437" s="74"/>
      <c r="Y437" s="3"/>
      <c r="Z437" s="3"/>
      <c r="AA437" s="3"/>
      <c r="AB437" s="3"/>
      <c r="AC437" s="3"/>
    </row>
    <row r="438" ht="12.75" customHeight="1">
      <c r="A438" s="160"/>
      <c r="B438" s="3"/>
      <c r="C438" s="166"/>
      <c r="D438" s="71"/>
      <c r="E438" s="71"/>
      <c r="F438" s="3"/>
      <c r="G438" s="3"/>
      <c r="H438" s="17"/>
      <c r="I438" s="73"/>
      <c r="J438" s="73"/>
      <c r="K438" s="73"/>
      <c r="L438" s="73"/>
      <c r="M438" s="73"/>
      <c r="N438" s="73"/>
      <c r="O438" s="74"/>
      <c r="P438" s="73"/>
      <c r="Q438" s="73"/>
      <c r="R438" s="73"/>
      <c r="S438" s="73"/>
      <c r="T438" s="73"/>
      <c r="U438" s="73"/>
      <c r="V438" s="73"/>
      <c r="W438" s="3"/>
      <c r="X438" s="74"/>
      <c r="Y438" s="3"/>
      <c r="Z438" s="3"/>
      <c r="AA438" s="3"/>
      <c r="AB438" s="3"/>
      <c r="AC438" s="3"/>
    </row>
    <row r="439" ht="12.75" customHeight="1">
      <c r="A439" s="160"/>
      <c r="B439" s="3"/>
      <c r="C439" s="166"/>
      <c r="D439" s="71"/>
      <c r="E439" s="71"/>
      <c r="F439" s="3"/>
      <c r="G439" s="3"/>
      <c r="H439" s="17"/>
      <c r="I439" s="73"/>
      <c r="J439" s="73"/>
      <c r="K439" s="73"/>
      <c r="L439" s="73"/>
      <c r="M439" s="73"/>
      <c r="N439" s="73"/>
      <c r="O439" s="74"/>
      <c r="P439" s="73"/>
      <c r="Q439" s="73"/>
      <c r="R439" s="73"/>
      <c r="S439" s="73"/>
      <c r="T439" s="73"/>
      <c r="U439" s="73"/>
      <c r="V439" s="73"/>
      <c r="W439" s="3"/>
      <c r="X439" s="74"/>
      <c r="Y439" s="3"/>
      <c r="Z439" s="3"/>
      <c r="AA439" s="3"/>
      <c r="AB439" s="3"/>
      <c r="AC439" s="3"/>
    </row>
    <row r="440" ht="12.75" customHeight="1">
      <c r="A440" s="160"/>
      <c r="B440" s="3"/>
      <c r="C440" s="166"/>
      <c r="D440" s="71"/>
      <c r="E440" s="71"/>
      <c r="F440" s="3"/>
      <c r="G440" s="3"/>
      <c r="H440" s="17"/>
      <c r="I440" s="73"/>
      <c r="J440" s="73"/>
      <c r="K440" s="73"/>
      <c r="L440" s="73"/>
      <c r="M440" s="73"/>
      <c r="N440" s="73"/>
      <c r="O440" s="74"/>
      <c r="P440" s="73"/>
      <c r="Q440" s="73"/>
      <c r="R440" s="73"/>
      <c r="S440" s="73"/>
      <c r="T440" s="73"/>
      <c r="U440" s="73"/>
      <c r="V440" s="73"/>
      <c r="W440" s="3"/>
      <c r="X440" s="74"/>
      <c r="Y440" s="3"/>
      <c r="Z440" s="3"/>
      <c r="AA440" s="3"/>
      <c r="AB440" s="3"/>
      <c r="AC440" s="3"/>
    </row>
    <row r="441" ht="12.75" customHeight="1">
      <c r="A441" s="160"/>
      <c r="B441" s="3"/>
      <c r="C441" s="166"/>
      <c r="D441" s="71"/>
      <c r="E441" s="71"/>
      <c r="F441" s="3"/>
      <c r="G441" s="3"/>
      <c r="H441" s="17"/>
      <c r="I441" s="73"/>
      <c r="J441" s="73"/>
      <c r="K441" s="73"/>
      <c r="L441" s="73"/>
      <c r="M441" s="73"/>
      <c r="N441" s="73"/>
      <c r="O441" s="74"/>
      <c r="P441" s="73"/>
      <c r="Q441" s="73"/>
      <c r="R441" s="73"/>
      <c r="S441" s="73"/>
      <c r="T441" s="73"/>
      <c r="U441" s="73"/>
      <c r="V441" s="73"/>
      <c r="W441" s="3"/>
      <c r="X441" s="74"/>
      <c r="Y441" s="3"/>
      <c r="Z441" s="3"/>
      <c r="AA441" s="3"/>
      <c r="AB441" s="3"/>
      <c r="AC441" s="3"/>
    </row>
    <row r="442" ht="12.75" customHeight="1">
      <c r="A442" s="160"/>
      <c r="B442" s="3"/>
      <c r="C442" s="166"/>
      <c r="D442" s="71"/>
      <c r="E442" s="71"/>
      <c r="F442" s="3"/>
      <c r="G442" s="3"/>
      <c r="H442" s="17"/>
      <c r="I442" s="73"/>
      <c r="J442" s="73"/>
      <c r="K442" s="73"/>
      <c r="L442" s="73"/>
      <c r="M442" s="73"/>
      <c r="N442" s="73"/>
      <c r="O442" s="74"/>
      <c r="P442" s="73"/>
      <c r="Q442" s="73"/>
      <c r="R442" s="73"/>
      <c r="S442" s="73"/>
      <c r="T442" s="73"/>
      <c r="U442" s="73"/>
      <c r="V442" s="73"/>
      <c r="W442" s="3"/>
      <c r="X442" s="74"/>
      <c r="Y442" s="3"/>
      <c r="Z442" s="3"/>
      <c r="AA442" s="3"/>
      <c r="AB442" s="3"/>
      <c r="AC442" s="3"/>
    </row>
    <row r="443" ht="12.75" customHeight="1">
      <c r="A443" s="160"/>
      <c r="B443" s="3"/>
      <c r="C443" s="166"/>
      <c r="D443" s="71"/>
      <c r="E443" s="71"/>
      <c r="F443" s="3"/>
      <c r="G443" s="3"/>
      <c r="H443" s="17"/>
      <c r="I443" s="73"/>
      <c r="J443" s="73"/>
      <c r="K443" s="73"/>
      <c r="L443" s="73"/>
      <c r="M443" s="73"/>
      <c r="N443" s="73"/>
      <c r="O443" s="74"/>
      <c r="P443" s="73"/>
      <c r="Q443" s="73"/>
      <c r="R443" s="73"/>
      <c r="S443" s="73"/>
      <c r="T443" s="73"/>
      <c r="U443" s="73"/>
      <c r="V443" s="73"/>
      <c r="W443" s="3"/>
      <c r="X443" s="74"/>
      <c r="Y443" s="3"/>
      <c r="Z443" s="3"/>
      <c r="AA443" s="3"/>
      <c r="AB443" s="3"/>
      <c r="AC443" s="3"/>
    </row>
    <row r="444" ht="12.75" customHeight="1">
      <c r="A444" s="160"/>
      <c r="B444" s="3"/>
      <c r="C444" s="166"/>
      <c r="D444" s="71"/>
      <c r="E444" s="71"/>
      <c r="F444" s="3"/>
      <c r="G444" s="3"/>
      <c r="H444" s="17"/>
      <c r="I444" s="73"/>
      <c r="J444" s="73"/>
      <c r="K444" s="73"/>
      <c r="L444" s="73"/>
      <c r="M444" s="73"/>
      <c r="N444" s="73"/>
      <c r="O444" s="74"/>
      <c r="P444" s="73"/>
      <c r="Q444" s="73"/>
      <c r="R444" s="73"/>
      <c r="S444" s="73"/>
      <c r="T444" s="73"/>
      <c r="U444" s="73"/>
      <c r="V444" s="73"/>
      <c r="W444" s="3"/>
      <c r="X444" s="74"/>
      <c r="Y444" s="3"/>
      <c r="Z444" s="3"/>
      <c r="AA444" s="3"/>
      <c r="AB444" s="3"/>
      <c r="AC444" s="3"/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Y1:Z1"/>
    <mergeCell ref="Y2:Z5"/>
    <mergeCell ref="R3:X17"/>
    <mergeCell ref="T18:U18"/>
    <mergeCell ref="R20:X20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32:X32"/>
    <mergeCell ref="R33:X33"/>
    <mergeCell ref="R34:X34"/>
    <mergeCell ref="R35:X35"/>
    <mergeCell ref="R36:X36"/>
    <mergeCell ref="R37:X37"/>
    <mergeCell ref="R38:S38"/>
    <mergeCell ref="T38:U38"/>
    <mergeCell ref="R39:S39"/>
    <mergeCell ref="T39:U39"/>
    <mergeCell ref="R40:S40"/>
    <mergeCell ref="T40:U40"/>
    <mergeCell ref="R44:S44"/>
    <mergeCell ref="I69:J69"/>
    <mergeCell ref="K69:M69"/>
    <mergeCell ref="N69:O69"/>
    <mergeCell ref="P69:V69"/>
    <mergeCell ref="W69:X69"/>
    <mergeCell ref="I233:J233"/>
    <mergeCell ref="K233:M233"/>
    <mergeCell ref="N233:O233"/>
    <mergeCell ref="P233:V233"/>
    <mergeCell ref="W233:X233"/>
    <mergeCell ref="R41:S41"/>
    <mergeCell ref="T41:U41"/>
    <mergeCell ref="R42:S42"/>
    <mergeCell ref="T42:U42"/>
    <mergeCell ref="R43:S43"/>
    <mergeCell ref="T43:U43"/>
    <mergeCell ref="T44:U44"/>
  </mergeCells>
  <dataValidations>
    <dataValidation type="date" allowBlank="1" showInputMessage="1" showErrorMessage="1" prompt="Invalid Date - The date must fall within this week." sqref="C32 B35:B36">
      <formula1>TODAY()-5</formula1>
      <formula2>TODAY()</formula2>
    </dataValidation>
    <dataValidation type="list" allowBlank="1" showErrorMessage="1" sqref="H4 P4">
      <formula1>"1,2,3,4,5,N/A"</formula1>
    </dataValidation>
    <dataValidation type="list" allowBlank="1" showErrorMessage="1" sqref="P6:P16">
      <formula1>"Yes,No,Varies"</formula1>
    </dataValidation>
    <dataValidation type="list" allowBlank="1" showErrorMessage="1" sqref="B33">
      <formula1>"Gift Card,Monthly Concession,One-Time Concession,None"</formula1>
    </dataValidation>
    <dataValidation type="decimal" allowBlank="1" showErrorMessage="1" sqref="I71:N229">
      <formula1>0.0</formula1>
      <formula2>3000000.0</formula2>
    </dataValidation>
    <dataValidation type="decimal" allowBlank="1" showErrorMessage="1" sqref="B29:B30 B32 I230:N230">
      <formula1>0.0</formula1>
      <formula2>3000.0</formula2>
    </dataValidation>
    <dataValidation type="decimal" operator="greaterThanOrEqual" allowBlank="1" showErrorMessage="1" sqref="B34 B39 B42 B46:B47 B50:B51 B53:B54 B56:B66 O67">
      <formula1>0.0</formula1>
    </dataValidation>
    <dataValidation type="list" allowBlank="1" showErrorMessage="1" sqref="A71:A229">
      <formula1>"Studio,1 Bedroom,2 Bedroom,3 Bedroom,4 Bedroom,5 Bedroom,6 Bedroom"</formula1>
    </dataValidation>
    <dataValidation type="list" allowBlank="1" showErrorMessage="1" sqref="AC17 P18 S18 AC19 P23 H5:H35 L34:N36 B38 B41 L38:L42 F39:G43 H71:H229">
      <formula1>"Yes,No"</formula1>
    </dataValidation>
    <dataValidation type="list" allowBlank="1" showErrorMessage="1" sqref="R38:R44">
      <formula1>"Monday,Tuesday,Wednesday,Thursday,Friday,Saturday,Sunday"</formula1>
    </dataValidation>
    <dataValidation type="list" allowBlank="1" showErrorMessage="1" sqref="B14">
      <formula1>"High-Rise,Mid-Rise,Wrap,Garden,Cottage,SFR"</formula1>
    </dataValidation>
    <dataValidation type="list" allowBlank="1" showErrorMessage="1" sqref="U45">
      <formula1>"10:00-5:00 PM,10:00-6:00 PM,9:00-6:00 PM,9:00-5:00 PM,12:00-5:00 PM"</formula1>
    </dataValidation>
    <dataValidation type="list" allowBlank="1" showErrorMessage="1" sqref="B22">
      <formula1>"Saturday-Friday,Sunday-Monday,Monday-Sunday"</formula1>
    </dataValidation>
    <dataValidation type="list" allowBlank="1" showErrorMessage="1" sqref="B15">
      <formula1>"1,2,3,4,5"</formula1>
    </dataValidation>
    <dataValidation type="decimal" allowBlank="1" showErrorMessage="1" sqref="B25 B27">
      <formula1>0.0</formula1>
      <formula2>1.2</formula2>
    </dataValidation>
    <dataValidation type="list" allowBlank="1" showErrorMessage="1" sqref="B16">
      <formula1>"Subject Property,Tier 1,Tier 2"</formula1>
    </dataValidation>
    <dataValidation type="list" allowBlank="1" showErrorMessage="1" sqref="B12">
      <formula1>"Student,Conventional,Affordable,Innovative"</formula1>
    </dataValidation>
    <dataValidation type="list" allowBlank="1" showErrorMessage="1" sqref="C46:C58">
      <formula1>"Monthly,Annual"</formula1>
    </dataValidation>
    <dataValidation type="list" allowBlank="1" showErrorMessage="1" sqref="P34:P36 P38:P42">
      <formula1>"Per Bed,Per Unit"</formula1>
    </dataValidation>
    <dataValidation type="decimal" allowBlank="1" showErrorMessage="1" sqref="T18 M38:M42">
      <formula1>0.0</formula1>
      <formula2>1000.0</formula2>
    </dataValidation>
    <dataValidation type="list" allowBlank="1" showErrorMessage="1" sqref="B13">
      <formula1>"New Construction,Operational,Undergoing Renovations"</formula1>
    </dataValidation>
    <dataValidation type="list" allowBlank="1" showErrorMessage="1" sqref="B48">
      <formula1>"App Fee Waived-Admin Due,Admin Fee Waived-App Due,Both Fees Waived,Both Fees Due"</formula1>
    </dataValidation>
  </dataValidations>
  <printOptions/>
  <pageMargins bottom="0.75" footer="0.0" header="0.0" left="0.25" right="0.25" top="0.75"/>
  <pageSetup fitToHeight="0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D8D8"/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2.71"/>
    <col customWidth="1" min="2" max="2" width="23.0"/>
    <col customWidth="1" min="3" max="3" width="12.0"/>
    <col customWidth="1" min="4" max="5" width="10.43"/>
    <col customWidth="1" min="6" max="7" width="9.29"/>
    <col customWidth="1" min="8" max="8" width="9.43"/>
    <col customWidth="1" min="9" max="10" width="7.71"/>
    <col customWidth="1" min="11" max="11" width="13.29"/>
    <col customWidth="1" min="12" max="12" width="9.71"/>
    <col customWidth="1" min="13" max="14" width="9.29"/>
    <col customWidth="1" min="15" max="15" width="11.86"/>
    <col customWidth="1" min="16" max="16" width="11.14"/>
    <col customWidth="1" min="17" max="17" width="7.71"/>
    <col customWidth="1" min="18" max="18" width="8.71"/>
    <col customWidth="1" min="19" max="19" width="9.29"/>
    <col customWidth="1" min="20" max="20" width="9.71"/>
    <col customWidth="1" min="21" max="21" width="8.29"/>
    <col customWidth="1" min="22" max="22" width="8.0"/>
    <col customWidth="1" min="23" max="23" width="7.71"/>
    <col customWidth="1" min="24" max="24" width="7.43"/>
    <col customWidth="1" min="25" max="25" width="10.57"/>
    <col customWidth="1" min="26" max="26" width="9.71"/>
    <col customWidth="1" min="27" max="29" width="9.29"/>
  </cols>
  <sheetData>
    <row r="1" ht="93.0" customHeight="1">
      <c r="A1" s="150" t="str">
        <f>Dashboard!$A$1</f>
        <v>MARKET SURVEY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2" t="str">
        <f>"Property Detail: "&amp;B4</f>
        <v>Property Detail: 1330 Boylston</v>
      </c>
      <c r="Y1" s="17"/>
      <c r="AA1" s="3"/>
      <c r="AB1" s="3"/>
      <c r="AC1" s="3"/>
    </row>
    <row r="2" ht="18.0" customHeight="1">
      <c r="A2" s="9"/>
      <c r="B2" s="9"/>
      <c r="C2" s="17"/>
      <c r="D2" s="17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64"/>
      <c r="Y2" s="153"/>
      <c r="AA2" s="3"/>
      <c r="AB2" s="3"/>
      <c r="AC2" s="3"/>
    </row>
    <row r="3" ht="12.75" customHeight="1">
      <c r="A3" s="109" t="s">
        <v>133</v>
      </c>
      <c r="B3" s="109"/>
      <c r="C3" s="154"/>
      <c r="D3" s="17"/>
      <c r="E3" s="155" t="s">
        <v>134</v>
      </c>
      <c r="F3" s="109"/>
      <c r="G3" s="109"/>
      <c r="H3" s="109"/>
      <c r="I3" s="9"/>
      <c r="J3" s="9"/>
      <c r="K3" s="109" t="s">
        <v>135</v>
      </c>
      <c r="L3" s="109"/>
      <c r="M3" s="109"/>
      <c r="N3" s="109"/>
      <c r="O3" s="109"/>
      <c r="P3" s="109"/>
      <c r="Q3" s="3"/>
      <c r="R3" s="156" t="s">
        <v>136</v>
      </c>
      <c r="AA3" s="3"/>
      <c r="AB3" s="3"/>
      <c r="AC3" s="3"/>
    </row>
    <row r="4" ht="12.75" customHeight="1">
      <c r="A4" s="157" t="s">
        <v>1</v>
      </c>
      <c r="B4" s="158" t="s">
        <v>24</v>
      </c>
      <c r="C4" s="17"/>
      <c r="D4" s="17"/>
      <c r="E4" s="157" t="s">
        <v>137</v>
      </c>
      <c r="F4" s="9"/>
      <c r="G4" s="9"/>
      <c r="H4" s="159">
        <v>4.0</v>
      </c>
      <c r="I4" s="9"/>
      <c r="J4" s="9"/>
      <c r="K4" s="157" t="s">
        <v>138</v>
      </c>
      <c r="L4" s="9"/>
      <c r="M4" s="9"/>
      <c r="N4" s="19"/>
      <c r="O4" s="74"/>
      <c r="P4" s="159">
        <v>5.0</v>
      </c>
      <c r="Q4" s="3"/>
      <c r="AA4" s="3"/>
      <c r="AB4" s="3"/>
      <c r="AC4" s="3"/>
    </row>
    <row r="5" ht="12.75" customHeight="1">
      <c r="A5" s="160" t="s">
        <v>139</v>
      </c>
      <c r="B5" s="161"/>
      <c r="C5" s="17"/>
      <c r="D5" s="17"/>
      <c r="E5" s="157" t="s">
        <v>140</v>
      </c>
      <c r="F5" s="9"/>
      <c r="G5" s="9"/>
      <c r="H5" s="159" t="s">
        <v>178</v>
      </c>
      <c r="I5" s="9"/>
      <c r="J5" s="9"/>
      <c r="K5" s="157" t="s">
        <v>141</v>
      </c>
      <c r="L5" s="9"/>
      <c r="M5" s="9"/>
      <c r="N5" s="9"/>
      <c r="O5" s="74"/>
      <c r="P5" s="159">
        <v>1.0</v>
      </c>
      <c r="Q5" s="3"/>
      <c r="AA5" s="3"/>
      <c r="AB5" s="3"/>
      <c r="AC5" s="3"/>
    </row>
    <row r="6" ht="12.75" customHeight="1">
      <c r="A6" s="157" t="s">
        <v>142</v>
      </c>
      <c r="B6" s="158" t="s">
        <v>388</v>
      </c>
      <c r="C6" s="17"/>
      <c r="D6" s="17"/>
      <c r="E6" s="157" t="s">
        <v>143</v>
      </c>
      <c r="F6" s="9"/>
      <c r="G6" s="9"/>
      <c r="H6" s="159" t="s">
        <v>178</v>
      </c>
      <c r="I6" s="9"/>
      <c r="J6" s="9"/>
      <c r="K6" s="157" t="s">
        <v>144</v>
      </c>
      <c r="L6" s="9"/>
      <c r="M6" s="9"/>
      <c r="N6" s="9"/>
      <c r="O6" s="74"/>
      <c r="P6" s="159" t="s">
        <v>233</v>
      </c>
      <c r="Q6" s="3"/>
      <c r="Y6" s="3"/>
      <c r="Z6" s="3"/>
      <c r="AA6" s="3"/>
      <c r="AB6" s="3"/>
      <c r="AC6" s="3"/>
    </row>
    <row r="7" ht="12.75" customHeight="1">
      <c r="A7" s="157"/>
      <c r="B7" s="158"/>
      <c r="C7" s="162"/>
      <c r="D7" s="17"/>
      <c r="E7" s="163" t="s">
        <v>145</v>
      </c>
      <c r="F7" s="3"/>
      <c r="G7" s="3"/>
      <c r="H7" s="159" t="s">
        <v>233</v>
      </c>
      <c r="I7" s="9"/>
      <c r="J7" s="9"/>
      <c r="K7" s="157" t="s">
        <v>146</v>
      </c>
      <c r="L7" s="9"/>
      <c r="M7" s="9"/>
      <c r="N7" s="9"/>
      <c r="O7" s="74"/>
      <c r="P7" s="159" t="s">
        <v>389</v>
      </c>
      <c r="Q7" s="3"/>
      <c r="Y7" s="3"/>
      <c r="Z7" s="3"/>
      <c r="AA7" s="3"/>
      <c r="AB7" s="3"/>
      <c r="AC7" s="3"/>
    </row>
    <row r="8" ht="12.75" customHeight="1">
      <c r="A8" s="157" t="s">
        <v>147</v>
      </c>
      <c r="B8" s="164" t="s">
        <v>390</v>
      </c>
      <c r="C8" s="17"/>
      <c r="D8" s="17"/>
      <c r="E8" s="157" t="s">
        <v>148</v>
      </c>
      <c r="F8" s="9"/>
      <c r="G8" s="9"/>
      <c r="H8" s="159" t="s">
        <v>233</v>
      </c>
      <c r="I8" s="9"/>
      <c r="J8" s="9"/>
      <c r="K8" s="157" t="s">
        <v>149</v>
      </c>
      <c r="L8" s="9"/>
      <c r="M8" s="9"/>
      <c r="N8" s="9"/>
      <c r="O8" s="74"/>
      <c r="P8" s="159" t="s">
        <v>233</v>
      </c>
      <c r="Q8" s="3"/>
      <c r="Y8" s="3"/>
      <c r="Z8" s="3"/>
      <c r="AA8" s="3"/>
      <c r="AB8" s="3"/>
      <c r="AC8" s="3"/>
    </row>
    <row r="9" ht="12.75" customHeight="1">
      <c r="A9" s="157" t="s">
        <v>150</v>
      </c>
      <c r="B9" s="158" t="s">
        <v>391</v>
      </c>
      <c r="C9" s="17"/>
      <c r="D9" s="17"/>
      <c r="E9" s="157" t="s">
        <v>151</v>
      </c>
      <c r="F9" s="9"/>
      <c r="G9" s="9"/>
      <c r="H9" s="159" t="s">
        <v>178</v>
      </c>
      <c r="I9" s="9"/>
      <c r="J9" s="9"/>
      <c r="K9" s="157" t="s">
        <v>152</v>
      </c>
      <c r="L9" s="9"/>
      <c r="M9" s="9"/>
      <c r="N9" s="9"/>
      <c r="O9" s="74"/>
      <c r="P9" s="159" t="s">
        <v>178</v>
      </c>
      <c r="Q9" s="3"/>
      <c r="Y9" s="3"/>
      <c r="Z9" s="3"/>
      <c r="AA9" s="3"/>
      <c r="AB9" s="3"/>
      <c r="AC9" s="3"/>
    </row>
    <row r="10" ht="12.75" customHeight="1">
      <c r="A10" s="157" t="s">
        <v>153</v>
      </c>
      <c r="B10" s="158" t="s">
        <v>391</v>
      </c>
      <c r="C10" s="17"/>
      <c r="D10" s="17"/>
      <c r="E10" s="163" t="s">
        <v>154</v>
      </c>
      <c r="F10" s="3"/>
      <c r="G10" s="3"/>
      <c r="H10" s="159" t="s">
        <v>178</v>
      </c>
      <c r="I10" s="9"/>
      <c r="J10" s="9"/>
      <c r="K10" s="157" t="s">
        <v>155</v>
      </c>
      <c r="L10" s="9"/>
      <c r="M10" s="9"/>
      <c r="N10" s="9"/>
      <c r="O10" s="74"/>
      <c r="P10" s="159" t="s">
        <v>233</v>
      </c>
      <c r="Q10" s="3"/>
      <c r="Z10" s="3"/>
      <c r="AA10" s="3"/>
      <c r="AB10" s="3"/>
      <c r="AC10" s="3"/>
    </row>
    <row r="11" ht="12.75" customHeight="1">
      <c r="A11" s="157" t="s">
        <v>156</v>
      </c>
      <c r="B11" s="158" t="s">
        <v>391</v>
      </c>
      <c r="C11" s="18"/>
      <c r="D11" s="17"/>
      <c r="E11" s="157" t="s">
        <v>157</v>
      </c>
      <c r="F11" s="9"/>
      <c r="G11" s="9"/>
      <c r="H11" s="159" t="s">
        <v>178</v>
      </c>
      <c r="I11" s="9"/>
      <c r="J11" s="9"/>
      <c r="K11" s="157" t="s">
        <v>158</v>
      </c>
      <c r="L11" s="9"/>
      <c r="M11" s="9"/>
      <c r="N11" s="9"/>
      <c r="O11" s="74"/>
      <c r="P11" s="159" t="s">
        <v>233</v>
      </c>
      <c r="Q11" s="3"/>
      <c r="Y11" s="3"/>
      <c r="Z11" s="3"/>
      <c r="AA11" s="3"/>
      <c r="AB11" s="3"/>
      <c r="AC11" s="3"/>
    </row>
    <row r="12" ht="12.75" customHeight="1">
      <c r="A12" s="157" t="s">
        <v>159</v>
      </c>
      <c r="B12" s="165" t="s">
        <v>392</v>
      </c>
      <c r="C12" s="18"/>
      <c r="D12" s="17"/>
      <c r="E12" s="157" t="s">
        <v>160</v>
      </c>
      <c r="F12" s="9"/>
      <c r="G12" s="9"/>
      <c r="H12" s="159" t="s">
        <v>178</v>
      </c>
      <c r="I12" s="9"/>
      <c r="J12" s="9"/>
      <c r="K12" s="157" t="s">
        <v>161</v>
      </c>
      <c r="L12" s="9"/>
      <c r="M12" s="9"/>
      <c r="N12" s="9"/>
      <c r="O12" s="74"/>
      <c r="P12" s="159" t="s">
        <v>233</v>
      </c>
      <c r="Q12" s="3"/>
      <c r="Y12" s="3"/>
      <c r="Z12" s="3"/>
      <c r="AA12" s="3"/>
      <c r="AB12" s="3"/>
      <c r="AC12" s="3"/>
    </row>
    <row r="13" ht="12.75" customHeight="1">
      <c r="A13" s="157" t="s">
        <v>162</v>
      </c>
      <c r="B13" s="165" t="s">
        <v>33</v>
      </c>
      <c r="C13" s="17"/>
      <c r="D13" s="17"/>
      <c r="E13" s="157" t="s">
        <v>163</v>
      </c>
      <c r="F13" s="9"/>
      <c r="G13" s="9"/>
      <c r="H13" s="159" t="s">
        <v>233</v>
      </c>
      <c r="I13" s="9"/>
      <c r="J13" s="9"/>
      <c r="K13" s="157" t="s">
        <v>164</v>
      </c>
      <c r="L13" s="9"/>
      <c r="M13" s="9"/>
      <c r="N13" s="9"/>
      <c r="O13" s="74"/>
      <c r="P13" s="159" t="s">
        <v>233</v>
      </c>
      <c r="Q13" s="3"/>
      <c r="Y13" s="3"/>
      <c r="Z13" s="3"/>
      <c r="AA13" s="3"/>
      <c r="AB13" s="3"/>
      <c r="AC13" s="3"/>
    </row>
    <row r="14" ht="12.75" customHeight="1">
      <c r="A14" s="157" t="s">
        <v>3</v>
      </c>
      <c r="B14" s="158" t="s">
        <v>393</v>
      </c>
      <c r="C14" s="166"/>
      <c r="D14" s="17"/>
      <c r="E14" s="157" t="s">
        <v>165</v>
      </c>
      <c r="F14" s="9"/>
      <c r="G14" s="9"/>
      <c r="H14" s="159" t="s">
        <v>178</v>
      </c>
      <c r="I14" s="9"/>
      <c r="J14" s="9"/>
      <c r="K14" s="157" t="s">
        <v>166</v>
      </c>
      <c r="L14" s="9"/>
      <c r="M14" s="9"/>
      <c r="N14" s="9"/>
      <c r="O14" s="74"/>
      <c r="P14" s="159" t="s">
        <v>389</v>
      </c>
      <c r="Q14" s="3"/>
      <c r="Y14" s="3"/>
      <c r="Z14" s="3"/>
      <c r="AA14" s="3"/>
      <c r="AB14" s="3"/>
      <c r="AC14" s="3"/>
    </row>
    <row r="15" ht="12.75" customHeight="1">
      <c r="A15" s="157" t="s">
        <v>167</v>
      </c>
      <c r="B15" s="167">
        <v>5.0</v>
      </c>
      <c r="C15" s="17"/>
      <c r="D15" s="17"/>
      <c r="E15" s="157" t="s">
        <v>168</v>
      </c>
      <c r="F15" s="9"/>
      <c r="G15" s="9"/>
      <c r="H15" s="159" t="s">
        <v>233</v>
      </c>
      <c r="I15" s="9"/>
      <c r="J15" s="9"/>
      <c r="K15" s="157" t="s">
        <v>169</v>
      </c>
      <c r="L15" s="9"/>
      <c r="M15" s="9"/>
      <c r="N15" s="9"/>
      <c r="O15" s="74"/>
      <c r="P15" s="159" t="s">
        <v>178</v>
      </c>
      <c r="Q15" s="3"/>
      <c r="Y15" s="3"/>
      <c r="Z15" s="3"/>
      <c r="AA15" s="3"/>
      <c r="AB15" s="3"/>
      <c r="AC15" s="3"/>
    </row>
    <row r="16" ht="12.75" customHeight="1">
      <c r="A16" s="157" t="s">
        <v>170</v>
      </c>
      <c r="B16" s="158" t="s">
        <v>394</v>
      </c>
      <c r="C16" s="17"/>
      <c r="D16" s="17"/>
      <c r="E16" s="157" t="s">
        <v>171</v>
      </c>
      <c r="F16" s="9"/>
      <c r="G16" s="9"/>
      <c r="H16" s="159" t="s">
        <v>233</v>
      </c>
      <c r="I16" s="9"/>
      <c r="J16" s="9"/>
      <c r="K16" s="157" t="s">
        <v>172</v>
      </c>
      <c r="L16" s="9"/>
      <c r="M16" s="9"/>
      <c r="N16" s="9"/>
      <c r="O16" s="74"/>
      <c r="P16" s="159" t="s">
        <v>178</v>
      </c>
      <c r="Q16" s="3"/>
      <c r="Y16" s="3"/>
      <c r="Z16" s="3"/>
      <c r="AA16" s="3"/>
      <c r="AB16" s="3"/>
      <c r="AC16" s="3"/>
    </row>
    <row r="17" ht="12.75" customHeight="1">
      <c r="A17" s="157" t="s">
        <v>173</v>
      </c>
      <c r="B17" s="158">
        <v>2008.0</v>
      </c>
      <c r="C17" s="18"/>
      <c r="D17" s="17"/>
      <c r="E17" s="157" t="s">
        <v>174</v>
      </c>
      <c r="F17" s="9"/>
      <c r="G17" s="9"/>
      <c r="H17" s="159" t="s">
        <v>233</v>
      </c>
      <c r="I17" s="9"/>
      <c r="J17" s="9"/>
      <c r="K17" s="168" t="s">
        <v>107</v>
      </c>
      <c r="L17" s="169"/>
      <c r="M17" s="169"/>
      <c r="N17" s="169"/>
      <c r="O17" s="170"/>
      <c r="P17" s="171"/>
      <c r="Q17" s="3"/>
      <c r="Y17" s="3"/>
      <c r="Z17" s="9"/>
      <c r="AA17" s="9"/>
      <c r="AB17" s="9"/>
      <c r="AC17" s="19"/>
    </row>
    <row r="18" ht="12.75" customHeight="1">
      <c r="A18" s="157" t="s">
        <v>175</v>
      </c>
      <c r="B18" s="165" t="s">
        <v>395</v>
      </c>
      <c r="C18" s="18"/>
      <c r="D18" s="17"/>
      <c r="E18" s="157" t="s">
        <v>176</v>
      </c>
      <c r="F18" s="9"/>
      <c r="G18" s="9"/>
      <c r="H18" s="159" t="s">
        <v>178</v>
      </c>
      <c r="I18" s="9"/>
      <c r="J18" s="9"/>
      <c r="K18" s="157" t="s">
        <v>177</v>
      </c>
      <c r="L18" s="9"/>
      <c r="M18" s="9"/>
      <c r="N18" s="9"/>
      <c r="O18" s="74"/>
      <c r="P18" s="172"/>
      <c r="Q18" s="3"/>
      <c r="R18" s="3"/>
      <c r="S18" s="17"/>
      <c r="T18" s="173"/>
      <c r="V18" s="174"/>
      <c r="W18" s="174"/>
      <c r="X18" s="174"/>
      <c r="Y18" s="3"/>
      <c r="Z18" s="9"/>
      <c r="AA18" s="3"/>
      <c r="AB18" s="9"/>
      <c r="AC18" s="19"/>
    </row>
    <row r="19" ht="12.75" customHeight="1">
      <c r="A19" s="175" t="s">
        <v>179</v>
      </c>
      <c r="B19" s="176" t="s">
        <v>396</v>
      </c>
      <c r="C19" s="17"/>
      <c r="D19" s="17"/>
      <c r="E19" s="157" t="s">
        <v>181</v>
      </c>
      <c r="F19" s="9"/>
      <c r="G19" s="9"/>
      <c r="H19" s="159" t="s">
        <v>178</v>
      </c>
      <c r="I19" s="9"/>
      <c r="J19" s="9"/>
      <c r="K19" s="157" t="s">
        <v>182</v>
      </c>
      <c r="L19" s="9"/>
      <c r="M19" s="9"/>
      <c r="N19" s="9"/>
      <c r="O19" s="74"/>
      <c r="P19" s="177">
        <v>0.0</v>
      </c>
      <c r="Q19" s="178">
        <f>IF($P$18="No",$P$19 + $P$20 + $P$21,0)</f>
        <v>0</v>
      </c>
      <c r="R19" s="109" t="s">
        <v>183</v>
      </c>
      <c r="S19" s="109"/>
      <c r="T19" s="109"/>
      <c r="U19" s="109"/>
      <c r="V19" s="109"/>
      <c r="W19" s="109"/>
      <c r="X19" s="109"/>
      <c r="Y19" s="9"/>
      <c r="Z19" s="9"/>
      <c r="AA19" s="9"/>
      <c r="AB19" s="3"/>
      <c r="AC19" s="19"/>
    </row>
    <row r="20" ht="12.75" customHeight="1">
      <c r="A20" s="3"/>
      <c r="B20" s="3"/>
      <c r="C20" s="154"/>
      <c r="D20" s="17"/>
      <c r="E20" s="157" t="s">
        <v>184</v>
      </c>
      <c r="F20" s="9"/>
      <c r="G20" s="9"/>
      <c r="H20" s="159" t="s">
        <v>178</v>
      </c>
      <c r="I20" s="9"/>
      <c r="J20" s="9"/>
      <c r="K20" s="157" t="s">
        <v>185</v>
      </c>
      <c r="L20" s="9"/>
      <c r="M20" s="9"/>
      <c r="N20" s="9"/>
      <c r="O20" s="74"/>
      <c r="P20" s="177">
        <v>0.0</v>
      </c>
      <c r="Q20" s="73"/>
      <c r="R20" s="180" t="s">
        <v>186</v>
      </c>
      <c r="S20" s="181"/>
      <c r="T20" s="181"/>
      <c r="U20" s="181"/>
      <c r="V20" s="181"/>
      <c r="W20" s="181"/>
      <c r="X20" s="182"/>
      <c r="Y20" s="9"/>
      <c r="Z20" s="9"/>
      <c r="AA20" s="9"/>
      <c r="AB20" s="3"/>
      <c r="AC20" s="19"/>
    </row>
    <row r="21" ht="12.75" customHeight="1">
      <c r="A21" s="109" t="s">
        <v>187</v>
      </c>
      <c r="B21" s="109"/>
      <c r="C21" s="154"/>
      <c r="D21" s="17"/>
      <c r="E21" s="157" t="s">
        <v>188</v>
      </c>
      <c r="F21" s="9"/>
      <c r="G21" s="9"/>
      <c r="H21" s="159" t="s">
        <v>178</v>
      </c>
      <c r="I21" s="9"/>
      <c r="J21" s="9"/>
      <c r="K21" s="157" t="s">
        <v>189</v>
      </c>
      <c r="L21" s="9"/>
      <c r="M21" s="9"/>
      <c r="N21" s="9"/>
      <c r="O21" s="74"/>
      <c r="P21" s="177">
        <v>0.0</v>
      </c>
      <c r="Q21" s="73"/>
      <c r="R21" s="183" t="s">
        <v>397</v>
      </c>
      <c r="S21" s="184"/>
      <c r="T21" s="184"/>
      <c r="U21" s="184"/>
      <c r="V21" s="184"/>
      <c r="W21" s="184"/>
      <c r="X21" s="185"/>
      <c r="Y21" s="9"/>
      <c r="Z21" s="9"/>
      <c r="AA21" s="9"/>
      <c r="AB21" s="3"/>
      <c r="AC21" s="19"/>
    </row>
    <row r="22" ht="12.75" customHeight="1">
      <c r="A22" s="157" t="s">
        <v>124</v>
      </c>
      <c r="B22" s="158" t="s">
        <v>190</v>
      </c>
      <c r="C22" s="154"/>
      <c r="D22" s="17"/>
      <c r="E22" s="157" t="s">
        <v>191</v>
      </c>
      <c r="F22" s="9"/>
      <c r="G22" s="9"/>
      <c r="H22" s="159" t="s">
        <v>178</v>
      </c>
      <c r="I22" s="9"/>
      <c r="J22" s="9"/>
      <c r="K22" s="168" t="s">
        <v>106</v>
      </c>
      <c r="L22" s="169"/>
      <c r="M22" s="169"/>
      <c r="N22" s="169"/>
      <c r="O22" s="170"/>
      <c r="P22" s="171"/>
      <c r="Q22" s="73"/>
      <c r="R22" s="183"/>
      <c r="S22" s="184"/>
      <c r="T22" s="184"/>
      <c r="U22" s="184"/>
      <c r="V22" s="184"/>
      <c r="W22" s="184"/>
      <c r="X22" s="185"/>
      <c r="Y22" s="9"/>
      <c r="Z22" s="9"/>
      <c r="AA22" s="9"/>
      <c r="AB22" s="3"/>
      <c r="AC22" s="19"/>
    </row>
    <row r="23" ht="12.75" customHeight="1">
      <c r="A23" s="157" t="s">
        <v>8</v>
      </c>
      <c r="B23" s="186" t="s">
        <v>395</v>
      </c>
      <c r="C23" s="154"/>
      <c r="D23" s="17"/>
      <c r="E23" s="157" t="s">
        <v>192</v>
      </c>
      <c r="F23" s="9"/>
      <c r="G23" s="9"/>
      <c r="H23" s="159" t="s">
        <v>178</v>
      </c>
      <c r="I23" s="9"/>
      <c r="J23" s="9"/>
      <c r="K23" s="157" t="s">
        <v>177</v>
      </c>
      <c r="L23" s="9"/>
      <c r="M23" s="9"/>
      <c r="N23" s="9"/>
      <c r="O23" s="74"/>
      <c r="P23" s="159"/>
      <c r="Q23" s="73"/>
      <c r="R23" s="183"/>
      <c r="S23" s="184"/>
      <c r="T23" s="184"/>
      <c r="U23" s="184"/>
      <c r="V23" s="184"/>
      <c r="W23" s="184"/>
      <c r="X23" s="185"/>
      <c r="Y23" s="9"/>
      <c r="Z23" s="9"/>
      <c r="AA23" s="9"/>
      <c r="AB23" s="3"/>
      <c r="AC23" s="19"/>
    </row>
    <row r="24" ht="12.75" customHeight="1">
      <c r="A24" s="163" t="s">
        <v>9</v>
      </c>
      <c r="B24" s="186" t="s">
        <v>395</v>
      </c>
      <c r="C24" s="187"/>
      <c r="D24" s="17"/>
      <c r="E24" s="157" t="s">
        <v>193</v>
      </c>
      <c r="F24" s="9"/>
      <c r="G24" s="9"/>
      <c r="H24" s="159" t="s">
        <v>178</v>
      </c>
      <c r="I24" s="9"/>
      <c r="J24" s="9"/>
      <c r="K24" s="157" t="s">
        <v>182</v>
      </c>
      <c r="L24" s="9"/>
      <c r="M24" s="9"/>
      <c r="N24" s="9"/>
      <c r="O24" s="74"/>
      <c r="P24" s="177">
        <v>0.0</v>
      </c>
      <c r="Q24" s="73"/>
      <c r="R24" s="183"/>
      <c r="S24" s="184"/>
      <c r="T24" s="184"/>
      <c r="U24" s="184"/>
      <c r="V24" s="184"/>
      <c r="W24" s="184"/>
      <c r="X24" s="185"/>
      <c r="Y24" s="9"/>
      <c r="Z24" s="9"/>
      <c r="AA24" s="9"/>
      <c r="AB24" s="9"/>
      <c r="AC24" s="19"/>
    </row>
    <row r="25" ht="12.75" customHeight="1">
      <c r="A25" s="157" t="s">
        <v>194</v>
      </c>
      <c r="B25" s="188">
        <v>0.95</v>
      </c>
      <c r="C25" s="121"/>
      <c r="D25" s="17"/>
      <c r="E25" s="157" t="s">
        <v>195</v>
      </c>
      <c r="F25" s="9"/>
      <c r="G25" s="9"/>
      <c r="H25" s="159" t="s">
        <v>178</v>
      </c>
      <c r="I25" s="3"/>
      <c r="J25" s="3"/>
      <c r="K25" s="168" t="s">
        <v>196</v>
      </c>
      <c r="L25" s="169"/>
      <c r="M25" s="169"/>
      <c r="N25" s="169"/>
      <c r="O25" s="170"/>
      <c r="P25" s="171"/>
      <c r="Q25" s="73"/>
      <c r="R25" s="183"/>
      <c r="S25" s="184"/>
      <c r="T25" s="184"/>
      <c r="U25" s="184"/>
      <c r="V25" s="184"/>
      <c r="W25" s="184"/>
      <c r="X25" s="185"/>
      <c r="Y25" s="9"/>
      <c r="Z25" s="9"/>
      <c r="AA25" s="9"/>
      <c r="AB25" s="9"/>
      <c r="AC25" s="19"/>
    </row>
    <row r="26" ht="12.75" customHeight="1">
      <c r="A26" s="157" t="s">
        <v>197</v>
      </c>
      <c r="B26" s="189">
        <f>MAXIFS('Historical Market Data'!$G:$G,'Historical Market Data'!$A:$A,$B$4,'Historical Market Data'!$B:$B,MAXIFS('Historical Market Data'!$B:$B,'Historical Market Data'!$A:$A,$B$4,'Historical Market Data'!$B:$B,"&lt;"&amp;(TODAY()-365)))</f>
        <v>0</v>
      </c>
      <c r="C26" s="187"/>
      <c r="D26" s="17"/>
      <c r="E26" s="157" t="s">
        <v>198</v>
      </c>
      <c r="F26" s="9"/>
      <c r="G26" s="9"/>
      <c r="H26" s="159" t="s">
        <v>178</v>
      </c>
      <c r="I26" s="3"/>
      <c r="J26" s="3"/>
      <c r="K26" s="157" t="s">
        <v>199</v>
      </c>
      <c r="L26" s="9"/>
      <c r="M26" s="9"/>
      <c r="N26" s="9"/>
      <c r="O26" s="74"/>
      <c r="P26" s="177">
        <v>0.0</v>
      </c>
      <c r="Q26" s="73"/>
      <c r="R26" s="183"/>
      <c r="S26" s="184"/>
      <c r="T26" s="184"/>
      <c r="U26" s="184"/>
      <c r="V26" s="184"/>
      <c r="W26" s="184"/>
      <c r="X26" s="185"/>
      <c r="Y26" s="9"/>
      <c r="Z26" s="9"/>
      <c r="AA26" s="9"/>
      <c r="AB26" s="9"/>
      <c r="AC26" s="19"/>
    </row>
    <row r="27" ht="12.75" customHeight="1">
      <c r="A27" s="157" t="s">
        <v>200</v>
      </c>
      <c r="B27" s="188">
        <v>0.965</v>
      </c>
      <c r="C27" s="121"/>
      <c r="D27" s="17"/>
      <c r="E27" s="157" t="s">
        <v>201</v>
      </c>
      <c r="F27" s="9"/>
      <c r="G27" s="9"/>
      <c r="H27" s="159" t="s">
        <v>178</v>
      </c>
      <c r="I27" s="3"/>
      <c r="J27" s="3"/>
      <c r="K27" s="157" t="s">
        <v>202</v>
      </c>
      <c r="L27" s="9"/>
      <c r="M27" s="9"/>
      <c r="N27" s="9"/>
      <c r="O27" s="74"/>
      <c r="P27" s="177">
        <v>0.0</v>
      </c>
      <c r="Q27" s="73"/>
      <c r="R27" s="183"/>
      <c r="S27" s="184"/>
      <c r="T27" s="184"/>
      <c r="U27" s="184"/>
      <c r="V27" s="184"/>
      <c r="W27" s="184"/>
      <c r="X27" s="185"/>
      <c r="Y27" s="9"/>
      <c r="Z27" s="9"/>
      <c r="AA27" s="9"/>
      <c r="AB27" s="9"/>
      <c r="AC27" s="19"/>
    </row>
    <row r="28" ht="12.75" customHeight="1">
      <c r="A28" s="157" t="s">
        <v>203</v>
      </c>
      <c r="B28" s="189">
        <f>MAXIFS('Historical Market Data'!$I:$I,'Historical Market Data'!$A:$A,$B$4,'Historical Market Data'!$B:$B,MAXIFS('Historical Market Data'!$B:$B,'Historical Market Data'!$A:$A,$B$4,'Historical Market Data'!$B:$B,"&lt;"&amp;(TODAY()-365)))</f>
        <v>0</v>
      </c>
      <c r="C28" s="190"/>
      <c r="D28" s="17"/>
      <c r="E28" s="157" t="s">
        <v>204</v>
      </c>
      <c r="F28" s="9"/>
      <c r="G28" s="9"/>
      <c r="H28" s="159" t="s">
        <v>178</v>
      </c>
      <c r="I28" s="3"/>
      <c r="J28" s="3"/>
      <c r="K28" s="157" t="s">
        <v>205</v>
      </c>
      <c r="L28" s="9"/>
      <c r="M28" s="9"/>
      <c r="N28" s="9"/>
      <c r="O28" s="74"/>
      <c r="P28" s="177">
        <v>0.0</v>
      </c>
      <c r="Q28" s="73"/>
      <c r="R28" s="183"/>
      <c r="S28" s="184"/>
      <c r="T28" s="184"/>
      <c r="U28" s="184"/>
      <c r="V28" s="184"/>
      <c r="W28" s="184"/>
      <c r="X28" s="185"/>
      <c r="Y28" s="9"/>
      <c r="Z28" s="9"/>
      <c r="AA28" s="3"/>
      <c r="AB28" s="3"/>
      <c r="AC28" s="3"/>
    </row>
    <row r="29" ht="12.75" customHeight="1">
      <c r="A29" s="157" t="s">
        <v>12</v>
      </c>
      <c r="B29" s="191">
        <v>0.0</v>
      </c>
      <c r="C29" s="190"/>
      <c r="D29" s="17"/>
      <c r="E29" s="157" t="s">
        <v>206</v>
      </c>
      <c r="F29" s="9"/>
      <c r="G29" s="9"/>
      <c r="H29" s="159" t="s">
        <v>233</v>
      </c>
      <c r="I29" s="3"/>
      <c r="J29" s="3"/>
      <c r="K29" s="157" t="s">
        <v>207</v>
      </c>
      <c r="L29" s="9"/>
      <c r="M29" s="9"/>
      <c r="N29" s="9"/>
      <c r="O29" s="74"/>
      <c r="P29" s="177">
        <v>0.0</v>
      </c>
      <c r="Q29" s="73"/>
      <c r="R29" s="183"/>
      <c r="S29" s="184"/>
      <c r="T29" s="184"/>
      <c r="U29" s="184"/>
      <c r="V29" s="184"/>
      <c r="W29" s="184"/>
      <c r="X29" s="185"/>
      <c r="Y29" s="9"/>
      <c r="Z29" s="9"/>
      <c r="AA29" s="3"/>
      <c r="AB29" s="3"/>
      <c r="AC29" s="3"/>
    </row>
    <row r="30" ht="12.75" customHeight="1">
      <c r="A30" s="157" t="s">
        <v>13</v>
      </c>
      <c r="B30" s="191">
        <v>0.0</v>
      </c>
      <c r="C30" s="190"/>
      <c r="D30" s="3"/>
      <c r="E30" s="157" t="s">
        <v>208</v>
      </c>
      <c r="F30" s="9"/>
      <c r="G30" s="9"/>
      <c r="H30" s="159" t="s">
        <v>178</v>
      </c>
      <c r="I30" s="3"/>
      <c r="J30" s="3"/>
      <c r="K30" s="175" t="s">
        <v>209</v>
      </c>
      <c r="L30" s="192"/>
      <c r="M30" s="192"/>
      <c r="N30" s="192"/>
      <c r="O30" s="193"/>
      <c r="P30" s="194">
        <v>0.0</v>
      </c>
      <c r="Q30" s="73"/>
      <c r="R30" s="180" t="s">
        <v>210</v>
      </c>
      <c r="S30" s="181"/>
      <c r="T30" s="181"/>
      <c r="U30" s="181"/>
      <c r="V30" s="181"/>
      <c r="W30" s="181"/>
      <c r="X30" s="182"/>
      <c r="Y30" s="9"/>
      <c r="Z30" s="9"/>
      <c r="AA30" s="3"/>
      <c r="AB30" s="3"/>
      <c r="AC30" s="3"/>
    </row>
    <row r="31" ht="12.75" customHeight="1">
      <c r="A31" s="160" t="s">
        <v>211</v>
      </c>
      <c r="B31" s="191">
        <v>0.0</v>
      </c>
      <c r="C31" s="166"/>
      <c r="D31" s="3"/>
      <c r="E31" s="157" t="s">
        <v>212</v>
      </c>
      <c r="F31" s="9"/>
      <c r="G31" s="9"/>
      <c r="H31" s="159" t="s">
        <v>178</v>
      </c>
      <c r="I31" s="3"/>
      <c r="J31" s="3"/>
      <c r="K31" s="3"/>
      <c r="L31" s="3"/>
      <c r="M31" s="3"/>
      <c r="N31" s="3"/>
      <c r="O31" s="3"/>
      <c r="P31" s="3"/>
      <c r="Q31" s="73"/>
      <c r="R31" s="183"/>
      <c r="S31" s="184"/>
      <c r="T31" s="184"/>
      <c r="U31" s="184"/>
      <c r="V31" s="184"/>
      <c r="W31" s="184"/>
      <c r="X31" s="185"/>
      <c r="Y31" s="9"/>
      <c r="Z31" s="3"/>
      <c r="AA31" s="3"/>
      <c r="AB31" s="3"/>
      <c r="AC31" s="3"/>
    </row>
    <row r="32" ht="12.75" customHeight="1">
      <c r="A32" s="157" t="s">
        <v>14</v>
      </c>
      <c r="B32" s="191">
        <v>6.0</v>
      </c>
      <c r="C32" s="195"/>
      <c r="D32" s="3"/>
      <c r="E32" s="157" t="s">
        <v>213</v>
      </c>
      <c r="F32" s="9"/>
      <c r="G32" s="9"/>
      <c r="H32" s="159" t="s">
        <v>178</v>
      </c>
      <c r="I32" s="3"/>
      <c r="J32" s="3"/>
      <c r="K32" s="109" t="s">
        <v>214</v>
      </c>
      <c r="L32" s="109"/>
      <c r="M32" s="109"/>
      <c r="N32" s="109"/>
      <c r="O32" s="109"/>
      <c r="P32" s="196"/>
      <c r="Q32" s="73"/>
      <c r="R32" s="183"/>
      <c r="S32" s="184"/>
      <c r="T32" s="184"/>
      <c r="U32" s="184"/>
      <c r="V32" s="184"/>
      <c r="W32" s="184"/>
      <c r="X32" s="185"/>
      <c r="Y32" s="9"/>
      <c r="Z32" s="3"/>
      <c r="AA32" s="3"/>
      <c r="AB32" s="3"/>
      <c r="AC32" s="3"/>
    </row>
    <row r="33" ht="12.75" customHeight="1">
      <c r="A33" s="157" t="s">
        <v>130</v>
      </c>
      <c r="B33" s="197" t="s">
        <v>215</v>
      </c>
      <c r="C33" s="121"/>
      <c r="D33" s="3"/>
      <c r="E33" s="157" t="s">
        <v>216</v>
      </c>
      <c r="F33" s="9"/>
      <c r="G33" s="9"/>
      <c r="H33" s="159" t="s">
        <v>233</v>
      </c>
      <c r="I33" s="3"/>
      <c r="J33" s="3"/>
      <c r="K33" s="198"/>
      <c r="L33" s="199" t="s">
        <v>217</v>
      </c>
      <c r="M33" s="200" t="s">
        <v>218</v>
      </c>
      <c r="N33" s="201" t="s">
        <v>219</v>
      </c>
      <c r="O33" s="200" t="s">
        <v>220</v>
      </c>
      <c r="P33" s="202" t="s">
        <v>221</v>
      </c>
      <c r="Q33" s="73"/>
      <c r="R33" s="183"/>
      <c r="S33" s="184"/>
      <c r="T33" s="184"/>
      <c r="U33" s="184"/>
      <c r="V33" s="184"/>
      <c r="W33" s="184"/>
      <c r="X33" s="185"/>
      <c r="Y33" s="9"/>
      <c r="Z33" s="3"/>
      <c r="AA33" s="3"/>
      <c r="AB33" s="3"/>
      <c r="AC33" s="3"/>
    </row>
    <row r="34" ht="12.75" customHeight="1">
      <c r="A34" s="157" t="s">
        <v>131</v>
      </c>
      <c r="B34" s="203">
        <v>0.0</v>
      </c>
      <c r="C34" s="204"/>
      <c r="D34" s="3"/>
      <c r="E34" s="157" t="s">
        <v>222</v>
      </c>
      <c r="F34" s="9"/>
      <c r="G34" s="9"/>
      <c r="H34" s="159" t="s">
        <v>233</v>
      </c>
      <c r="I34" s="3"/>
      <c r="J34" s="3"/>
      <c r="K34" s="163" t="s">
        <v>223</v>
      </c>
      <c r="L34" s="17" t="s">
        <v>178</v>
      </c>
      <c r="M34" s="17" t="s">
        <v>178</v>
      </c>
      <c r="N34" s="17" t="s">
        <v>178</v>
      </c>
      <c r="O34" s="173">
        <v>14.0</v>
      </c>
      <c r="P34" s="205" t="s">
        <v>101</v>
      </c>
      <c r="Q34" s="178">
        <f t="shared" ref="Q34:Q36" si="1">IF(OR($L34="Yes", $N34= "Yes"), IF($O34 = 0, 0, -1 * $O34), 0)</f>
        <v>0</v>
      </c>
      <c r="R34" s="183"/>
      <c r="S34" s="184"/>
      <c r="T34" s="184"/>
      <c r="U34" s="184"/>
      <c r="V34" s="184"/>
      <c r="W34" s="184"/>
      <c r="X34" s="185"/>
      <c r="Y34" s="9"/>
      <c r="Z34" s="3"/>
      <c r="AA34" s="3"/>
      <c r="AB34" s="3"/>
      <c r="AC34" s="3"/>
    </row>
    <row r="35" ht="12.75" customHeight="1">
      <c r="A35" s="175" t="s">
        <v>132</v>
      </c>
      <c r="B35" s="206">
        <v>45334.0</v>
      </c>
      <c r="C35" s="121"/>
      <c r="D35" s="3"/>
      <c r="E35" s="175" t="s">
        <v>224</v>
      </c>
      <c r="F35" s="192"/>
      <c r="G35" s="192"/>
      <c r="H35" s="207" t="s">
        <v>178</v>
      </c>
      <c r="I35" s="3"/>
      <c r="J35" s="3"/>
      <c r="K35" s="163" t="s">
        <v>225</v>
      </c>
      <c r="L35" s="17" t="s">
        <v>178</v>
      </c>
      <c r="M35" s="17" t="s">
        <v>178</v>
      </c>
      <c r="N35" s="17" t="s">
        <v>178</v>
      </c>
      <c r="O35" s="173">
        <v>0.0</v>
      </c>
      <c r="P35" s="205" t="s">
        <v>101</v>
      </c>
      <c r="Q35" s="178">
        <f t="shared" si="1"/>
        <v>0</v>
      </c>
      <c r="R35" s="183"/>
      <c r="S35" s="184"/>
      <c r="T35" s="184"/>
      <c r="U35" s="184"/>
      <c r="V35" s="184"/>
      <c r="W35" s="184"/>
      <c r="X35" s="185"/>
      <c r="Y35" s="9"/>
      <c r="Z35" s="3"/>
      <c r="AA35" s="3"/>
      <c r="AB35" s="3"/>
      <c r="AC35" s="3"/>
    </row>
    <row r="36" ht="12.75" customHeight="1">
      <c r="A36" s="9"/>
      <c r="B36" s="208"/>
      <c r="C36" s="204"/>
      <c r="D36" s="3"/>
      <c r="E36" s="3"/>
      <c r="F36" s="3"/>
      <c r="G36" s="3"/>
      <c r="H36" s="3"/>
      <c r="I36" s="3"/>
      <c r="J36" s="3"/>
      <c r="K36" s="163" t="s">
        <v>109</v>
      </c>
      <c r="L36" s="17" t="s">
        <v>178</v>
      </c>
      <c r="M36" s="17" t="s">
        <v>178</v>
      </c>
      <c r="N36" s="17" t="s">
        <v>178</v>
      </c>
      <c r="O36" s="173">
        <v>0.0</v>
      </c>
      <c r="P36" s="205" t="s">
        <v>101</v>
      </c>
      <c r="Q36" s="178">
        <f t="shared" si="1"/>
        <v>0</v>
      </c>
      <c r="R36" s="183"/>
      <c r="S36" s="184"/>
      <c r="T36" s="184"/>
      <c r="U36" s="184"/>
      <c r="V36" s="184"/>
      <c r="W36" s="184"/>
      <c r="X36" s="185"/>
      <c r="Y36" s="9"/>
      <c r="Z36" s="3"/>
      <c r="AA36" s="3"/>
      <c r="AB36" s="3"/>
      <c r="AC36" s="3"/>
    </row>
    <row r="37" ht="12.75" customHeight="1">
      <c r="A37" s="109" t="s">
        <v>226</v>
      </c>
      <c r="B37" s="109"/>
      <c r="C37" s="204"/>
      <c r="D37" s="3"/>
      <c r="E37" s="179" t="s">
        <v>112</v>
      </c>
      <c r="F37" s="109"/>
      <c r="G37" s="109"/>
      <c r="H37" s="109"/>
      <c r="I37" s="3"/>
      <c r="J37" s="3"/>
      <c r="K37" s="198" t="s">
        <v>227</v>
      </c>
      <c r="L37" s="209" t="s">
        <v>228</v>
      </c>
      <c r="M37" s="209" t="s">
        <v>220</v>
      </c>
      <c r="N37" s="209"/>
      <c r="O37" s="209"/>
      <c r="P37" s="210"/>
      <c r="Q37" s="178">
        <f>IF(L37="No",1,-1)</f>
        <v>-1</v>
      </c>
      <c r="R37" s="180" t="s">
        <v>229</v>
      </c>
      <c r="S37" s="181"/>
      <c r="T37" s="181"/>
      <c r="U37" s="181"/>
      <c r="V37" s="181"/>
      <c r="W37" s="181"/>
      <c r="X37" s="182"/>
      <c r="Y37" s="9"/>
      <c r="Z37" s="3"/>
      <c r="AA37" s="3"/>
      <c r="AB37" s="3"/>
      <c r="AC37" s="3"/>
    </row>
    <row r="38" ht="12.75" customHeight="1">
      <c r="A38" s="157" t="s">
        <v>230</v>
      </c>
      <c r="B38" s="211" t="s">
        <v>178</v>
      </c>
      <c r="C38" s="204"/>
      <c r="D38" s="3"/>
      <c r="E38" s="198"/>
      <c r="F38" s="209" t="s">
        <v>231</v>
      </c>
      <c r="G38" s="209" t="s">
        <v>228</v>
      </c>
      <c r="H38" s="212" t="s">
        <v>220</v>
      </c>
      <c r="I38" s="213"/>
      <c r="J38" s="213"/>
      <c r="K38" s="163" t="s">
        <v>232</v>
      </c>
      <c r="L38" s="17" t="s">
        <v>233</v>
      </c>
      <c r="M38" s="173">
        <v>0.0</v>
      </c>
      <c r="N38" s="73"/>
      <c r="O38" s="204"/>
      <c r="P38" s="205" t="s">
        <v>101</v>
      </c>
      <c r="Q38" s="178">
        <f>IF($L38="No",$M38,-1 * $M38)</f>
        <v>0</v>
      </c>
      <c r="R38" s="214" t="s">
        <v>234</v>
      </c>
      <c r="S38" s="184"/>
      <c r="T38" s="215" t="s">
        <v>374</v>
      </c>
      <c r="U38" s="184"/>
      <c r="V38" s="216"/>
      <c r="W38" s="216"/>
      <c r="X38" s="217"/>
      <c r="Y38" s="9"/>
      <c r="Z38" s="3"/>
      <c r="AA38" s="3"/>
      <c r="AB38" s="3"/>
      <c r="AC38" s="3"/>
    </row>
    <row r="39" ht="12.75" customHeight="1">
      <c r="A39" s="157" t="s">
        <v>236</v>
      </c>
      <c r="B39" s="218">
        <v>0.0</v>
      </c>
      <c r="C39" s="204"/>
      <c r="D39" s="3"/>
      <c r="E39" s="157" t="s">
        <v>237</v>
      </c>
      <c r="F39" s="219" t="s">
        <v>178</v>
      </c>
      <c r="G39" s="219" t="s">
        <v>178</v>
      </c>
      <c r="H39" s="177">
        <v>0.0</v>
      </c>
      <c r="I39" s="8">
        <f t="shared" ref="I39:I43" si="2">IF(AND($G39="Yes",$F39="No"), -1 * $H39,IF(AND($G39="No",$F39="Yes"), $H39, 0))</f>
        <v>0</v>
      </c>
      <c r="J39" s="8"/>
      <c r="K39" s="163" t="s">
        <v>238</v>
      </c>
      <c r="L39" s="17" t="s">
        <v>178</v>
      </c>
      <c r="M39" s="173">
        <v>0.0</v>
      </c>
      <c r="N39" s="73"/>
      <c r="O39" s="204"/>
      <c r="P39" s="205" t="s">
        <v>101</v>
      </c>
      <c r="Q39" s="178">
        <f>IF($L39="No",$M39, IF($M39 = 0,0, -1 * $M39))</f>
        <v>0</v>
      </c>
      <c r="R39" s="214" t="s">
        <v>239</v>
      </c>
      <c r="S39" s="184"/>
      <c r="T39" s="215" t="s">
        <v>374</v>
      </c>
      <c r="U39" s="184"/>
      <c r="V39" s="216"/>
      <c r="W39" s="216"/>
      <c r="X39" s="217"/>
      <c r="Y39" s="9"/>
      <c r="Z39" s="3"/>
      <c r="AA39" s="3"/>
      <c r="AB39" s="3"/>
      <c r="AC39" s="3"/>
    </row>
    <row r="40" ht="12.75" customHeight="1">
      <c r="A40" s="157" t="s">
        <v>240</v>
      </c>
      <c r="B40" s="211" t="s">
        <v>115</v>
      </c>
      <c r="C40" s="204"/>
      <c r="D40" s="3"/>
      <c r="E40" s="157" t="s">
        <v>241</v>
      </c>
      <c r="F40" s="220" t="s">
        <v>178</v>
      </c>
      <c r="G40" s="220" t="s">
        <v>178</v>
      </c>
      <c r="H40" s="177">
        <v>0.0</v>
      </c>
      <c r="I40" s="8">
        <f t="shared" si="2"/>
        <v>0</v>
      </c>
      <c r="J40" s="8"/>
      <c r="K40" s="163" t="s">
        <v>242</v>
      </c>
      <c r="L40" s="17" t="s">
        <v>233</v>
      </c>
      <c r="M40" s="173">
        <v>0.0</v>
      </c>
      <c r="N40" s="73"/>
      <c r="O40" s="204"/>
      <c r="P40" s="205" t="s">
        <v>101</v>
      </c>
      <c r="Q40" s="178">
        <f>IF($L40="No",$M40, IF($M40 = 0, 0, -1 * $M40))</f>
        <v>0</v>
      </c>
      <c r="R40" s="214" t="s">
        <v>243</v>
      </c>
      <c r="S40" s="184"/>
      <c r="T40" s="215" t="s">
        <v>374</v>
      </c>
      <c r="U40" s="184"/>
      <c r="V40" s="216"/>
      <c r="W40" s="216"/>
      <c r="X40" s="217"/>
      <c r="Y40" s="9"/>
      <c r="Z40" s="3"/>
      <c r="AA40" s="3"/>
      <c r="AB40" s="3"/>
      <c r="AC40" s="3"/>
    </row>
    <row r="41" ht="12.75" customHeight="1">
      <c r="A41" s="157" t="s">
        <v>244</v>
      </c>
      <c r="B41" s="211" t="s">
        <v>178</v>
      </c>
      <c r="C41" s="9"/>
      <c r="D41" s="3"/>
      <c r="E41" s="157" t="s">
        <v>245</v>
      </c>
      <c r="F41" s="220" t="s">
        <v>178</v>
      </c>
      <c r="G41" s="220" t="s">
        <v>178</v>
      </c>
      <c r="H41" s="177">
        <v>0.0</v>
      </c>
      <c r="I41" s="8">
        <f t="shared" si="2"/>
        <v>0</v>
      </c>
      <c r="J41" s="8"/>
      <c r="K41" s="163" t="s">
        <v>246</v>
      </c>
      <c r="L41" s="17" t="s">
        <v>178</v>
      </c>
      <c r="M41" s="173">
        <v>0.0</v>
      </c>
      <c r="N41" s="73"/>
      <c r="O41" s="204"/>
      <c r="P41" s="205" t="s">
        <v>101</v>
      </c>
      <c r="Q41" s="178">
        <f>IF($L41="No",$M41,-1 * $M41)</f>
        <v>0</v>
      </c>
      <c r="R41" s="214" t="s">
        <v>247</v>
      </c>
      <c r="S41" s="184"/>
      <c r="T41" s="215" t="s">
        <v>374</v>
      </c>
      <c r="U41" s="184"/>
      <c r="V41" s="216"/>
      <c r="W41" s="216"/>
      <c r="X41" s="217"/>
      <c r="Y41" s="9"/>
      <c r="Z41" s="3"/>
      <c r="AA41" s="3"/>
      <c r="AB41" s="3"/>
      <c r="AC41" s="3"/>
    </row>
    <row r="42" ht="12.75" customHeight="1">
      <c r="A42" s="157" t="s">
        <v>248</v>
      </c>
      <c r="B42" s="218">
        <v>0.0</v>
      </c>
      <c r="C42" s="9"/>
      <c r="D42" s="3"/>
      <c r="E42" s="157" t="s">
        <v>249</v>
      </c>
      <c r="F42" s="220" t="s">
        <v>178</v>
      </c>
      <c r="G42" s="220" t="s">
        <v>178</v>
      </c>
      <c r="H42" s="177">
        <v>405.0</v>
      </c>
      <c r="I42" s="8">
        <f t="shared" si="2"/>
        <v>0</v>
      </c>
      <c r="J42" s="8"/>
      <c r="K42" s="221" t="s">
        <v>250</v>
      </c>
      <c r="L42" s="222" t="s">
        <v>233</v>
      </c>
      <c r="M42" s="223">
        <v>0.0</v>
      </c>
      <c r="N42" s="224"/>
      <c r="O42" s="224"/>
      <c r="P42" s="225" t="s">
        <v>101</v>
      </c>
      <c r="Q42" s="178">
        <f>IF($L42="No",$M42, IF($M42 = 0, 0, -1 * $M42))</f>
        <v>0</v>
      </c>
      <c r="R42" s="214" t="s">
        <v>251</v>
      </c>
      <c r="S42" s="184"/>
      <c r="T42" s="215" t="s">
        <v>374</v>
      </c>
      <c r="U42" s="184"/>
      <c r="V42" s="216"/>
      <c r="W42" s="216"/>
      <c r="X42" s="217"/>
      <c r="Y42" s="9"/>
      <c r="Z42" s="3"/>
      <c r="AA42" s="3"/>
      <c r="AB42" s="3"/>
      <c r="AC42" s="3"/>
    </row>
    <row r="43" ht="12.75" customHeight="1">
      <c r="A43" s="175" t="s">
        <v>252</v>
      </c>
      <c r="B43" s="226" t="s">
        <v>115</v>
      </c>
      <c r="C43" s="9"/>
      <c r="D43" s="3"/>
      <c r="E43" s="175" t="s">
        <v>209</v>
      </c>
      <c r="F43" s="227" t="s">
        <v>178</v>
      </c>
      <c r="G43" s="227" t="s">
        <v>178</v>
      </c>
      <c r="H43" s="194">
        <v>0.0</v>
      </c>
      <c r="I43" s="8">
        <f t="shared" si="2"/>
        <v>0</v>
      </c>
      <c r="J43" s="8"/>
      <c r="K43" s="3"/>
      <c r="L43" s="3"/>
      <c r="M43" s="3"/>
      <c r="N43" s="3"/>
      <c r="O43" s="3"/>
      <c r="P43" s="3"/>
      <c r="Q43" s="73"/>
      <c r="R43" s="214" t="s">
        <v>253</v>
      </c>
      <c r="S43" s="184"/>
      <c r="T43" s="215" t="s">
        <v>235</v>
      </c>
      <c r="U43" s="184"/>
      <c r="V43" s="216"/>
      <c r="W43" s="216"/>
      <c r="X43" s="217"/>
      <c r="Y43" s="9"/>
      <c r="Z43" s="3"/>
      <c r="AA43" s="3"/>
      <c r="AB43" s="3"/>
      <c r="AC43" s="3"/>
    </row>
    <row r="44" ht="12.75" customHeight="1">
      <c r="A44" s="9"/>
      <c r="B44" s="9"/>
      <c r="C44" s="9"/>
      <c r="D44" s="3"/>
      <c r="E44" s="9"/>
      <c r="F44" s="17"/>
      <c r="G44" s="17"/>
      <c r="H44" s="24"/>
      <c r="I44" s="8">
        <f>SUM(I39:I43)</f>
        <v>0</v>
      </c>
      <c r="J44" s="3"/>
      <c r="K44" s="3"/>
      <c r="L44" s="3"/>
      <c r="M44" s="3"/>
      <c r="N44" s="3"/>
      <c r="O44" s="3"/>
      <c r="P44" s="3"/>
      <c r="Q44" s="73"/>
      <c r="R44" s="228" t="s">
        <v>254</v>
      </c>
      <c r="S44" s="229"/>
      <c r="T44" s="230" t="s">
        <v>235</v>
      </c>
      <c r="U44" s="229"/>
      <c r="V44" s="231"/>
      <c r="W44" s="231"/>
      <c r="X44" s="232"/>
      <c r="Y44" s="9"/>
      <c r="Z44" s="3"/>
      <c r="AA44" s="3"/>
      <c r="AB44" s="3"/>
      <c r="AC44" s="3"/>
    </row>
    <row r="45" ht="12.75" customHeight="1">
      <c r="A45" s="109" t="s">
        <v>255</v>
      </c>
      <c r="B45" s="109" t="s">
        <v>220</v>
      </c>
      <c r="C45" s="109" t="s">
        <v>256</v>
      </c>
      <c r="D45" s="3"/>
      <c r="E45" s="9"/>
      <c r="F45" s="17"/>
      <c r="G45" s="17"/>
      <c r="H45" s="24"/>
      <c r="I45" s="3"/>
      <c r="J45" s="3"/>
      <c r="K45" s="3"/>
      <c r="L45" s="3"/>
      <c r="M45" s="3"/>
      <c r="N45" s="3"/>
      <c r="O45" s="3"/>
      <c r="P45" s="3"/>
      <c r="Q45" s="73"/>
      <c r="R45" s="233"/>
      <c r="S45" s="233"/>
      <c r="T45" s="233"/>
      <c r="U45" s="233"/>
      <c r="V45" s="233"/>
      <c r="W45" s="233"/>
      <c r="X45" s="233"/>
      <c r="Y45" s="9"/>
      <c r="Z45" s="3"/>
      <c r="AA45" s="3"/>
      <c r="AB45" s="3"/>
      <c r="AC45" s="3"/>
    </row>
    <row r="46" ht="12.75" customHeight="1">
      <c r="A46" s="157" t="s">
        <v>257</v>
      </c>
      <c r="B46" s="234">
        <v>250.0</v>
      </c>
      <c r="C46" s="158" t="s">
        <v>258</v>
      </c>
      <c r="D46" s="3"/>
      <c r="E46" s="9"/>
      <c r="F46" s="17"/>
      <c r="G46" s="17"/>
      <c r="H46" s="24"/>
      <c r="I46" s="3"/>
      <c r="J46" s="3"/>
      <c r="K46" s="3"/>
      <c r="L46" s="3"/>
      <c r="M46" s="3"/>
      <c r="N46" s="3"/>
      <c r="O46" s="3"/>
      <c r="P46" s="3"/>
      <c r="Q46" s="73"/>
      <c r="R46" s="233"/>
      <c r="S46" s="233"/>
      <c r="T46" s="233"/>
      <c r="U46" s="233"/>
      <c r="V46" s="233"/>
      <c r="W46" s="233"/>
      <c r="X46" s="233"/>
      <c r="Y46" s="233"/>
      <c r="Z46" s="3"/>
      <c r="AA46" s="3"/>
      <c r="AB46" s="3"/>
      <c r="AC46" s="3"/>
    </row>
    <row r="47" ht="12.75" customHeight="1">
      <c r="A47" s="157" t="s">
        <v>259</v>
      </c>
      <c r="B47" s="234">
        <v>0.0</v>
      </c>
      <c r="C47" s="158" t="s">
        <v>258</v>
      </c>
      <c r="D47" s="3"/>
      <c r="E47" s="9"/>
      <c r="F47" s="17"/>
      <c r="G47" s="17"/>
      <c r="H47" s="24"/>
      <c r="I47" s="3"/>
      <c r="J47" s="3"/>
      <c r="K47" s="3"/>
      <c r="L47" s="3"/>
      <c r="M47" s="3"/>
      <c r="N47" s="3"/>
      <c r="O47" s="3"/>
      <c r="P47" s="3"/>
      <c r="Q47" s="73"/>
      <c r="R47" s="233"/>
      <c r="S47" s="233"/>
      <c r="T47" s="233"/>
      <c r="U47" s="233"/>
      <c r="V47" s="233"/>
      <c r="W47" s="233"/>
      <c r="X47" s="233"/>
      <c r="Y47" s="233"/>
      <c r="Z47" s="3"/>
      <c r="AA47" s="3"/>
      <c r="AB47" s="3"/>
      <c r="AC47" s="3"/>
    </row>
    <row r="48" ht="12.75" customHeight="1">
      <c r="A48" s="157" t="s">
        <v>260</v>
      </c>
      <c r="B48" s="235" t="s">
        <v>261</v>
      </c>
      <c r="C48" s="158" t="s">
        <v>258</v>
      </c>
      <c r="D48" s="3"/>
      <c r="E48" s="9"/>
      <c r="F48" s="17"/>
      <c r="G48" s="17"/>
      <c r="H48" s="24"/>
      <c r="I48" s="3"/>
      <c r="J48" s="3"/>
      <c r="K48" s="3"/>
      <c r="L48" s="3"/>
      <c r="M48" s="3"/>
      <c r="N48" s="3"/>
      <c r="O48" s="3"/>
      <c r="P48" s="3"/>
      <c r="Q48" s="73"/>
      <c r="R48" s="233"/>
      <c r="S48" s="233"/>
      <c r="T48" s="233"/>
      <c r="U48" s="233"/>
      <c r="V48" s="233"/>
      <c r="W48" s="233"/>
      <c r="X48" s="233"/>
      <c r="Y48" s="233"/>
      <c r="Z48" s="3"/>
      <c r="AA48" s="3"/>
      <c r="AB48" s="3"/>
      <c r="AC48" s="3"/>
    </row>
    <row r="49" ht="12.75" customHeight="1">
      <c r="A49" s="157" t="s">
        <v>262</v>
      </c>
      <c r="B49" s="234">
        <v>0.0</v>
      </c>
      <c r="C49" s="158" t="s">
        <v>258</v>
      </c>
      <c r="D49" s="3"/>
      <c r="E49" s="9"/>
      <c r="F49" s="17"/>
      <c r="G49" s="17"/>
      <c r="H49" s="24"/>
      <c r="I49" s="3"/>
      <c r="J49" s="3"/>
      <c r="K49" s="3"/>
      <c r="L49" s="3"/>
      <c r="M49" s="3"/>
      <c r="N49" s="3"/>
      <c r="O49" s="3"/>
      <c r="P49" s="3"/>
      <c r="Q49" s="73"/>
      <c r="R49" s="233"/>
      <c r="S49" s="233"/>
      <c r="T49" s="233"/>
      <c r="U49" s="233"/>
      <c r="V49" s="233"/>
      <c r="W49" s="233"/>
      <c r="X49" s="233"/>
      <c r="Y49" s="233"/>
      <c r="Z49" s="3"/>
      <c r="AA49" s="3"/>
      <c r="AB49" s="3"/>
      <c r="AC49" s="3"/>
    </row>
    <row r="50" ht="12.75" customHeight="1">
      <c r="A50" s="157" t="s">
        <v>263</v>
      </c>
      <c r="B50" s="234">
        <v>0.0</v>
      </c>
      <c r="C50" s="158" t="s">
        <v>258</v>
      </c>
      <c r="D50" s="3"/>
      <c r="E50" s="9"/>
      <c r="F50" s="17"/>
      <c r="G50" s="17"/>
      <c r="H50" s="24"/>
      <c r="I50" s="3"/>
      <c r="J50" s="3"/>
      <c r="K50" s="3"/>
      <c r="L50" s="3"/>
      <c r="M50" s="3"/>
      <c r="N50" s="3"/>
      <c r="O50" s="3"/>
      <c r="P50" s="3"/>
      <c r="Q50" s="73"/>
      <c r="R50" s="233"/>
      <c r="S50" s="233"/>
      <c r="T50" s="233"/>
      <c r="U50" s="233"/>
      <c r="V50" s="233"/>
      <c r="W50" s="233"/>
      <c r="X50" s="233"/>
      <c r="Y50" s="233"/>
      <c r="Z50" s="3"/>
      <c r="AA50" s="3"/>
      <c r="AB50" s="3"/>
      <c r="AC50" s="3"/>
    </row>
    <row r="51" ht="12.75" customHeight="1">
      <c r="A51" s="157" t="s">
        <v>264</v>
      </c>
      <c r="B51" s="234">
        <v>0.0</v>
      </c>
      <c r="C51" s="158" t="s">
        <v>258</v>
      </c>
      <c r="D51" s="3"/>
      <c r="E51" s="9"/>
      <c r="F51" s="17"/>
      <c r="G51" s="17"/>
      <c r="H51" s="24"/>
      <c r="I51" s="3"/>
      <c r="J51" s="3"/>
      <c r="K51" s="3"/>
      <c r="L51" s="3"/>
      <c r="M51" s="3"/>
      <c r="N51" s="3"/>
      <c r="O51" s="3"/>
      <c r="P51" s="3"/>
      <c r="Q51" s="73"/>
      <c r="R51" s="233"/>
      <c r="S51" s="233"/>
      <c r="T51" s="233"/>
      <c r="U51" s="233"/>
      <c r="V51" s="233"/>
      <c r="W51" s="233"/>
      <c r="X51" s="233"/>
      <c r="Y51" s="233"/>
      <c r="Z51" s="3"/>
      <c r="AA51" s="3"/>
      <c r="AB51" s="3"/>
      <c r="AC51" s="3"/>
    </row>
    <row r="52" ht="12.75" customHeight="1">
      <c r="A52" s="157" t="s">
        <v>265</v>
      </c>
      <c r="B52" s="234">
        <v>0.0</v>
      </c>
      <c r="C52" s="158" t="s">
        <v>258</v>
      </c>
      <c r="D52" s="3"/>
      <c r="E52" s="9"/>
      <c r="F52" s="17"/>
      <c r="G52" s="17"/>
      <c r="H52" s="24"/>
      <c r="I52" s="3"/>
      <c r="J52" s="3"/>
      <c r="K52" s="3"/>
      <c r="L52" s="3"/>
      <c r="M52" s="3"/>
      <c r="N52" s="3"/>
      <c r="O52" s="3"/>
      <c r="P52" s="3"/>
      <c r="Q52" s="73"/>
      <c r="R52" s="233"/>
      <c r="S52" s="233"/>
      <c r="T52" s="233"/>
      <c r="U52" s="233"/>
      <c r="V52" s="233"/>
      <c r="W52" s="233"/>
      <c r="X52" s="233"/>
      <c r="Y52" s="233"/>
      <c r="Z52" s="3"/>
      <c r="AA52" s="3"/>
      <c r="AB52" s="3"/>
      <c r="AC52" s="3"/>
    </row>
    <row r="53" ht="12.75" customHeight="1">
      <c r="A53" s="157" t="s">
        <v>266</v>
      </c>
      <c r="B53" s="234">
        <v>0.0</v>
      </c>
      <c r="C53" s="158" t="s">
        <v>258</v>
      </c>
      <c r="D53" s="3"/>
      <c r="E53" s="9"/>
      <c r="F53" s="17"/>
      <c r="G53" s="17"/>
      <c r="H53" s="24"/>
      <c r="I53" s="3"/>
      <c r="J53" s="3"/>
      <c r="K53" s="3"/>
      <c r="L53" s="3"/>
      <c r="M53" s="3"/>
      <c r="N53" s="3"/>
      <c r="O53" s="3"/>
      <c r="P53" s="3"/>
      <c r="Q53" s="73"/>
      <c r="R53" s="233"/>
      <c r="S53" s="233"/>
      <c r="T53" s="233"/>
      <c r="U53" s="233"/>
      <c r="V53" s="233"/>
      <c r="W53" s="233"/>
      <c r="X53" s="233"/>
      <c r="Y53" s="233"/>
      <c r="Z53" s="3"/>
      <c r="AA53" s="3"/>
      <c r="AB53" s="3"/>
      <c r="AC53" s="3"/>
    </row>
    <row r="54" ht="12.75" customHeight="1">
      <c r="A54" s="157" t="s">
        <v>267</v>
      </c>
      <c r="B54" s="234">
        <v>0.0</v>
      </c>
      <c r="C54" s="158" t="s">
        <v>258</v>
      </c>
      <c r="D54" s="3"/>
      <c r="E54" s="9"/>
      <c r="F54" s="17"/>
      <c r="G54" s="17"/>
      <c r="H54" s="24"/>
      <c r="I54" s="3"/>
      <c r="J54" s="3"/>
      <c r="K54" s="3"/>
      <c r="L54" s="3"/>
      <c r="M54" s="3"/>
      <c r="N54" s="3"/>
      <c r="O54" s="3"/>
      <c r="P54" s="3"/>
      <c r="Q54" s="73"/>
      <c r="R54" s="233"/>
      <c r="S54" s="233"/>
      <c r="T54" s="233"/>
      <c r="U54" s="233"/>
      <c r="V54" s="233"/>
      <c r="W54" s="233"/>
      <c r="X54" s="233"/>
      <c r="Y54" s="233"/>
      <c r="Z54" s="3"/>
      <c r="AA54" s="3"/>
      <c r="AB54" s="3"/>
      <c r="AC54" s="3"/>
    </row>
    <row r="55" ht="12.75" customHeight="1">
      <c r="A55" s="157" t="s">
        <v>268</v>
      </c>
      <c r="B55" s="234">
        <v>0.0</v>
      </c>
      <c r="C55" s="158" t="s">
        <v>258</v>
      </c>
      <c r="D55" s="3"/>
      <c r="E55" s="9"/>
      <c r="F55" s="17"/>
      <c r="G55" s="17"/>
      <c r="H55" s="24"/>
      <c r="I55" s="3"/>
      <c r="J55" s="3"/>
      <c r="K55" s="3"/>
      <c r="L55" s="3"/>
      <c r="M55" s="3"/>
      <c r="N55" s="3"/>
      <c r="O55" s="3"/>
      <c r="P55" s="3"/>
      <c r="Q55" s="73"/>
      <c r="R55" s="233"/>
      <c r="S55" s="233"/>
      <c r="T55" s="233"/>
      <c r="U55" s="233"/>
      <c r="V55" s="233"/>
      <c r="W55" s="233"/>
      <c r="X55" s="233"/>
      <c r="Y55" s="233"/>
      <c r="Z55" s="3"/>
      <c r="AA55" s="3"/>
      <c r="AB55" s="3"/>
      <c r="AC55" s="3"/>
    </row>
    <row r="56" ht="12.75" customHeight="1">
      <c r="A56" s="157" t="s">
        <v>269</v>
      </c>
      <c r="B56" s="234">
        <v>0.0</v>
      </c>
      <c r="C56" s="158" t="s">
        <v>258</v>
      </c>
      <c r="D56" s="3"/>
      <c r="E56" s="9"/>
      <c r="F56" s="17"/>
      <c r="G56" s="17"/>
      <c r="H56" s="24"/>
      <c r="I56" s="3"/>
      <c r="J56" s="3"/>
      <c r="K56" s="3"/>
      <c r="L56" s="3"/>
      <c r="M56" s="3"/>
      <c r="N56" s="3"/>
      <c r="O56" s="3"/>
      <c r="P56" s="3"/>
      <c r="Q56" s="73"/>
      <c r="R56" s="233"/>
      <c r="S56" s="233"/>
      <c r="T56" s="233"/>
      <c r="U56" s="233"/>
      <c r="V56" s="233"/>
      <c r="W56" s="233"/>
      <c r="X56" s="233"/>
      <c r="Y56" s="233"/>
      <c r="Z56" s="3"/>
      <c r="AA56" s="3"/>
      <c r="AB56" s="3"/>
      <c r="AC56" s="3"/>
    </row>
    <row r="57" ht="12.75" customHeight="1">
      <c r="A57" s="157" t="s">
        <v>270</v>
      </c>
      <c r="B57" s="234">
        <v>0.0</v>
      </c>
      <c r="C57" s="158" t="s">
        <v>258</v>
      </c>
      <c r="D57" s="3"/>
      <c r="E57" s="9"/>
      <c r="F57" s="17"/>
      <c r="G57" s="17"/>
      <c r="H57" s="24"/>
      <c r="I57" s="3"/>
      <c r="J57" s="3"/>
      <c r="K57" s="3"/>
      <c r="L57" s="3"/>
      <c r="M57" s="3"/>
      <c r="N57" s="3"/>
      <c r="O57" s="3"/>
      <c r="P57" s="3"/>
      <c r="Q57" s="73"/>
      <c r="R57" s="233"/>
      <c r="S57" s="233"/>
      <c r="T57" s="233"/>
      <c r="U57" s="233"/>
      <c r="V57" s="233"/>
      <c r="W57" s="233"/>
      <c r="X57" s="233"/>
      <c r="Y57" s="233"/>
      <c r="Z57" s="3"/>
      <c r="AA57" s="3"/>
      <c r="AB57" s="3"/>
      <c r="AC57" s="3"/>
    </row>
    <row r="58" ht="12.75" customHeight="1">
      <c r="A58" s="175" t="s">
        <v>271</v>
      </c>
      <c r="B58" s="236" t="s">
        <v>398</v>
      </c>
      <c r="C58" s="176" t="s">
        <v>258</v>
      </c>
      <c r="D58" s="3"/>
      <c r="E58" s="9"/>
      <c r="F58" s="17"/>
      <c r="G58" s="17"/>
      <c r="H58" s="24"/>
      <c r="I58" s="3"/>
      <c r="J58" s="3"/>
      <c r="K58" s="3"/>
      <c r="L58" s="3"/>
      <c r="M58" s="3"/>
      <c r="N58" s="3"/>
      <c r="O58" s="3"/>
      <c r="P58" s="3"/>
      <c r="Q58" s="73"/>
      <c r="R58" s="233"/>
      <c r="S58" s="233"/>
      <c r="T58" s="233"/>
      <c r="U58" s="233"/>
      <c r="V58" s="233"/>
      <c r="W58" s="233"/>
      <c r="X58" s="233"/>
      <c r="Y58" s="233"/>
      <c r="Z58" s="3"/>
      <c r="AA58" s="3"/>
      <c r="AB58" s="3"/>
      <c r="AC58" s="3"/>
    </row>
    <row r="59" ht="12.75" customHeight="1">
      <c r="A59" s="9"/>
      <c r="B59" s="237"/>
      <c r="C59" s="9"/>
      <c r="D59" s="3"/>
      <c r="E59" s="9"/>
      <c r="F59" s="17"/>
      <c r="G59" s="17"/>
      <c r="H59" s="24"/>
      <c r="I59" s="3"/>
      <c r="J59" s="3"/>
      <c r="K59" s="3"/>
      <c r="L59" s="3"/>
      <c r="M59" s="3"/>
      <c r="N59" s="3"/>
      <c r="O59" s="3"/>
      <c r="P59" s="3"/>
      <c r="Q59" s="73"/>
      <c r="R59" s="233"/>
      <c r="S59" s="233"/>
      <c r="T59" s="233"/>
      <c r="U59" s="233"/>
      <c r="V59" s="233"/>
      <c r="W59" s="233"/>
      <c r="X59" s="233"/>
      <c r="Y59" s="233"/>
      <c r="Z59" s="3"/>
      <c r="AA59" s="3"/>
      <c r="AB59" s="3"/>
      <c r="AC59" s="3"/>
    </row>
    <row r="60" ht="12.75" hidden="1" customHeight="1">
      <c r="A60" s="9"/>
      <c r="B60" s="237"/>
      <c r="C60" s="9"/>
      <c r="D60" s="3"/>
      <c r="E60" s="9"/>
      <c r="F60" s="17"/>
      <c r="G60" s="17"/>
      <c r="H60" s="24"/>
      <c r="I60" s="3"/>
      <c r="J60" s="3"/>
      <c r="K60" s="3"/>
      <c r="L60" s="3"/>
      <c r="M60" s="3"/>
      <c r="N60" s="3"/>
      <c r="O60" s="3"/>
      <c r="P60" s="3"/>
      <c r="Q60" s="73"/>
      <c r="R60" s="233"/>
      <c r="S60" s="233"/>
      <c r="T60" s="233"/>
      <c r="U60" s="233"/>
      <c r="V60" s="233"/>
      <c r="W60" s="233"/>
      <c r="X60" s="233"/>
      <c r="Y60" s="233"/>
      <c r="Z60" s="3"/>
      <c r="AA60" s="3"/>
      <c r="AB60" s="3"/>
      <c r="AC60" s="3"/>
    </row>
    <row r="61" ht="12.75" hidden="1" customHeight="1">
      <c r="A61" s="9"/>
      <c r="B61" s="237"/>
      <c r="C61" s="9"/>
      <c r="D61" s="3"/>
      <c r="E61" s="9"/>
      <c r="F61" s="17"/>
      <c r="G61" s="17"/>
      <c r="H61" s="24"/>
      <c r="I61" s="3"/>
      <c r="J61" s="3"/>
      <c r="K61" s="3"/>
      <c r="L61" s="3"/>
      <c r="M61" s="3"/>
      <c r="N61" s="3"/>
      <c r="O61" s="3"/>
      <c r="P61" s="3"/>
      <c r="Q61" s="73"/>
      <c r="R61" s="233"/>
      <c r="S61" s="233"/>
      <c r="T61" s="233"/>
      <c r="U61" s="233"/>
      <c r="V61" s="233"/>
      <c r="W61" s="233"/>
      <c r="X61" s="233"/>
      <c r="Y61" s="233"/>
      <c r="Z61" s="3"/>
      <c r="AA61" s="3"/>
      <c r="AB61" s="3"/>
      <c r="AC61" s="3"/>
    </row>
    <row r="62" ht="12.75" hidden="1" customHeight="1">
      <c r="A62" s="9"/>
      <c r="B62" s="237"/>
      <c r="C62" s="9"/>
      <c r="D62" s="3"/>
      <c r="E62" s="9"/>
      <c r="F62" s="17"/>
      <c r="G62" s="17"/>
      <c r="H62" s="24"/>
      <c r="I62" s="3"/>
      <c r="J62" s="3"/>
      <c r="K62" s="3"/>
      <c r="L62" s="3"/>
      <c r="M62" s="3"/>
      <c r="N62" s="3"/>
      <c r="O62" s="3"/>
      <c r="P62" s="3"/>
      <c r="Q62" s="73"/>
      <c r="R62" s="233"/>
      <c r="S62" s="233"/>
      <c r="T62" s="233"/>
      <c r="U62" s="233"/>
      <c r="V62" s="233"/>
      <c r="W62" s="233"/>
      <c r="X62" s="233"/>
      <c r="Y62" s="233"/>
      <c r="Z62" s="3"/>
      <c r="AA62" s="3"/>
      <c r="AB62" s="3"/>
      <c r="AC62" s="3"/>
    </row>
    <row r="63" ht="12.75" hidden="1" customHeight="1">
      <c r="A63" s="9"/>
      <c r="B63" s="237"/>
      <c r="C63" s="9"/>
      <c r="D63" s="3"/>
      <c r="E63" s="9"/>
      <c r="F63" s="17"/>
      <c r="G63" s="17"/>
      <c r="H63" s="24"/>
      <c r="I63" s="3"/>
      <c r="J63" s="3"/>
      <c r="K63" s="3"/>
      <c r="L63" s="3"/>
      <c r="M63" s="3"/>
      <c r="N63" s="3"/>
      <c r="O63" s="3"/>
      <c r="P63" s="3"/>
      <c r="Q63" s="73"/>
      <c r="R63" s="233"/>
      <c r="S63" s="233"/>
      <c r="T63" s="233"/>
      <c r="U63" s="233"/>
      <c r="V63" s="233"/>
      <c r="W63" s="233"/>
      <c r="X63" s="233"/>
      <c r="Y63" s="233"/>
      <c r="Z63" s="3"/>
      <c r="AA63" s="3"/>
      <c r="AB63" s="3"/>
      <c r="AC63" s="3"/>
    </row>
    <row r="64" ht="12.75" hidden="1" customHeight="1">
      <c r="A64" s="9"/>
      <c r="B64" s="237"/>
      <c r="C64" s="9"/>
      <c r="D64" s="3"/>
      <c r="E64" s="9"/>
      <c r="F64" s="17"/>
      <c r="G64" s="17"/>
      <c r="H64" s="24"/>
      <c r="I64" s="3"/>
      <c r="J64" s="3"/>
      <c r="K64" s="3"/>
      <c r="L64" s="3"/>
      <c r="M64" s="3"/>
      <c r="N64" s="3"/>
      <c r="O64" s="3"/>
      <c r="P64" s="3"/>
      <c r="Q64" s="73"/>
      <c r="R64" s="233"/>
      <c r="S64" s="233"/>
      <c r="T64" s="233"/>
      <c r="U64" s="233"/>
      <c r="V64" s="233"/>
      <c r="W64" s="233"/>
      <c r="X64" s="233"/>
      <c r="Y64" s="233"/>
      <c r="Z64" s="3"/>
      <c r="AA64" s="3"/>
      <c r="AB64" s="3"/>
      <c r="AC64" s="3"/>
    </row>
    <row r="65" ht="12.75" hidden="1" customHeight="1">
      <c r="A65" s="9"/>
      <c r="B65" s="237"/>
      <c r="C65" s="9"/>
      <c r="D65" s="3"/>
      <c r="E65" s="9"/>
      <c r="F65" s="17"/>
      <c r="G65" s="17"/>
      <c r="H65" s="24"/>
      <c r="I65" s="3"/>
      <c r="J65" s="3"/>
      <c r="K65" s="3"/>
      <c r="L65" s="3"/>
      <c r="M65" s="3"/>
      <c r="N65" s="3"/>
      <c r="O65" s="3"/>
      <c r="P65" s="3"/>
      <c r="Q65" s="73"/>
      <c r="R65" s="233"/>
      <c r="S65" s="233"/>
      <c r="T65" s="233"/>
      <c r="U65" s="233"/>
      <c r="V65" s="233"/>
      <c r="W65" s="233"/>
      <c r="X65" s="233"/>
      <c r="Y65" s="233"/>
      <c r="Z65" s="3"/>
      <c r="AA65" s="3"/>
      <c r="AB65" s="3"/>
      <c r="AC65" s="3"/>
    </row>
    <row r="66" ht="12.75" hidden="1" customHeight="1">
      <c r="A66" s="9"/>
      <c r="B66" s="237"/>
      <c r="C66" s="9"/>
      <c r="D66" s="3"/>
      <c r="E66" s="9"/>
      <c r="F66" s="17"/>
      <c r="G66" s="17"/>
      <c r="H66" s="24"/>
      <c r="I66" s="3"/>
      <c r="J66" s="3"/>
      <c r="K66" s="3"/>
      <c r="L66" s="3"/>
      <c r="M66" s="3"/>
      <c r="N66" s="3"/>
      <c r="O66" s="3"/>
      <c r="P66" s="3"/>
      <c r="Q66" s="73"/>
      <c r="R66" s="233"/>
      <c r="S66" s="233"/>
      <c r="T66" s="233"/>
      <c r="U66" s="233"/>
      <c r="V66" s="233"/>
      <c r="W66" s="233"/>
      <c r="X66" s="233"/>
      <c r="Y66" s="233"/>
      <c r="Z66" s="3"/>
      <c r="AA66" s="3"/>
      <c r="AB66" s="3"/>
      <c r="AC66" s="3"/>
    </row>
    <row r="67" ht="12.75" customHeight="1">
      <c r="A67" s="9"/>
      <c r="B67" s="238"/>
      <c r="C67" s="121"/>
      <c r="D67" s="3"/>
      <c r="E67" s="9"/>
      <c r="F67" s="9"/>
      <c r="G67" s="17"/>
      <c r="H67" s="239"/>
      <c r="I67" s="3"/>
      <c r="J67" s="3"/>
      <c r="K67" s="9"/>
      <c r="L67" s="9"/>
      <c r="M67" s="9"/>
      <c r="N67" s="9"/>
      <c r="O67" s="239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109" t="s">
        <v>272</v>
      </c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3"/>
      <c r="Z68" s="3"/>
      <c r="AA68" s="3"/>
      <c r="AB68" s="3"/>
      <c r="AC68" s="3"/>
    </row>
    <row r="69" ht="12.75" customHeight="1">
      <c r="A69" s="209"/>
      <c r="B69" s="209"/>
      <c r="C69" s="209"/>
      <c r="D69" s="209"/>
      <c r="E69" s="209"/>
      <c r="F69" s="209"/>
      <c r="G69" s="209"/>
      <c r="H69" s="209"/>
      <c r="I69" s="240" t="s">
        <v>84</v>
      </c>
      <c r="J69" s="181"/>
      <c r="K69" s="240" t="s">
        <v>16</v>
      </c>
      <c r="L69" s="181"/>
      <c r="M69" s="181"/>
      <c r="N69" s="240" t="s">
        <v>273</v>
      </c>
      <c r="O69" s="181"/>
      <c r="P69" s="240" t="s">
        <v>87</v>
      </c>
      <c r="Q69" s="181"/>
      <c r="R69" s="181"/>
      <c r="S69" s="181"/>
      <c r="T69" s="181"/>
      <c r="U69" s="181"/>
      <c r="V69" s="181"/>
      <c r="W69" s="240" t="s">
        <v>274</v>
      </c>
      <c r="X69" s="181"/>
      <c r="Y69" s="3"/>
      <c r="Z69" s="3"/>
      <c r="AA69" s="3"/>
      <c r="AB69" s="3"/>
      <c r="AC69" s="3"/>
    </row>
    <row r="70" ht="12.75" customHeight="1">
      <c r="A70" s="241" t="s">
        <v>275</v>
      </c>
      <c r="B70" s="241" t="s">
        <v>276</v>
      </c>
      <c r="C70" s="242"/>
      <c r="D70" s="242" t="s">
        <v>98</v>
      </c>
      <c r="E70" s="242" t="s">
        <v>99</v>
      </c>
      <c r="F70" s="242" t="s">
        <v>277</v>
      </c>
      <c r="G70" s="242" t="s">
        <v>278</v>
      </c>
      <c r="H70" s="242" t="s">
        <v>100</v>
      </c>
      <c r="I70" s="243" t="s">
        <v>101</v>
      </c>
      <c r="J70" s="244" t="s">
        <v>102</v>
      </c>
      <c r="K70" s="245" t="s">
        <v>103</v>
      </c>
      <c r="L70" s="246" t="s">
        <v>104</v>
      </c>
      <c r="M70" s="247" t="s">
        <v>105</v>
      </c>
      <c r="N70" s="245" t="s">
        <v>101</v>
      </c>
      <c r="O70" s="248" t="s">
        <v>102</v>
      </c>
      <c r="P70" s="245" t="s">
        <v>106</v>
      </c>
      <c r="Q70" s="246" t="s">
        <v>107</v>
      </c>
      <c r="R70" s="246" t="s">
        <v>108</v>
      </c>
      <c r="S70" s="246" t="s">
        <v>109</v>
      </c>
      <c r="T70" s="246" t="s">
        <v>110</v>
      </c>
      <c r="U70" s="246" t="s">
        <v>111</v>
      </c>
      <c r="V70" s="246" t="s">
        <v>112</v>
      </c>
      <c r="W70" s="245" t="s">
        <v>101</v>
      </c>
      <c r="X70" s="249" t="s">
        <v>102</v>
      </c>
      <c r="Y70" s="3"/>
      <c r="Z70" s="3"/>
      <c r="AA70" s="3"/>
      <c r="AB70" s="3"/>
      <c r="AC70" s="3"/>
    </row>
    <row r="71" ht="12.75" customHeight="1">
      <c r="A71" s="250" t="s">
        <v>116</v>
      </c>
      <c r="B71" s="9" t="s">
        <v>399</v>
      </c>
      <c r="C71" s="17"/>
      <c r="D71" s="166">
        <v>32.0</v>
      </c>
      <c r="E71" s="251">
        <v>970.0</v>
      </c>
      <c r="F71" s="251">
        <v>1.0</v>
      </c>
      <c r="G71" s="252">
        <v>1.0</v>
      </c>
      <c r="H71" s="253" t="s">
        <v>233</v>
      </c>
      <c r="I71" s="254">
        <v>4126.0</v>
      </c>
      <c r="J71" s="255">
        <f t="shared" ref="J71:J229" si="3">IF($Y71 = 1,$I71/$E71,"")</f>
        <v>4.253608247</v>
      </c>
      <c r="K71" s="239">
        <v>0.0</v>
      </c>
      <c r="L71" s="239">
        <v>0.0</v>
      </c>
      <c r="M71" s="256">
        <v>0.0</v>
      </c>
      <c r="N71" s="24">
        <f t="shared" ref="N71:N229" si="4">IF($Y71 = 1, $I71-K71/12-L71/12-M71,"")</f>
        <v>4126</v>
      </c>
      <c r="O71" s="255">
        <f t="shared" ref="O71:O229" si="5">IF($Y71 = 1,$N71/($E71),"")</f>
        <v>4.253608247</v>
      </c>
      <c r="P71" s="257">
        <f t="shared" ref="P71:P229" si="6">IF($Y71 = 1,IF($P$23="No",$P$24,0),"")</f>
        <v>0</v>
      </c>
      <c r="Q71" s="24">
        <f t="shared" ref="Q71:Q229" si="7">IF($Y71 = 1,$Q$19,"")</f>
        <v>0</v>
      </c>
      <c r="R71" s="24">
        <f t="shared" ref="R71:R229" si="8">IF($Y71 = 1,IFERROR(IF($P$34="Per Bed",$Q$34,$Q$34 /F71),0) + IFERROR(IF($P$35="Per Bed",$Q$35,$Q$35/F71),0),"")</f>
        <v>0</v>
      </c>
      <c r="S71" s="24">
        <f t="shared" ref="S71:S229" si="9">IF($Y71 = 1,IFERROR(IF($P$36="Per Bed",$Q$36,$Q$36/F71),0),"")</f>
        <v>0</v>
      </c>
      <c r="T71" s="24">
        <f t="shared" ref="T71:T229" si="10">IF($Y71 = 1,IFERROR(IF($P$38="Per Bed",$Q$38,$Q$38 /F71),0) + IFERROR(IF($P$39="Per Bed",$Q$39,$Q$39/F71),0),"")</f>
        <v>0</v>
      </c>
      <c r="U71" s="24">
        <f t="shared" ref="U71:U229" si="11">IF($Y71 = 1,IFERROR(IF($P$40="Per Bed",$Q$40,$Q$40/F71),0) + IFERROR(IF($P$41="Per Bed",$Q$41,$Q$41/F71),0) + IFERROR(IF($P$42="Per Bed",$Q$42,$Q$42/F71),0),"")</f>
        <v>0</v>
      </c>
      <c r="V71" s="24">
        <f t="shared" ref="V71:V229" si="12">IF($Y71 = 1,$I$44,"")</f>
        <v>0</v>
      </c>
      <c r="W71" s="257">
        <f t="shared" ref="W71:W229" si="13">IF($Y71 = 1,N71+SUM(P71:V71),"")</f>
        <v>4126</v>
      </c>
      <c r="X71" s="258">
        <f t="shared" ref="X71:X229" si="14">IF($Y71 = 1,$W71/$E71,"")</f>
        <v>4.253608247</v>
      </c>
      <c r="Y71" s="8">
        <f t="shared" ref="Y71:Y229" si="15">IF(AND(A71&lt;&gt;"", E71 &gt; 0, F71 &lt;&gt; ""),  1, 0 )</f>
        <v>1</v>
      </c>
      <c r="Z71" s="3"/>
      <c r="AA71" s="3"/>
      <c r="AB71" s="3"/>
      <c r="AC71" s="3"/>
    </row>
    <row r="72" ht="12.75" customHeight="1">
      <c r="A72" s="250" t="s">
        <v>116</v>
      </c>
      <c r="B72" s="9" t="s">
        <v>400</v>
      </c>
      <c r="C72" s="17"/>
      <c r="D72" s="166">
        <v>32.0</v>
      </c>
      <c r="E72" s="251">
        <v>910.0</v>
      </c>
      <c r="F72" s="251">
        <v>1.0</v>
      </c>
      <c r="G72" s="252">
        <v>1.0</v>
      </c>
      <c r="H72" s="259" t="s">
        <v>233</v>
      </c>
      <c r="I72" s="260">
        <v>4181.0</v>
      </c>
      <c r="J72" s="123">
        <f t="shared" si="3"/>
        <v>4.594505495</v>
      </c>
      <c r="K72" s="239">
        <v>0.0</v>
      </c>
      <c r="L72" s="239">
        <v>0.0</v>
      </c>
      <c r="M72" s="256">
        <v>0.0</v>
      </c>
      <c r="N72" s="24">
        <f t="shared" si="4"/>
        <v>4181</v>
      </c>
      <c r="O72" s="123">
        <f t="shared" si="5"/>
        <v>4.594505495</v>
      </c>
      <c r="P72" s="261">
        <f t="shared" si="6"/>
        <v>0</v>
      </c>
      <c r="Q72" s="24">
        <f t="shared" si="7"/>
        <v>0</v>
      </c>
      <c r="R72" s="24">
        <f t="shared" si="8"/>
        <v>0</v>
      </c>
      <c r="S72" s="24">
        <f t="shared" si="9"/>
        <v>0</v>
      </c>
      <c r="T72" s="24">
        <f t="shared" si="10"/>
        <v>0</v>
      </c>
      <c r="U72" s="24">
        <f t="shared" si="11"/>
        <v>0</v>
      </c>
      <c r="V72" s="24">
        <f t="shared" si="12"/>
        <v>0</v>
      </c>
      <c r="W72" s="261">
        <f t="shared" si="13"/>
        <v>4181</v>
      </c>
      <c r="X72" s="262">
        <f t="shared" si="14"/>
        <v>4.594505495</v>
      </c>
      <c r="Y72" s="8">
        <f t="shared" si="15"/>
        <v>1</v>
      </c>
      <c r="Z72" s="3"/>
      <c r="AA72" s="3"/>
      <c r="AB72" s="3"/>
      <c r="AC72" s="3"/>
    </row>
    <row r="73" ht="12.75" customHeight="1">
      <c r="A73" s="250" t="s">
        <v>116</v>
      </c>
      <c r="B73" s="9" t="s">
        <v>401</v>
      </c>
      <c r="C73" s="17"/>
      <c r="D73" s="166">
        <v>18.0</v>
      </c>
      <c r="E73" s="251">
        <v>858.0</v>
      </c>
      <c r="F73" s="251">
        <v>1.0</v>
      </c>
      <c r="G73" s="252">
        <v>1.0</v>
      </c>
      <c r="H73" s="259" t="s">
        <v>233</v>
      </c>
      <c r="I73" s="260">
        <v>4353.0</v>
      </c>
      <c r="J73" s="123">
        <f t="shared" si="3"/>
        <v>5.073426573</v>
      </c>
      <c r="K73" s="239">
        <v>0.0</v>
      </c>
      <c r="L73" s="239">
        <v>0.0</v>
      </c>
      <c r="M73" s="256">
        <v>0.0</v>
      </c>
      <c r="N73" s="24">
        <f t="shared" si="4"/>
        <v>4353</v>
      </c>
      <c r="O73" s="123">
        <f t="shared" si="5"/>
        <v>5.073426573</v>
      </c>
      <c r="P73" s="261">
        <f t="shared" si="6"/>
        <v>0</v>
      </c>
      <c r="Q73" s="24">
        <f t="shared" si="7"/>
        <v>0</v>
      </c>
      <c r="R73" s="24">
        <f t="shared" si="8"/>
        <v>0</v>
      </c>
      <c r="S73" s="24">
        <f t="shared" si="9"/>
        <v>0</v>
      </c>
      <c r="T73" s="24">
        <f t="shared" si="10"/>
        <v>0</v>
      </c>
      <c r="U73" s="24">
        <f t="shared" si="11"/>
        <v>0</v>
      </c>
      <c r="V73" s="24">
        <f t="shared" si="12"/>
        <v>0</v>
      </c>
      <c r="W73" s="261">
        <f t="shared" si="13"/>
        <v>4353</v>
      </c>
      <c r="X73" s="262">
        <f t="shared" si="14"/>
        <v>5.073426573</v>
      </c>
      <c r="Y73" s="8">
        <f t="shared" si="15"/>
        <v>1</v>
      </c>
      <c r="Z73" s="3"/>
      <c r="AA73" s="3"/>
      <c r="AB73" s="3"/>
      <c r="AC73" s="3"/>
    </row>
    <row r="74" ht="12.75" customHeight="1">
      <c r="A74" s="9" t="s">
        <v>116</v>
      </c>
      <c r="B74" s="9" t="s">
        <v>402</v>
      </c>
      <c r="C74" s="17"/>
      <c r="D74" s="166">
        <v>16.0</v>
      </c>
      <c r="E74" s="251">
        <v>843.0</v>
      </c>
      <c r="F74" s="251">
        <v>1.0</v>
      </c>
      <c r="G74" s="252">
        <v>1.0</v>
      </c>
      <c r="H74" s="259" t="s">
        <v>233</v>
      </c>
      <c r="I74" s="260">
        <v>4126.0</v>
      </c>
      <c r="J74" s="123">
        <f t="shared" si="3"/>
        <v>4.894424674</v>
      </c>
      <c r="K74" s="239">
        <v>0.0</v>
      </c>
      <c r="L74" s="239">
        <v>0.0</v>
      </c>
      <c r="M74" s="256">
        <v>0.0</v>
      </c>
      <c r="N74" s="24">
        <f t="shared" si="4"/>
        <v>4126</v>
      </c>
      <c r="O74" s="123">
        <f t="shared" si="5"/>
        <v>4.894424674</v>
      </c>
      <c r="P74" s="261">
        <f t="shared" si="6"/>
        <v>0</v>
      </c>
      <c r="Q74" s="24">
        <f t="shared" si="7"/>
        <v>0</v>
      </c>
      <c r="R74" s="24">
        <f t="shared" si="8"/>
        <v>0</v>
      </c>
      <c r="S74" s="24">
        <f t="shared" si="9"/>
        <v>0</v>
      </c>
      <c r="T74" s="24">
        <f t="shared" si="10"/>
        <v>0</v>
      </c>
      <c r="U74" s="24">
        <f t="shared" si="11"/>
        <v>0</v>
      </c>
      <c r="V74" s="24">
        <f t="shared" si="12"/>
        <v>0</v>
      </c>
      <c r="W74" s="261">
        <f t="shared" si="13"/>
        <v>4126</v>
      </c>
      <c r="X74" s="262">
        <f t="shared" si="14"/>
        <v>4.894424674</v>
      </c>
      <c r="Y74" s="8">
        <f t="shared" si="15"/>
        <v>1</v>
      </c>
      <c r="Z74" s="3"/>
      <c r="AA74" s="3"/>
      <c r="AB74" s="3"/>
      <c r="AC74" s="3"/>
    </row>
    <row r="75" ht="12.75" customHeight="1">
      <c r="A75" s="250" t="s">
        <v>116</v>
      </c>
      <c r="B75" s="9" t="s">
        <v>403</v>
      </c>
      <c r="C75" s="17"/>
      <c r="D75" s="166">
        <v>16.0</v>
      </c>
      <c r="E75" s="251">
        <v>696.0</v>
      </c>
      <c r="F75" s="251">
        <v>1.0</v>
      </c>
      <c r="G75" s="252">
        <v>1.0</v>
      </c>
      <c r="H75" s="259" t="s">
        <v>178</v>
      </c>
      <c r="I75" s="260">
        <v>4136.0</v>
      </c>
      <c r="J75" s="123">
        <f t="shared" si="3"/>
        <v>5.942528736</v>
      </c>
      <c r="K75" s="239">
        <v>0.0</v>
      </c>
      <c r="L75" s="239">
        <v>0.0</v>
      </c>
      <c r="M75" s="256">
        <v>0.0</v>
      </c>
      <c r="N75" s="24">
        <f t="shared" si="4"/>
        <v>4136</v>
      </c>
      <c r="O75" s="123">
        <f t="shared" si="5"/>
        <v>5.942528736</v>
      </c>
      <c r="P75" s="261">
        <f t="shared" si="6"/>
        <v>0</v>
      </c>
      <c r="Q75" s="24">
        <f t="shared" si="7"/>
        <v>0</v>
      </c>
      <c r="R75" s="24">
        <f t="shared" si="8"/>
        <v>0</v>
      </c>
      <c r="S75" s="24">
        <f t="shared" si="9"/>
        <v>0</v>
      </c>
      <c r="T75" s="24">
        <f t="shared" si="10"/>
        <v>0</v>
      </c>
      <c r="U75" s="24">
        <f t="shared" si="11"/>
        <v>0</v>
      </c>
      <c r="V75" s="24">
        <f t="shared" si="12"/>
        <v>0</v>
      </c>
      <c r="W75" s="261">
        <f t="shared" si="13"/>
        <v>4136</v>
      </c>
      <c r="X75" s="262">
        <f t="shared" si="14"/>
        <v>5.942528736</v>
      </c>
      <c r="Y75" s="8">
        <f t="shared" si="15"/>
        <v>1</v>
      </c>
      <c r="Z75" s="3"/>
      <c r="AA75" s="3"/>
      <c r="AB75" s="3"/>
      <c r="AC75" s="3"/>
    </row>
    <row r="76" ht="12.75" customHeight="1">
      <c r="A76" s="250" t="s">
        <v>116</v>
      </c>
      <c r="B76" s="9" t="s">
        <v>404</v>
      </c>
      <c r="C76" s="17" t="s">
        <v>378</v>
      </c>
      <c r="D76" s="166">
        <v>16.0</v>
      </c>
      <c r="E76" s="251">
        <v>761.0</v>
      </c>
      <c r="F76" s="251">
        <v>1.0</v>
      </c>
      <c r="G76" s="252">
        <v>1.0</v>
      </c>
      <c r="H76" s="259" t="s">
        <v>233</v>
      </c>
      <c r="I76" s="260">
        <v>3897.0</v>
      </c>
      <c r="J76" s="123">
        <f t="shared" si="3"/>
        <v>5.120893561</v>
      </c>
      <c r="K76" s="239">
        <v>0.0</v>
      </c>
      <c r="L76" s="239">
        <v>0.0</v>
      </c>
      <c r="M76" s="256">
        <v>0.0</v>
      </c>
      <c r="N76" s="24">
        <f t="shared" si="4"/>
        <v>3897</v>
      </c>
      <c r="O76" s="123">
        <f t="shared" si="5"/>
        <v>5.120893561</v>
      </c>
      <c r="P76" s="261">
        <f t="shared" si="6"/>
        <v>0</v>
      </c>
      <c r="Q76" s="24">
        <f t="shared" si="7"/>
        <v>0</v>
      </c>
      <c r="R76" s="24">
        <f t="shared" si="8"/>
        <v>0</v>
      </c>
      <c r="S76" s="24">
        <f t="shared" si="9"/>
        <v>0</v>
      </c>
      <c r="T76" s="24">
        <f t="shared" si="10"/>
        <v>0</v>
      </c>
      <c r="U76" s="24">
        <f t="shared" si="11"/>
        <v>0</v>
      </c>
      <c r="V76" s="24">
        <f t="shared" si="12"/>
        <v>0</v>
      </c>
      <c r="W76" s="261">
        <f t="shared" si="13"/>
        <v>3897</v>
      </c>
      <c r="X76" s="262">
        <f t="shared" si="14"/>
        <v>5.120893561</v>
      </c>
      <c r="Y76" s="8">
        <f t="shared" si="15"/>
        <v>1</v>
      </c>
      <c r="Z76" s="3"/>
      <c r="AA76" s="3"/>
      <c r="AB76" s="3"/>
      <c r="AC76" s="3"/>
    </row>
    <row r="77" ht="12.75" customHeight="1">
      <c r="A77" s="250" t="s">
        <v>116</v>
      </c>
      <c r="B77" s="9" t="s">
        <v>405</v>
      </c>
      <c r="C77" s="17" t="s">
        <v>378</v>
      </c>
      <c r="D77" s="166">
        <v>16.0</v>
      </c>
      <c r="E77" s="251">
        <v>789.0</v>
      </c>
      <c r="F77" s="251">
        <v>1.0</v>
      </c>
      <c r="G77" s="252">
        <v>1.0</v>
      </c>
      <c r="H77" s="259" t="s">
        <v>233</v>
      </c>
      <c r="I77" s="260">
        <v>4181.0</v>
      </c>
      <c r="J77" s="123">
        <f t="shared" si="3"/>
        <v>5.299112801</v>
      </c>
      <c r="K77" s="239">
        <v>0.0</v>
      </c>
      <c r="L77" s="239">
        <v>0.0</v>
      </c>
      <c r="M77" s="256">
        <v>0.0</v>
      </c>
      <c r="N77" s="24">
        <f t="shared" si="4"/>
        <v>4181</v>
      </c>
      <c r="O77" s="123">
        <f t="shared" si="5"/>
        <v>5.299112801</v>
      </c>
      <c r="P77" s="261">
        <f t="shared" si="6"/>
        <v>0</v>
      </c>
      <c r="Q77" s="24">
        <f t="shared" si="7"/>
        <v>0</v>
      </c>
      <c r="R77" s="24">
        <f t="shared" si="8"/>
        <v>0</v>
      </c>
      <c r="S77" s="24">
        <f t="shared" si="9"/>
        <v>0</v>
      </c>
      <c r="T77" s="24">
        <f t="shared" si="10"/>
        <v>0</v>
      </c>
      <c r="U77" s="24">
        <f t="shared" si="11"/>
        <v>0</v>
      </c>
      <c r="V77" s="24">
        <f t="shared" si="12"/>
        <v>0</v>
      </c>
      <c r="W77" s="261">
        <f t="shared" si="13"/>
        <v>4181</v>
      </c>
      <c r="X77" s="262">
        <f t="shared" si="14"/>
        <v>5.299112801</v>
      </c>
      <c r="Y77" s="8">
        <f t="shared" si="15"/>
        <v>1</v>
      </c>
      <c r="Z77" s="3"/>
      <c r="AA77" s="3"/>
      <c r="AB77" s="3"/>
      <c r="AC77" s="3"/>
    </row>
    <row r="78" ht="12.75" customHeight="1">
      <c r="A78" s="250" t="s">
        <v>117</v>
      </c>
      <c r="B78" s="9" t="s">
        <v>406</v>
      </c>
      <c r="C78" s="17" t="s">
        <v>378</v>
      </c>
      <c r="D78" s="166">
        <v>18.0</v>
      </c>
      <c r="E78" s="251">
        <v>1369.0</v>
      </c>
      <c r="F78" s="251">
        <v>2.0</v>
      </c>
      <c r="G78" s="252">
        <v>2.0</v>
      </c>
      <c r="H78" s="259" t="s">
        <v>233</v>
      </c>
      <c r="I78" s="260">
        <v>5365.0</v>
      </c>
      <c r="J78" s="123">
        <f t="shared" si="3"/>
        <v>3.918918919</v>
      </c>
      <c r="K78" s="239">
        <v>0.0</v>
      </c>
      <c r="L78" s="239">
        <v>0.0</v>
      </c>
      <c r="M78" s="256">
        <v>0.0</v>
      </c>
      <c r="N78" s="24">
        <f t="shared" si="4"/>
        <v>5365</v>
      </c>
      <c r="O78" s="123">
        <f t="shared" si="5"/>
        <v>3.918918919</v>
      </c>
      <c r="P78" s="261">
        <f t="shared" si="6"/>
        <v>0</v>
      </c>
      <c r="Q78" s="24">
        <f t="shared" si="7"/>
        <v>0</v>
      </c>
      <c r="R78" s="24">
        <f t="shared" si="8"/>
        <v>0</v>
      </c>
      <c r="S78" s="24">
        <f t="shared" si="9"/>
        <v>0</v>
      </c>
      <c r="T78" s="24">
        <f t="shared" si="10"/>
        <v>0</v>
      </c>
      <c r="U78" s="24">
        <f t="shared" si="11"/>
        <v>0</v>
      </c>
      <c r="V78" s="24">
        <f t="shared" si="12"/>
        <v>0</v>
      </c>
      <c r="W78" s="261">
        <f t="shared" si="13"/>
        <v>5365</v>
      </c>
      <c r="X78" s="262">
        <f t="shared" si="14"/>
        <v>3.918918919</v>
      </c>
      <c r="Y78" s="8">
        <f t="shared" si="15"/>
        <v>1</v>
      </c>
      <c r="Z78" s="3"/>
      <c r="AA78" s="3"/>
      <c r="AB78" s="3"/>
      <c r="AC78" s="3"/>
    </row>
    <row r="79" ht="12.75" customHeight="1">
      <c r="A79" s="250" t="s">
        <v>117</v>
      </c>
      <c r="B79" s="9" t="s">
        <v>407</v>
      </c>
      <c r="C79" s="17" t="s">
        <v>378</v>
      </c>
      <c r="D79" s="166">
        <v>18.0</v>
      </c>
      <c r="E79" s="251">
        <v>1374.0</v>
      </c>
      <c r="F79" s="251">
        <v>2.0</v>
      </c>
      <c r="G79" s="252">
        <v>2.0</v>
      </c>
      <c r="H79" s="259" t="s">
        <v>233</v>
      </c>
      <c r="I79" s="260">
        <v>6375.0</v>
      </c>
      <c r="J79" s="123">
        <f t="shared" si="3"/>
        <v>4.639737991</v>
      </c>
      <c r="K79" s="239">
        <v>0.0</v>
      </c>
      <c r="L79" s="239">
        <v>0.0</v>
      </c>
      <c r="M79" s="256">
        <v>0.0</v>
      </c>
      <c r="N79" s="24">
        <f t="shared" si="4"/>
        <v>6375</v>
      </c>
      <c r="O79" s="123">
        <f t="shared" si="5"/>
        <v>4.639737991</v>
      </c>
      <c r="P79" s="261">
        <f t="shared" si="6"/>
        <v>0</v>
      </c>
      <c r="Q79" s="24">
        <f t="shared" si="7"/>
        <v>0</v>
      </c>
      <c r="R79" s="24">
        <f t="shared" si="8"/>
        <v>0</v>
      </c>
      <c r="S79" s="24">
        <f t="shared" si="9"/>
        <v>0</v>
      </c>
      <c r="T79" s="24">
        <f t="shared" si="10"/>
        <v>0</v>
      </c>
      <c r="U79" s="24">
        <f t="shared" si="11"/>
        <v>0</v>
      </c>
      <c r="V79" s="24">
        <f t="shared" si="12"/>
        <v>0</v>
      </c>
      <c r="W79" s="261">
        <f t="shared" si="13"/>
        <v>6375</v>
      </c>
      <c r="X79" s="262">
        <f t="shared" si="14"/>
        <v>4.639737991</v>
      </c>
      <c r="Y79" s="8">
        <f t="shared" si="15"/>
        <v>1</v>
      </c>
      <c r="Z79" s="3"/>
      <c r="AA79" s="3"/>
      <c r="AB79" s="3"/>
      <c r="AC79" s="3"/>
    </row>
    <row r="80" ht="12.75" customHeight="1">
      <c r="A80" s="250" t="s">
        <v>117</v>
      </c>
      <c r="B80" s="9" t="s">
        <v>408</v>
      </c>
      <c r="C80" s="17" t="s">
        <v>378</v>
      </c>
      <c r="D80" s="166">
        <v>18.0</v>
      </c>
      <c r="E80" s="251">
        <v>1197.0</v>
      </c>
      <c r="F80" s="251">
        <v>2.0</v>
      </c>
      <c r="G80" s="252">
        <v>2.0</v>
      </c>
      <c r="H80" s="259" t="s">
        <v>178</v>
      </c>
      <c r="I80" s="260">
        <v>5910.0</v>
      </c>
      <c r="J80" s="123">
        <f t="shared" si="3"/>
        <v>4.937343358</v>
      </c>
      <c r="K80" s="239">
        <v>0.0</v>
      </c>
      <c r="L80" s="239">
        <v>0.0</v>
      </c>
      <c r="M80" s="256">
        <v>0.0</v>
      </c>
      <c r="N80" s="24">
        <f t="shared" si="4"/>
        <v>5910</v>
      </c>
      <c r="O80" s="123">
        <f t="shared" si="5"/>
        <v>4.937343358</v>
      </c>
      <c r="P80" s="261">
        <f t="shared" si="6"/>
        <v>0</v>
      </c>
      <c r="Q80" s="24">
        <f t="shared" si="7"/>
        <v>0</v>
      </c>
      <c r="R80" s="24">
        <f t="shared" si="8"/>
        <v>0</v>
      </c>
      <c r="S80" s="24">
        <f t="shared" si="9"/>
        <v>0</v>
      </c>
      <c r="T80" s="24">
        <f t="shared" si="10"/>
        <v>0</v>
      </c>
      <c r="U80" s="24">
        <f t="shared" si="11"/>
        <v>0</v>
      </c>
      <c r="V80" s="24">
        <f t="shared" si="12"/>
        <v>0</v>
      </c>
      <c r="W80" s="261">
        <f t="shared" si="13"/>
        <v>5910</v>
      </c>
      <c r="X80" s="262">
        <f t="shared" si="14"/>
        <v>4.937343358</v>
      </c>
      <c r="Y80" s="8">
        <f t="shared" si="15"/>
        <v>1</v>
      </c>
      <c r="Z80" s="3"/>
      <c r="AA80" s="3"/>
      <c r="AB80" s="3"/>
      <c r="AC80" s="3"/>
    </row>
    <row r="81" ht="12.75" hidden="1" customHeight="1">
      <c r="A81" s="250" t="s">
        <v>378</v>
      </c>
      <c r="B81" s="9"/>
      <c r="C81" s="17"/>
      <c r="D81" s="166"/>
      <c r="E81" s="251"/>
      <c r="F81" s="251"/>
      <c r="G81" s="252"/>
      <c r="H81" s="259"/>
      <c r="I81" s="260"/>
      <c r="J81" s="123" t="str">
        <f t="shared" si="3"/>
        <v/>
      </c>
      <c r="K81" s="239"/>
      <c r="L81" s="239"/>
      <c r="M81" s="256"/>
      <c r="N81" s="24" t="str">
        <f t="shared" si="4"/>
        <v/>
      </c>
      <c r="O81" s="123" t="str">
        <f t="shared" si="5"/>
        <v/>
      </c>
      <c r="P81" s="261" t="str">
        <f t="shared" si="6"/>
        <v/>
      </c>
      <c r="Q81" s="24" t="str">
        <f t="shared" si="7"/>
        <v/>
      </c>
      <c r="R81" s="24" t="str">
        <f t="shared" si="8"/>
        <v/>
      </c>
      <c r="S81" s="24" t="str">
        <f t="shared" si="9"/>
        <v/>
      </c>
      <c r="T81" s="24" t="str">
        <f t="shared" si="10"/>
        <v/>
      </c>
      <c r="U81" s="24" t="str">
        <f t="shared" si="11"/>
        <v/>
      </c>
      <c r="V81" s="24" t="str">
        <f t="shared" si="12"/>
        <v/>
      </c>
      <c r="W81" s="261" t="str">
        <f t="shared" si="13"/>
        <v/>
      </c>
      <c r="X81" s="262" t="str">
        <f t="shared" si="14"/>
        <v/>
      </c>
      <c r="Y81" s="8">
        <f t="shared" si="15"/>
        <v>0</v>
      </c>
      <c r="Z81" s="3"/>
      <c r="AA81" s="3"/>
      <c r="AB81" s="3"/>
      <c r="AC81" s="3"/>
    </row>
    <row r="82" ht="12.75" hidden="1" customHeight="1">
      <c r="A82" s="250" t="s">
        <v>378</v>
      </c>
      <c r="B82" s="9"/>
      <c r="C82" s="17"/>
      <c r="D82" s="166"/>
      <c r="E82" s="251"/>
      <c r="F82" s="251"/>
      <c r="G82" s="252"/>
      <c r="H82" s="259"/>
      <c r="I82" s="260"/>
      <c r="J82" s="123" t="str">
        <f t="shared" si="3"/>
        <v/>
      </c>
      <c r="K82" s="239"/>
      <c r="L82" s="239"/>
      <c r="M82" s="256"/>
      <c r="N82" s="24" t="str">
        <f t="shared" si="4"/>
        <v/>
      </c>
      <c r="O82" s="123" t="str">
        <f t="shared" si="5"/>
        <v/>
      </c>
      <c r="P82" s="261" t="str">
        <f t="shared" si="6"/>
        <v/>
      </c>
      <c r="Q82" s="24" t="str">
        <f t="shared" si="7"/>
        <v/>
      </c>
      <c r="R82" s="24" t="str">
        <f t="shared" si="8"/>
        <v/>
      </c>
      <c r="S82" s="24" t="str">
        <f t="shared" si="9"/>
        <v/>
      </c>
      <c r="T82" s="24" t="str">
        <f t="shared" si="10"/>
        <v/>
      </c>
      <c r="U82" s="24" t="str">
        <f t="shared" si="11"/>
        <v/>
      </c>
      <c r="V82" s="24" t="str">
        <f t="shared" si="12"/>
        <v/>
      </c>
      <c r="W82" s="261" t="str">
        <f t="shared" si="13"/>
        <v/>
      </c>
      <c r="X82" s="262" t="str">
        <f t="shared" si="14"/>
        <v/>
      </c>
      <c r="Y82" s="8">
        <f t="shared" si="15"/>
        <v>0</v>
      </c>
      <c r="Z82" s="3"/>
      <c r="AA82" s="3"/>
      <c r="AB82" s="3"/>
      <c r="AC82" s="3"/>
    </row>
    <row r="83" ht="12.75" hidden="1" customHeight="1">
      <c r="A83" s="250" t="s">
        <v>378</v>
      </c>
      <c r="B83" s="9"/>
      <c r="C83" s="17"/>
      <c r="D83" s="166"/>
      <c r="E83" s="251"/>
      <c r="F83" s="251"/>
      <c r="G83" s="252"/>
      <c r="H83" s="259"/>
      <c r="I83" s="260"/>
      <c r="J83" s="123" t="str">
        <f t="shared" si="3"/>
        <v/>
      </c>
      <c r="K83" s="239"/>
      <c r="L83" s="239"/>
      <c r="M83" s="256"/>
      <c r="N83" s="24" t="str">
        <f t="shared" si="4"/>
        <v/>
      </c>
      <c r="O83" s="123" t="str">
        <f t="shared" si="5"/>
        <v/>
      </c>
      <c r="P83" s="261" t="str">
        <f t="shared" si="6"/>
        <v/>
      </c>
      <c r="Q83" s="24" t="str">
        <f t="shared" si="7"/>
        <v/>
      </c>
      <c r="R83" s="24" t="str">
        <f t="shared" si="8"/>
        <v/>
      </c>
      <c r="S83" s="24" t="str">
        <f t="shared" si="9"/>
        <v/>
      </c>
      <c r="T83" s="24" t="str">
        <f t="shared" si="10"/>
        <v/>
      </c>
      <c r="U83" s="24" t="str">
        <f t="shared" si="11"/>
        <v/>
      </c>
      <c r="V83" s="24" t="str">
        <f t="shared" si="12"/>
        <v/>
      </c>
      <c r="W83" s="261" t="str">
        <f t="shared" si="13"/>
        <v/>
      </c>
      <c r="X83" s="262" t="str">
        <f t="shared" si="14"/>
        <v/>
      </c>
      <c r="Y83" s="8">
        <f t="shared" si="15"/>
        <v>0</v>
      </c>
      <c r="Z83" s="3"/>
      <c r="AA83" s="3"/>
      <c r="AB83" s="3"/>
      <c r="AC83" s="3"/>
    </row>
    <row r="84" ht="12.75" hidden="1" customHeight="1">
      <c r="A84" s="250" t="s">
        <v>378</v>
      </c>
      <c r="B84" s="9"/>
      <c r="C84" s="17"/>
      <c r="D84" s="166"/>
      <c r="E84" s="251"/>
      <c r="F84" s="251"/>
      <c r="G84" s="252"/>
      <c r="H84" s="259"/>
      <c r="I84" s="260"/>
      <c r="J84" s="123" t="str">
        <f t="shared" si="3"/>
        <v/>
      </c>
      <c r="K84" s="239"/>
      <c r="L84" s="239"/>
      <c r="M84" s="256"/>
      <c r="N84" s="24" t="str">
        <f t="shared" si="4"/>
        <v/>
      </c>
      <c r="O84" s="123" t="str">
        <f t="shared" si="5"/>
        <v/>
      </c>
      <c r="P84" s="261" t="str">
        <f t="shared" si="6"/>
        <v/>
      </c>
      <c r="Q84" s="24" t="str">
        <f t="shared" si="7"/>
        <v/>
      </c>
      <c r="R84" s="24" t="str">
        <f t="shared" si="8"/>
        <v/>
      </c>
      <c r="S84" s="24" t="str">
        <f t="shared" si="9"/>
        <v/>
      </c>
      <c r="T84" s="24" t="str">
        <f t="shared" si="10"/>
        <v/>
      </c>
      <c r="U84" s="24" t="str">
        <f t="shared" si="11"/>
        <v/>
      </c>
      <c r="V84" s="24" t="str">
        <f t="shared" si="12"/>
        <v/>
      </c>
      <c r="W84" s="261" t="str">
        <f t="shared" si="13"/>
        <v/>
      </c>
      <c r="X84" s="262" t="str">
        <f t="shared" si="14"/>
        <v/>
      </c>
      <c r="Y84" s="8">
        <f t="shared" si="15"/>
        <v>0</v>
      </c>
      <c r="Z84" s="3"/>
      <c r="AA84" s="3"/>
      <c r="AB84" s="3"/>
      <c r="AC84" s="3"/>
    </row>
    <row r="85" ht="12.75" hidden="1" customHeight="1">
      <c r="A85" s="250" t="s">
        <v>378</v>
      </c>
      <c r="B85" s="9"/>
      <c r="C85" s="17"/>
      <c r="D85" s="166"/>
      <c r="E85" s="251"/>
      <c r="F85" s="251"/>
      <c r="G85" s="252"/>
      <c r="H85" s="259"/>
      <c r="I85" s="260"/>
      <c r="J85" s="123" t="str">
        <f t="shared" si="3"/>
        <v/>
      </c>
      <c r="K85" s="239"/>
      <c r="L85" s="239"/>
      <c r="M85" s="256"/>
      <c r="N85" s="24" t="str">
        <f t="shared" si="4"/>
        <v/>
      </c>
      <c r="O85" s="123" t="str">
        <f t="shared" si="5"/>
        <v/>
      </c>
      <c r="P85" s="261" t="str">
        <f t="shared" si="6"/>
        <v/>
      </c>
      <c r="Q85" s="24" t="str">
        <f t="shared" si="7"/>
        <v/>
      </c>
      <c r="R85" s="24" t="str">
        <f t="shared" si="8"/>
        <v/>
      </c>
      <c r="S85" s="24" t="str">
        <f t="shared" si="9"/>
        <v/>
      </c>
      <c r="T85" s="24" t="str">
        <f t="shared" si="10"/>
        <v/>
      </c>
      <c r="U85" s="24" t="str">
        <f t="shared" si="11"/>
        <v/>
      </c>
      <c r="V85" s="24" t="str">
        <f t="shared" si="12"/>
        <v/>
      </c>
      <c r="W85" s="261" t="str">
        <f t="shared" si="13"/>
        <v/>
      </c>
      <c r="X85" s="262" t="str">
        <f t="shared" si="14"/>
        <v/>
      </c>
      <c r="Y85" s="8">
        <f t="shared" si="15"/>
        <v>0</v>
      </c>
      <c r="Z85" s="3"/>
      <c r="AA85" s="3"/>
      <c r="AB85" s="3"/>
      <c r="AC85" s="3"/>
    </row>
    <row r="86" ht="12.75" hidden="1" customHeight="1">
      <c r="A86" s="250" t="s">
        <v>378</v>
      </c>
      <c r="B86" s="9"/>
      <c r="C86" s="17"/>
      <c r="D86" s="166"/>
      <c r="E86" s="251"/>
      <c r="F86" s="251"/>
      <c r="G86" s="252"/>
      <c r="H86" s="259"/>
      <c r="I86" s="260"/>
      <c r="J86" s="123" t="str">
        <f t="shared" si="3"/>
        <v/>
      </c>
      <c r="K86" s="239"/>
      <c r="L86" s="239"/>
      <c r="M86" s="256"/>
      <c r="N86" s="24" t="str">
        <f t="shared" si="4"/>
        <v/>
      </c>
      <c r="O86" s="123" t="str">
        <f t="shared" si="5"/>
        <v/>
      </c>
      <c r="P86" s="261" t="str">
        <f t="shared" si="6"/>
        <v/>
      </c>
      <c r="Q86" s="24" t="str">
        <f t="shared" si="7"/>
        <v/>
      </c>
      <c r="R86" s="24" t="str">
        <f t="shared" si="8"/>
        <v/>
      </c>
      <c r="S86" s="24" t="str">
        <f t="shared" si="9"/>
        <v/>
      </c>
      <c r="T86" s="24" t="str">
        <f t="shared" si="10"/>
        <v/>
      </c>
      <c r="U86" s="24" t="str">
        <f t="shared" si="11"/>
        <v/>
      </c>
      <c r="V86" s="24" t="str">
        <f t="shared" si="12"/>
        <v/>
      </c>
      <c r="W86" s="261" t="str">
        <f t="shared" si="13"/>
        <v/>
      </c>
      <c r="X86" s="262" t="str">
        <f t="shared" si="14"/>
        <v/>
      </c>
      <c r="Y86" s="8">
        <f t="shared" si="15"/>
        <v>0</v>
      </c>
      <c r="Z86" s="3"/>
      <c r="AA86" s="3"/>
      <c r="AB86" s="3"/>
      <c r="AC86" s="3"/>
    </row>
    <row r="87" ht="12.75" hidden="1" customHeight="1">
      <c r="A87" s="250" t="s">
        <v>378</v>
      </c>
      <c r="B87" s="9"/>
      <c r="C87" s="17"/>
      <c r="D87" s="166"/>
      <c r="E87" s="251"/>
      <c r="F87" s="251"/>
      <c r="G87" s="252"/>
      <c r="H87" s="259"/>
      <c r="I87" s="260"/>
      <c r="J87" s="123" t="str">
        <f t="shared" si="3"/>
        <v/>
      </c>
      <c r="K87" s="239"/>
      <c r="L87" s="239"/>
      <c r="M87" s="256"/>
      <c r="N87" s="24" t="str">
        <f t="shared" si="4"/>
        <v/>
      </c>
      <c r="O87" s="123" t="str">
        <f t="shared" si="5"/>
        <v/>
      </c>
      <c r="P87" s="261" t="str">
        <f t="shared" si="6"/>
        <v/>
      </c>
      <c r="Q87" s="24" t="str">
        <f t="shared" si="7"/>
        <v/>
      </c>
      <c r="R87" s="24" t="str">
        <f t="shared" si="8"/>
        <v/>
      </c>
      <c r="S87" s="24" t="str">
        <f t="shared" si="9"/>
        <v/>
      </c>
      <c r="T87" s="24" t="str">
        <f t="shared" si="10"/>
        <v/>
      </c>
      <c r="U87" s="24" t="str">
        <f t="shared" si="11"/>
        <v/>
      </c>
      <c r="V87" s="24" t="str">
        <f t="shared" si="12"/>
        <v/>
      </c>
      <c r="W87" s="261" t="str">
        <f t="shared" si="13"/>
        <v/>
      </c>
      <c r="X87" s="262" t="str">
        <f t="shared" si="14"/>
        <v/>
      </c>
      <c r="Y87" s="8">
        <f t="shared" si="15"/>
        <v>0</v>
      </c>
      <c r="Z87" s="3"/>
      <c r="AA87" s="3"/>
      <c r="AB87" s="3"/>
      <c r="AC87" s="3"/>
    </row>
    <row r="88" ht="12.75" hidden="1" customHeight="1">
      <c r="A88" s="250" t="s">
        <v>378</v>
      </c>
      <c r="B88" s="9"/>
      <c r="C88" s="17"/>
      <c r="D88" s="166"/>
      <c r="E88" s="251"/>
      <c r="F88" s="251"/>
      <c r="G88" s="252"/>
      <c r="H88" s="259"/>
      <c r="I88" s="260"/>
      <c r="J88" s="123" t="str">
        <f t="shared" si="3"/>
        <v/>
      </c>
      <c r="K88" s="239"/>
      <c r="L88" s="239"/>
      <c r="M88" s="256"/>
      <c r="N88" s="24" t="str">
        <f t="shared" si="4"/>
        <v/>
      </c>
      <c r="O88" s="123" t="str">
        <f t="shared" si="5"/>
        <v/>
      </c>
      <c r="P88" s="261" t="str">
        <f t="shared" si="6"/>
        <v/>
      </c>
      <c r="Q88" s="24" t="str">
        <f t="shared" si="7"/>
        <v/>
      </c>
      <c r="R88" s="24" t="str">
        <f t="shared" si="8"/>
        <v/>
      </c>
      <c r="S88" s="24" t="str">
        <f t="shared" si="9"/>
        <v/>
      </c>
      <c r="T88" s="24" t="str">
        <f t="shared" si="10"/>
        <v/>
      </c>
      <c r="U88" s="24" t="str">
        <f t="shared" si="11"/>
        <v/>
      </c>
      <c r="V88" s="24" t="str">
        <f t="shared" si="12"/>
        <v/>
      </c>
      <c r="W88" s="261" t="str">
        <f t="shared" si="13"/>
        <v/>
      </c>
      <c r="X88" s="262" t="str">
        <f t="shared" si="14"/>
        <v/>
      </c>
      <c r="Y88" s="8">
        <f t="shared" si="15"/>
        <v>0</v>
      </c>
      <c r="Z88" s="3"/>
      <c r="AA88" s="3"/>
      <c r="AB88" s="3"/>
      <c r="AC88" s="3"/>
    </row>
    <row r="89" ht="12.75" hidden="1" customHeight="1">
      <c r="A89" s="250" t="s">
        <v>378</v>
      </c>
      <c r="B89" s="9"/>
      <c r="C89" s="17"/>
      <c r="D89" s="166"/>
      <c r="E89" s="251"/>
      <c r="F89" s="251"/>
      <c r="G89" s="252"/>
      <c r="H89" s="259"/>
      <c r="I89" s="260"/>
      <c r="J89" s="123" t="str">
        <f t="shared" si="3"/>
        <v/>
      </c>
      <c r="K89" s="239"/>
      <c r="L89" s="239"/>
      <c r="M89" s="256"/>
      <c r="N89" s="24" t="str">
        <f t="shared" si="4"/>
        <v/>
      </c>
      <c r="O89" s="123" t="str">
        <f t="shared" si="5"/>
        <v/>
      </c>
      <c r="P89" s="261" t="str">
        <f t="shared" si="6"/>
        <v/>
      </c>
      <c r="Q89" s="24" t="str">
        <f t="shared" si="7"/>
        <v/>
      </c>
      <c r="R89" s="24" t="str">
        <f t="shared" si="8"/>
        <v/>
      </c>
      <c r="S89" s="24" t="str">
        <f t="shared" si="9"/>
        <v/>
      </c>
      <c r="T89" s="24" t="str">
        <f t="shared" si="10"/>
        <v/>
      </c>
      <c r="U89" s="24" t="str">
        <f t="shared" si="11"/>
        <v/>
      </c>
      <c r="V89" s="24" t="str">
        <f t="shared" si="12"/>
        <v/>
      </c>
      <c r="W89" s="261" t="str">
        <f t="shared" si="13"/>
        <v/>
      </c>
      <c r="X89" s="262" t="str">
        <f t="shared" si="14"/>
        <v/>
      </c>
      <c r="Y89" s="8">
        <f t="shared" si="15"/>
        <v>0</v>
      </c>
      <c r="Z89" s="3"/>
      <c r="AA89" s="3"/>
      <c r="AB89" s="3"/>
      <c r="AC89" s="3"/>
    </row>
    <row r="90" ht="12.75" hidden="1" customHeight="1">
      <c r="A90" s="250" t="s">
        <v>378</v>
      </c>
      <c r="B90" s="9"/>
      <c r="C90" s="17"/>
      <c r="D90" s="166"/>
      <c r="E90" s="251"/>
      <c r="F90" s="251"/>
      <c r="G90" s="252"/>
      <c r="H90" s="259"/>
      <c r="I90" s="260"/>
      <c r="J90" s="123" t="str">
        <f t="shared" si="3"/>
        <v/>
      </c>
      <c r="K90" s="239"/>
      <c r="L90" s="239"/>
      <c r="M90" s="256"/>
      <c r="N90" s="24" t="str">
        <f t="shared" si="4"/>
        <v/>
      </c>
      <c r="O90" s="123" t="str">
        <f t="shared" si="5"/>
        <v/>
      </c>
      <c r="P90" s="261" t="str">
        <f t="shared" si="6"/>
        <v/>
      </c>
      <c r="Q90" s="24" t="str">
        <f t="shared" si="7"/>
        <v/>
      </c>
      <c r="R90" s="24" t="str">
        <f t="shared" si="8"/>
        <v/>
      </c>
      <c r="S90" s="24" t="str">
        <f t="shared" si="9"/>
        <v/>
      </c>
      <c r="T90" s="24" t="str">
        <f t="shared" si="10"/>
        <v/>
      </c>
      <c r="U90" s="24" t="str">
        <f t="shared" si="11"/>
        <v/>
      </c>
      <c r="V90" s="24" t="str">
        <f t="shared" si="12"/>
        <v/>
      </c>
      <c r="W90" s="261" t="str">
        <f t="shared" si="13"/>
        <v/>
      </c>
      <c r="X90" s="262" t="str">
        <f t="shared" si="14"/>
        <v/>
      </c>
      <c r="Y90" s="8">
        <f t="shared" si="15"/>
        <v>0</v>
      </c>
      <c r="Z90" s="3"/>
      <c r="AA90" s="3"/>
      <c r="AB90" s="3"/>
      <c r="AC90" s="3"/>
    </row>
    <row r="91" ht="12.75" hidden="1" customHeight="1">
      <c r="A91" s="250" t="s">
        <v>378</v>
      </c>
      <c r="B91" s="9"/>
      <c r="C91" s="17"/>
      <c r="D91" s="166"/>
      <c r="E91" s="251"/>
      <c r="F91" s="251"/>
      <c r="G91" s="252"/>
      <c r="H91" s="259"/>
      <c r="I91" s="260"/>
      <c r="J91" s="123" t="str">
        <f t="shared" si="3"/>
        <v/>
      </c>
      <c r="K91" s="239"/>
      <c r="L91" s="239"/>
      <c r="M91" s="256"/>
      <c r="N91" s="24" t="str">
        <f t="shared" si="4"/>
        <v/>
      </c>
      <c r="O91" s="123" t="str">
        <f t="shared" si="5"/>
        <v/>
      </c>
      <c r="P91" s="261" t="str">
        <f t="shared" si="6"/>
        <v/>
      </c>
      <c r="Q91" s="24" t="str">
        <f t="shared" si="7"/>
        <v/>
      </c>
      <c r="R91" s="24" t="str">
        <f t="shared" si="8"/>
        <v/>
      </c>
      <c r="S91" s="24" t="str">
        <f t="shared" si="9"/>
        <v/>
      </c>
      <c r="T91" s="24" t="str">
        <f t="shared" si="10"/>
        <v/>
      </c>
      <c r="U91" s="24" t="str">
        <f t="shared" si="11"/>
        <v/>
      </c>
      <c r="V91" s="24" t="str">
        <f t="shared" si="12"/>
        <v/>
      </c>
      <c r="W91" s="261" t="str">
        <f t="shared" si="13"/>
        <v/>
      </c>
      <c r="X91" s="262" t="str">
        <f t="shared" si="14"/>
        <v/>
      </c>
      <c r="Y91" s="8">
        <f t="shared" si="15"/>
        <v>0</v>
      </c>
      <c r="Z91" s="3"/>
      <c r="AA91" s="3"/>
      <c r="AB91" s="3"/>
      <c r="AC91" s="3"/>
    </row>
    <row r="92" ht="12.75" hidden="1" customHeight="1">
      <c r="A92" s="250" t="s">
        <v>378</v>
      </c>
      <c r="B92" s="9"/>
      <c r="C92" s="17"/>
      <c r="D92" s="166"/>
      <c r="E92" s="251"/>
      <c r="F92" s="251"/>
      <c r="G92" s="252"/>
      <c r="H92" s="259"/>
      <c r="I92" s="260"/>
      <c r="J92" s="123" t="str">
        <f t="shared" si="3"/>
        <v/>
      </c>
      <c r="K92" s="239"/>
      <c r="L92" s="239"/>
      <c r="M92" s="256"/>
      <c r="N92" s="24" t="str">
        <f t="shared" si="4"/>
        <v/>
      </c>
      <c r="O92" s="123" t="str">
        <f t="shared" si="5"/>
        <v/>
      </c>
      <c r="P92" s="261" t="str">
        <f t="shared" si="6"/>
        <v/>
      </c>
      <c r="Q92" s="24" t="str">
        <f t="shared" si="7"/>
        <v/>
      </c>
      <c r="R92" s="24" t="str">
        <f t="shared" si="8"/>
        <v/>
      </c>
      <c r="S92" s="24" t="str">
        <f t="shared" si="9"/>
        <v/>
      </c>
      <c r="T92" s="24" t="str">
        <f t="shared" si="10"/>
        <v/>
      </c>
      <c r="U92" s="24" t="str">
        <f t="shared" si="11"/>
        <v/>
      </c>
      <c r="V92" s="24" t="str">
        <f t="shared" si="12"/>
        <v/>
      </c>
      <c r="W92" s="261" t="str">
        <f t="shared" si="13"/>
        <v/>
      </c>
      <c r="X92" s="262" t="str">
        <f t="shared" si="14"/>
        <v/>
      </c>
      <c r="Y92" s="8">
        <f t="shared" si="15"/>
        <v>0</v>
      </c>
      <c r="Z92" s="3"/>
      <c r="AA92" s="3"/>
      <c r="AB92" s="3"/>
      <c r="AC92" s="3"/>
    </row>
    <row r="93" ht="12.75" hidden="1" customHeight="1">
      <c r="A93" s="250" t="s">
        <v>378</v>
      </c>
      <c r="B93" s="9"/>
      <c r="C93" s="17"/>
      <c r="D93" s="166"/>
      <c r="E93" s="251"/>
      <c r="F93" s="251"/>
      <c r="G93" s="252"/>
      <c r="H93" s="259"/>
      <c r="I93" s="260"/>
      <c r="J93" s="123" t="str">
        <f t="shared" si="3"/>
        <v/>
      </c>
      <c r="K93" s="239"/>
      <c r="L93" s="239"/>
      <c r="M93" s="256"/>
      <c r="N93" s="24" t="str">
        <f t="shared" si="4"/>
        <v/>
      </c>
      <c r="O93" s="123" t="str">
        <f t="shared" si="5"/>
        <v/>
      </c>
      <c r="P93" s="261" t="str">
        <f t="shared" si="6"/>
        <v/>
      </c>
      <c r="Q93" s="24" t="str">
        <f t="shared" si="7"/>
        <v/>
      </c>
      <c r="R93" s="24" t="str">
        <f t="shared" si="8"/>
        <v/>
      </c>
      <c r="S93" s="24" t="str">
        <f t="shared" si="9"/>
        <v/>
      </c>
      <c r="T93" s="24" t="str">
        <f t="shared" si="10"/>
        <v/>
      </c>
      <c r="U93" s="24" t="str">
        <f t="shared" si="11"/>
        <v/>
      </c>
      <c r="V93" s="24" t="str">
        <f t="shared" si="12"/>
        <v/>
      </c>
      <c r="W93" s="261" t="str">
        <f t="shared" si="13"/>
        <v/>
      </c>
      <c r="X93" s="262" t="str">
        <f t="shared" si="14"/>
        <v/>
      </c>
      <c r="Y93" s="8">
        <f t="shared" si="15"/>
        <v>0</v>
      </c>
      <c r="Z93" s="3"/>
      <c r="AA93" s="3"/>
      <c r="AB93" s="3"/>
      <c r="AC93" s="3"/>
    </row>
    <row r="94" ht="12.75" hidden="1" customHeight="1">
      <c r="A94" s="250" t="s">
        <v>378</v>
      </c>
      <c r="B94" s="9"/>
      <c r="C94" s="17"/>
      <c r="D94" s="166"/>
      <c r="E94" s="251"/>
      <c r="F94" s="251"/>
      <c r="G94" s="252"/>
      <c r="H94" s="259"/>
      <c r="I94" s="260"/>
      <c r="J94" s="123" t="str">
        <f t="shared" si="3"/>
        <v/>
      </c>
      <c r="K94" s="239"/>
      <c r="L94" s="239"/>
      <c r="M94" s="256"/>
      <c r="N94" s="24" t="str">
        <f t="shared" si="4"/>
        <v/>
      </c>
      <c r="O94" s="123" t="str">
        <f t="shared" si="5"/>
        <v/>
      </c>
      <c r="P94" s="261" t="str">
        <f t="shared" si="6"/>
        <v/>
      </c>
      <c r="Q94" s="24" t="str">
        <f t="shared" si="7"/>
        <v/>
      </c>
      <c r="R94" s="24" t="str">
        <f t="shared" si="8"/>
        <v/>
      </c>
      <c r="S94" s="24" t="str">
        <f t="shared" si="9"/>
        <v/>
      </c>
      <c r="T94" s="24" t="str">
        <f t="shared" si="10"/>
        <v/>
      </c>
      <c r="U94" s="24" t="str">
        <f t="shared" si="11"/>
        <v/>
      </c>
      <c r="V94" s="24" t="str">
        <f t="shared" si="12"/>
        <v/>
      </c>
      <c r="W94" s="261" t="str">
        <f t="shared" si="13"/>
        <v/>
      </c>
      <c r="X94" s="262" t="str">
        <f t="shared" si="14"/>
        <v/>
      </c>
      <c r="Y94" s="8">
        <f t="shared" si="15"/>
        <v>0</v>
      </c>
      <c r="Z94" s="3"/>
      <c r="AA94" s="3"/>
      <c r="AB94" s="3"/>
      <c r="AC94" s="3"/>
    </row>
    <row r="95" ht="12.75" hidden="1" customHeight="1">
      <c r="A95" s="250" t="s">
        <v>378</v>
      </c>
      <c r="B95" s="9"/>
      <c r="C95" s="17"/>
      <c r="D95" s="166"/>
      <c r="E95" s="251"/>
      <c r="F95" s="251"/>
      <c r="G95" s="252"/>
      <c r="H95" s="259"/>
      <c r="I95" s="260"/>
      <c r="J95" s="123" t="str">
        <f t="shared" si="3"/>
        <v/>
      </c>
      <c r="K95" s="239"/>
      <c r="L95" s="239"/>
      <c r="M95" s="256"/>
      <c r="N95" s="24" t="str">
        <f t="shared" si="4"/>
        <v/>
      </c>
      <c r="O95" s="123" t="str">
        <f t="shared" si="5"/>
        <v/>
      </c>
      <c r="P95" s="261" t="str">
        <f t="shared" si="6"/>
        <v/>
      </c>
      <c r="Q95" s="24" t="str">
        <f t="shared" si="7"/>
        <v/>
      </c>
      <c r="R95" s="24" t="str">
        <f t="shared" si="8"/>
        <v/>
      </c>
      <c r="S95" s="24" t="str">
        <f t="shared" si="9"/>
        <v/>
      </c>
      <c r="T95" s="24" t="str">
        <f t="shared" si="10"/>
        <v/>
      </c>
      <c r="U95" s="24" t="str">
        <f t="shared" si="11"/>
        <v/>
      </c>
      <c r="V95" s="24" t="str">
        <f t="shared" si="12"/>
        <v/>
      </c>
      <c r="W95" s="261" t="str">
        <f t="shared" si="13"/>
        <v/>
      </c>
      <c r="X95" s="262" t="str">
        <f t="shared" si="14"/>
        <v/>
      </c>
      <c r="Y95" s="8">
        <f t="shared" si="15"/>
        <v>0</v>
      </c>
      <c r="Z95" s="3"/>
      <c r="AA95" s="3"/>
      <c r="AB95" s="3"/>
      <c r="AC95" s="3"/>
    </row>
    <row r="96" ht="12.75" hidden="1" customHeight="1">
      <c r="A96" s="250" t="s">
        <v>378</v>
      </c>
      <c r="B96" s="9"/>
      <c r="C96" s="17"/>
      <c r="D96" s="166"/>
      <c r="E96" s="251"/>
      <c r="F96" s="251"/>
      <c r="G96" s="252"/>
      <c r="H96" s="259"/>
      <c r="I96" s="260"/>
      <c r="J96" s="123" t="str">
        <f t="shared" si="3"/>
        <v/>
      </c>
      <c r="K96" s="239"/>
      <c r="L96" s="239"/>
      <c r="M96" s="256"/>
      <c r="N96" s="24" t="str">
        <f t="shared" si="4"/>
        <v/>
      </c>
      <c r="O96" s="123" t="str">
        <f t="shared" si="5"/>
        <v/>
      </c>
      <c r="P96" s="261" t="str">
        <f t="shared" si="6"/>
        <v/>
      </c>
      <c r="Q96" s="24" t="str">
        <f t="shared" si="7"/>
        <v/>
      </c>
      <c r="R96" s="24" t="str">
        <f t="shared" si="8"/>
        <v/>
      </c>
      <c r="S96" s="24" t="str">
        <f t="shared" si="9"/>
        <v/>
      </c>
      <c r="T96" s="24" t="str">
        <f t="shared" si="10"/>
        <v/>
      </c>
      <c r="U96" s="24" t="str">
        <f t="shared" si="11"/>
        <v/>
      </c>
      <c r="V96" s="24" t="str">
        <f t="shared" si="12"/>
        <v/>
      </c>
      <c r="W96" s="261" t="str">
        <f t="shared" si="13"/>
        <v/>
      </c>
      <c r="X96" s="262" t="str">
        <f t="shared" si="14"/>
        <v/>
      </c>
      <c r="Y96" s="8">
        <f t="shared" si="15"/>
        <v>0</v>
      </c>
      <c r="Z96" s="3"/>
      <c r="AA96" s="3"/>
      <c r="AB96" s="3"/>
      <c r="AC96" s="3"/>
    </row>
    <row r="97" ht="12.75" hidden="1" customHeight="1">
      <c r="A97" s="250" t="s">
        <v>378</v>
      </c>
      <c r="B97" s="9"/>
      <c r="C97" s="17"/>
      <c r="D97" s="166"/>
      <c r="E97" s="251"/>
      <c r="F97" s="251"/>
      <c r="G97" s="252"/>
      <c r="H97" s="259"/>
      <c r="I97" s="260"/>
      <c r="J97" s="123" t="str">
        <f t="shared" si="3"/>
        <v/>
      </c>
      <c r="K97" s="239"/>
      <c r="L97" s="239"/>
      <c r="M97" s="256"/>
      <c r="N97" s="24" t="str">
        <f t="shared" si="4"/>
        <v/>
      </c>
      <c r="O97" s="123" t="str">
        <f t="shared" si="5"/>
        <v/>
      </c>
      <c r="P97" s="261" t="str">
        <f t="shared" si="6"/>
        <v/>
      </c>
      <c r="Q97" s="24" t="str">
        <f t="shared" si="7"/>
        <v/>
      </c>
      <c r="R97" s="24" t="str">
        <f t="shared" si="8"/>
        <v/>
      </c>
      <c r="S97" s="24" t="str">
        <f t="shared" si="9"/>
        <v/>
      </c>
      <c r="T97" s="24" t="str">
        <f t="shared" si="10"/>
        <v/>
      </c>
      <c r="U97" s="24" t="str">
        <f t="shared" si="11"/>
        <v/>
      </c>
      <c r="V97" s="24" t="str">
        <f t="shared" si="12"/>
        <v/>
      </c>
      <c r="W97" s="261" t="str">
        <f t="shared" si="13"/>
        <v/>
      </c>
      <c r="X97" s="262" t="str">
        <f t="shared" si="14"/>
        <v/>
      </c>
      <c r="Y97" s="8">
        <f t="shared" si="15"/>
        <v>0</v>
      </c>
      <c r="Z97" s="3"/>
      <c r="AA97" s="3"/>
      <c r="AB97" s="3"/>
      <c r="AC97" s="3"/>
    </row>
    <row r="98" ht="12.75" hidden="1" customHeight="1">
      <c r="A98" s="250" t="s">
        <v>378</v>
      </c>
      <c r="B98" s="9"/>
      <c r="C98" s="17"/>
      <c r="D98" s="166"/>
      <c r="E98" s="251"/>
      <c r="F98" s="251"/>
      <c r="G98" s="252"/>
      <c r="H98" s="259"/>
      <c r="I98" s="260"/>
      <c r="J98" s="123" t="str">
        <f t="shared" si="3"/>
        <v/>
      </c>
      <c r="K98" s="239"/>
      <c r="L98" s="239"/>
      <c r="M98" s="256"/>
      <c r="N98" s="24" t="str">
        <f t="shared" si="4"/>
        <v/>
      </c>
      <c r="O98" s="123" t="str">
        <f t="shared" si="5"/>
        <v/>
      </c>
      <c r="P98" s="261" t="str">
        <f t="shared" si="6"/>
        <v/>
      </c>
      <c r="Q98" s="24" t="str">
        <f t="shared" si="7"/>
        <v/>
      </c>
      <c r="R98" s="24" t="str">
        <f t="shared" si="8"/>
        <v/>
      </c>
      <c r="S98" s="24" t="str">
        <f t="shared" si="9"/>
        <v/>
      </c>
      <c r="T98" s="24" t="str">
        <f t="shared" si="10"/>
        <v/>
      </c>
      <c r="U98" s="24" t="str">
        <f t="shared" si="11"/>
        <v/>
      </c>
      <c r="V98" s="24" t="str">
        <f t="shared" si="12"/>
        <v/>
      </c>
      <c r="W98" s="261" t="str">
        <f t="shared" si="13"/>
        <v/>
      </c>
      <c r="X98" s="262" t="str">
        <f t="shared" si="14"/>
        <v/>
      </c>
      <c r="Y98" s="8">
        <f t="shared" si="15"/>
        <v>0</v>
      </c>
      <c r="Z98" s="3"/>
      <c r="AA98" s="3"/>
      <c r="AB98" s="3"/>
      <c r="AC98" s="3"/>
    </row>
    <row r="99" ht="12.75" hidden="1" customHeight="1">
      <c r="A99" s="250" t="s">
        <v>378</v>
      </c>
      <c r="B99" s="9"/>
      <c r="C99" s="17"/>
      <c r="D99" s="166"/>
      <c r="E99" s="251"/>
      <c r="F99" s="251"/>
      <c r="G99" s="252"/>
      <c r="H99" s="259"/>
      <c r="I99" s="260"/>
      <c r="J99" s="123" t="str">
        <f t="shared" si="3"/>
        <v/>
      </c>
      <c r="K99" s="239"/>
      <c r="L99" s="239"/>
      <c r="M99" s="256"/>
      <c r="N99" s="24" t="str">
        <f t="shared" si="4"/>
        <v/>
      </c>
      <c r="O99" s="123" t="str">
        <f t="shared" si="5"/>
        <v/>
      </c>
      <c r="P99" s="261" t="str">
        <f t="shared" si="6"/>
        <v/>
      </c>
      <c r="Q99" s="24" t="str">
        <f t="shared" si="7"/>
        <v/>
      </c>
      <c r="R99" s="24" t="str">
        <f t="shared" si="8"/>
        <v/>
      </c>
      <c r="S99" s="24" t="str">
        <f t="shared" si="9"/>
        <v/>
      </c>
      <c r="T99" s="24" t="str">
        <f t="shared" si="10"/>
        <v/>
      </c>
      <c r="U99" s="24" t="str">
        <f t="shared" si="11"/>
        <v/>
      </c>
      <c r="V99" s="24" t="str">
        <f t="shared" si="12"/>
        <v/>
      </c>
      <c r="W99" s="261" t="str">
        <f t="shared" si="13"/>
        <v/>
      </c>
      <c r="X99" s="262" t="str">
        <f t="shared" si="14"/>
        <v/>
      </c>
      <c r="Y99" s="8">
        <f t="shared" si="15"/>
        <v>0</v>
      </c>
      <c r="Z99" s="3"/>
      <c r="AA99" s="3"/>
      <c r="AB99" s="3"/>
      <c r="AC99" s="3"/>
    </row>
    <row r="100" ht="12.75" hidden="1" customHeight="1">
      <c r="A100" s="250" t="s">
        <v>378</v>
      </c>
      <c r="B100" s="9"/>
      <c r="C100" s="17"/>
      <c r="D100" s="166"/>
      <c r="E100" s="251"/>
      <c r="F100" s="251"/>
      <c r="G100" s="252"/>
      <c r="H100" s="259"/>
      <c r="I100" s="260"/>
      <c r="J100" s="123" t="str">
        <f t="shared" si="3"/>
        <v/>
      </c>
      <c r="K100" s="239"/>
      <c r="L100" s="239"/>
      <c r="M100" s="256"/>
      <c r="N100" s="24" t="str">
        <f t="shared" si="4"/>
        <v/>
      </c>
      <c r="O100" s="123" t="str">
        <f t="shared" si="5"/>
        <v/>
      </c>
      <c r="P100" s="261" t="str">
        <f t="shared" si="6"/>
        <v/>
      </c>
      <c r="Q100" s="24" t="str">
        <f t="shared" si="7"/>
        <v/>
      </c>
      <c r="R100" s="24" t="str">
        <f t="shared" si="8"/>
        <v/>
      </c>
      <c r="S100" s="24" t="str">
        <f t="shared" si="9"/>
        <v/>
      </c>
      <c r="T100" s="24" t="str">
        <f t="shared" si="10"/>
        <v/>
      </c>
      <c r="U100" s="24" t="str">
        <f t="shared" si="11"/>
        <v/>
      </c>
      <c r="V100" s="24" t="str">
        <f t="shared" si="12"/>
        <v/>
      </c>
      <c r="W100" s="261" t="str">
        <f t="shared" si="13"/>
        <v/>
      </c>
      <c r="X100" s="262" t="str">
        <f t="shared" si="14"/>
        <v/>
      </c>
      <c r="Y100" s="8">
        <f t="shared" si="15"/>
        <v>0</v>
      </c>
      <c r="Z100" s="3"/>
      <c r="AA100" s="3"/>
      <c r="AB100" s="3"/>
      <c r="AC100" s="3"/>
    </row>
    <row r="101" ht="12.75" hidden="1" customHeight="1">
      <c r="A101" s="250" t="s">
        <v>378</v>
      </c>
      <c r="B101" s="9"/>
      <c r="C101" s="17"/>
      <c r="D101" s="166"/>
      <c r="E101" s="251"/>
      <c r="F101" s="251"/>
      <c r="G101" s="252"/>
      <c r="H101" s="259"/>
      <c r="I101" s="260"/>
      <c r="J101" s="123" t="str">
        <f t="shared" si="3"/>
        <v/>
      </c>
      <c r="K101" s="239"/>
      <c r="L101" s="239"/>
      <c r="M101" s="256"/>
      <c r="N101" s="24" t="str">
        <f t="shared" si="4"/>
        <v/>
      </c>
      <c r="O101" s="123" t="str">
        <f t="shared" si="5"/>
        <v/>
      </c>
      <c r="P101" s="261" t="str">
        <f t="shared" si="6"/>
        <v/>
      </c>
      <c r="Q101" s="24" t="str">
        <f t="shared" si="7"/>
        <v/>
      </c>
      <c r="R101" s="24" t="str">
        <f t="shared" si="8"/>
        <v/>
      </c>
      <c r="S101" s="24" t="str">
        <f t="shared" si="9"/>
        <v/>
      </c>
      <c r="T101" s="24" t="str">
        <f t="shared" si="10"/>
        <v/>
      </c>
      <c r="U101" s="24" t="str">
        <f t="shared" si="11"/>
        <v/>
      </c>
      <c r="V101" s="24" t="str">
        <f t="shared" si="12"/>
        <v/>
      </c>
      <c r="W101" s="261" t="str">
        <f t="shared" si="13"/>
        <v/>
      </c>
      <c r="X101" s="262" t="str">
        <f t="shared" si="14"/>
        <v/>
      </c>
      <c r="Y101" s="8">
        <f t="shared" si="15"/>
        <v>0</v>
      </c>
      <c r="Z101" s="3"/>
      <c r="AA101" s="3"/>
      <c r="AB101" s="3"/>
      <c r="AC101" s="3"/>
    </row>
    <row r="102" ht="12.75" hidden="1" customHeight="1">
      <c r="A102" s="250" t="s">
        <v>378</v>
      </c>
      <c r="B102" s="9"/>
      <c r="C102" s="17"/>
      <c r="D102" s="166"/>
      <c r="E102" s="251"/>
      <c r="F102" s="251"/>
      <c r="G102" s="252"/>
      <c r="H102" s="259"/>
      <c r="I102" s="260"/>
      <c r="J102" s="123" t="str">
        <f t="shared" si="3"/>
        <v/>
      </c>
      <c r="K102" s="239"/>
      <c r="L102" s="239"/>
      <c r="M102" s="256"/>
      <c r="N102" s="24" t="str">
        <f t="shared" si="4"/>
        <v/>
      </c>
      <c r="O102" s="123" t="str">
        <f t="shared" si="5"/>
        <v/>
      </c>
      <c r="P102" s="261" t="str">
        <f t="shared" si="6"/>
        <v/>
      </c>
      <c r="Q102" s="24" t="str">
        <f t="shared" si="7"/>
        <v/>
      </c>
      <c r="R102" s="24" t="str">
        <f t="shared" si="8"/>
        <v/>
      </c>
      <c r="S102" s="24" t="str">
        <f t="shared" si="9"/>
        <v/>
      </c>
      <c r="T102" s="24" t="str">
        <f t="shared" si="10"/>
        <v/>
      </c>
      <c r="U102" s="24" t="str">
        <f t="shared" si="11"/>
        <v/>
      </c>
      <c r="V102" s="24" t="str">
        <f t="shared" si="12"/>
        <v/>
      </c>
      <c r="W102" s="261" t="str">
        <f t="shared" si="13"/>
        <v/>
      </c>
      <c r="X102" s="262" t="str">
        <f t="shared" si="14"/>
        <v/>
      </c>
      <c r="Y102" s="8">
        <f t="shared" si="15"/>
        <v>0</v>
      </c>
      <c r="Z102" s="3"/>
      <c r="AA102" s="3"/>
      <c r="AB102" s="3"/>
      <c r="AC102" s="3"/>
    </row>
    <row r="103" ht="12.75" hidden="1" customHeight="1">
      <c r="A103" s="250" t="s">
        <v>378</v>
      </c>
      <c r="B103" s="9"/>
      <c r="C103" s="17"/>
      <c r="D103" s="166"/>
      <c r="E103" s="251"/>
      <c r="F103" s="251"/>
      <c r="G103" s="252"/>
      <c r="H103" s="259"/>
      <c r="I103" s="260"/>
      <c r="J103" s="123" t="str">
        <f t="shared" si="3"/>
        <v/>
      </c>
      <c r="K103" s="239"/>
      <c r="L103" s="239"/>
      <c r="M103" s="256"/>
      <c r="N103" s="24" t="str">
        <f t="shared" si="4"/>
        <v/>
      </c>
      <c r="O103" s="123" t="str">
        <f t="shared" si="5"/>
        <v/>
      </c>
      <c r="P103" s="261" t="str">
        <f t="shared" si="6"/>
        <v/>
      </c>
      <c r="Q103" s="24" t="str">
        <f t="shared" si="7"/>
        <v/>
      </c>
      <c r="R103" s="24" t="str">
        <f t="shared" si="8"/>
        <v/>
      </c>
      <c r="S103" s="24" t="str">
        <f t="shared" si="9"/>
        <v/>
      </c>
      <c r="T103" s="24" t="str">
        <f t="shared" si="10"/>
        <v/>
      </c>
      <c r="U103" s="24" t="str">
        <f t="shared" si="11"/>
        <v/>
      </c>
      <c r="V103" s="24" t="str">
        <f t="shared" si="12"/>
        <v/>
      </c>
      <c r="W103" s="261" t="str">
        <f t="shared" si="13"/>
        <v/>
      </c>
      <c r="X103" s="262" t="str">
        <f t="shared" si="14"/>
        <v/>
      </c>
      <c r="Y103" s="8">
        <f t="shared" si="15"/>
        <v>0</v>
      </c>
      <c r="Z103" s="3"/>
      <c r="AA103" s="3"/>
      <c r="AB103" s="3"/>
      <c r="AC103" s="3"/>
    </row>
    <row r="104" ht="12.75" hidden="1" customHeight="1">
      <c r="A104" s="250" t="s">
        <v>378</v>
      </c>
      <c r="B104" s="9"/>
      <c r="C104" s="17"/>
      <c r="D104" s="166"/>
      <c r="E104" s="251"/>
      <c r="F104" s="251"/>
      <c r="G104" s="252"/>
      <c r="H104" s="259"/>
      <c r="I104" s="260"/>
      <c r="J104" s="123" t="str">
        <f t="shared" si="3"/>
        <v/>
      </c>
      <c r="K104" s="239"/>
      <c r="L104" s="239"/>
      <c r="M104" s="256"/>
      <c r="N104" s="24" t="str">
        <f t="shared" si="4"/>
        <v/>
      </c>
      <c r="O104" s="123" t="str">
        <f t="shared" si="5"/>
        <v/>
      </c>
      <c r="P104" s="261" t="str">
        <f t="shared" si="6"/>
        <v/>
      </c>
      <c r="Q104" s="24" t="str">
        <f t="shared" si="7"/>
        <v/>
      </c>
      <c r="R104" s="24" t="str">
        <f t="shared" si="8"/>
        <v/>
      </c>
      <c r="S104" s="24" t="str">
        <f t="shared" si="9"/>
        <v/>
      </c>
      <c r="T104" s="24" t="str">
        <f t="shared" si="10"/>
        <v/>
      </c>
      <c r="U104" s="24" t="str">
        <f t="shared" si="11"/>
        <v/>
      </c>
      <c r="V104" s="24" t="str">
        <f t="shared" si="12"/>
        <v/>
      </c>
      <c r="W104" s="261" t="str">
        <f t="shared" si="13"/>
        <v/>
      </c>
      <c r="X104" s="262" t="str">
        <f t="shared" si="14"/>
        <v/>
      </c>
      <c r="Y104" s="8">
        <f t="shared" si="15"/>
        <v>0</v>
      </c>
      <c r="Z104" s="3"/>
      <c r="AA104" s="3"/>
      <c r="AB104" s="3"/>
      <c r="AC104" s="3"/>
    </row>
    <row r="105" ht="12.75" hidden="1" customHeight="1">
      <c r="A105" s="250" t="s">
        <v>378</v>
      </c>
      <c r="B105" s="9"/>
      <c r="C105" s="17"/>
      <c r="D105" s="166"/>
      <c r="E105" s="251"/>
      <c r="F105" s="251"/>
      <c r="G105" s="252"/>
      <c r="H105" s="259"/>
      <c r="I105" s="260"/>
      <c r="J105" s="123" t="str">
        <f t="shared" si="3"/>
        <v/>
      </c>
      <c r="K105" s="239"/>
      <c r="L105" s="239"/>
      <c r="M105" s="256"/>
      <c r="N105" s="24" t="str">
        <f t="shared" si="4"/>
        <v/>
      </c>
      <c r="O105" s="123" t="str">
        <f t="shared" si="5"/>
        <v/>
      </c>
      <c r="P105" s="261" t="str">
        <f t="shared" si="6"/>
        <v/>
      </c>
      <c r="Q105" s="24" t="str">
        <f t="shared" si="7"/>
        <v/>
      </c>
      <c r="R105" s="24" t="str">
        <f t="shared" si="8"/>
        <v/>
      </c>
      <c r="S105" s="24" t="str">
        <f t="shared" si="9"/>
        <v/>
      </c>
      <c r="T105" s="24" t="str">
        <f t="shared" si="10"/>
        <v/>
      </c>
      <c r="U105" s="24" t="str">
        <f t="shared" si="11"/>
        <v/>
      </c>
      <c r="V105" s="24" t="str">
        <f t="shared" si="12"/>
        <v/>
      </c>
      <c r="W105" s="261" t="str">
        <f t="shared" si="13"/>
        <v/>
      </c>
      <c r="X105" s="262" t="str">
        <f t="shared" si="14"/>
        <v/>
      </c>
      <c r="Y105" s="8">
        <f t="shared" si="15"/>
        <v>0</v>
      </c>
      <c r="Z105" s="3"/>
      <c r="AA105" s="3"/>
      <c r="AB105" s="3"/>
      <c r="AC105" s="3"/>
    </row>
    <row r="106" ht="12.75" hidden="1" customHeight="1">
      <c r="A106" s="250" t="s">
        <v>378</v>
      </c>
      <c r="B106" s="9"/>
      <c r="C106" s="17"/>
      <c r="D106" s="166"/>
      <c r="E106" s="251"/>
      <c r="F106" s="251"/>
      <c r="G106" s="252"/>
      <c r="H106" s="259"/>
      <c r="I106" s="260"/>
      <c r="J106" s="123" t="str">
        <f t="shared" si="3"/>
        <v/>
      </c>
      <c r="K106" s="239"/>
      <c r="L106" s="239"/>
      <c r="M106" s="256"/>
      <c r="N106" s="24" t="str">
        <f t="shared" si="4"/>
        <v/>
      </c>
      <c r="O106" s="123" t="str">
        <f t="shared" si="5"/>
        <v/>
      </c>
      <c r="P106" s="261" t="str">
        <f t="shared" si="6"/>
        <v/>
      </c>
      <c r="Q106" s="24" t="str">
        <f t="shared" si="7"/>
        <v/>
      </c>
      <c r="R106" s="24" t="str">
        <f t="shared" si="8"/>
        <v/>
      </c>
      <c r="S106" s="24" t="str">
        <f t="shared" si="9"/>
        <v/>
      </c>
      <c r="T106" s="24" t="str">
        <f t="shared" si="10"/>
        <v/>
      </c>
      <c r="U106" s="24" t="str">
        <f t="shared" si="11"/>
        <v/>
      </c>
      <c r="V106" s="24" t="str">
        <f t="shared" si="12"/>
        <v/>
      </c>
      <c r="W106" s="261" t="str">
        <f t="shared" si="13"/>
        <v/>
      </c>
      <c r="X106" s="262" t="str">
        <f t="shared" si="14"/>
        <v/>
      </c>
      <c r="Y106" s="8">
        <f t="shared" si="15"/>
        <v>0</v>
      </c>
      <c r="Z106" s="3"/>
      <c r="AA106" s="3"/>
      <c r="AB106" s="3"/>
      <c r="AC106" s="3"/>
    </row>
    <row r="107" ht="12.75" hidden="1" customHeight="1">
      <c r="A107" s="250" t="s">
        <v>378</v>
      </c>
      <c r="B107" s="9"/>
      <c r="C107" s="17"/>
      <c r="D107" s="166"/>
      <c r="E107" s="251"/>
      <c r="F107" s="251"/>
      <c r="G107" s="252"/>
      <c r="H107" s="259"/>
      <c r="I107" s="260"/>
      <c r="J107" s="123" t="str">
        <f t="shared" si="3"/>
        <v/>
      </c>
      <c r="K107" s="239"/>
      <c r="L107" s="239"/>
      <c r="M107" s="256"/>
      <c r="N107" s="24" t="str">
        <f t="shared" si="4"/>
        <v/>
      </c>
      <c r="O107" s="123" t="str">
        <f t="shared" si="5"/>
        <v/>
      </c>
      <c r="P107" s="261" t="str">
        <f t="shared" si="6"/>
        <v/>
      </c>
      <c r="Q107" s="24" t="str">
        <f t="shared" si="7"/>
        <v/>
      </c>
      <c r="R107" s="24" t="str">
        <f t="shared" si="8"/>
        <v/>
      </c>
      <c r="S107" s="24" t="str">
        <f t="shared" si="9"/>
        <v/>
      </c>
      <c r="T107" s="24" t="str">
        <f t="shared" si="10"/>
        <v/>
      </c>
      <c r="U107" s="24" t="str">
        <f t="shared" si="11"/>
        <v/>
      </c>
      <c r="V107" s="24" t="str">
        <f t="shared" si="12"/>
        <v/>
      </c>
      <c r="W107" s="261" t="str">
        <f t="shared" si="13"/>
        <v/>
      </c>
      <c r="X107" s="262" t="str">
        <f t="shared" si="14"/>
        <v/>
      </c>
      <c r="Y107" s="8">
        <f t="shared" si="15"/>
        <v>0</v>
      </c>
      <c r="Z107" s="3"/>
      <c r="AA107" s="3"/>
      <c r="AB107" s="3"/>
      <c r="AC107" s="3"/>
    </row>
    <row r="108" ht="12.75" hidden="1" customHeight="1">
      <c r="A108" s="250" t="s">
        <v>378</v>
      </c>
      <c r="B108" s="9"/>
      <c r="C108" s="17"/>
      <c r="D108" s="166"/>
      <c r="E108" s="251"/>
      <c r="F108" s="251"/>
      <c r="G108" s="252"/>
      <c r="H108" s="259"/>
      <c r="I108" s="260"/>
      <c r="J108" s="123" t="str">
        <f t="shared" si="3"/>
        <v/>
      </c>
      <c r="K108" s="239"/>
      <c r="L108" s="239"/>
      <c r="M108" s="256"/>
      <c r="N108" s="24" t="str">
        <f t="shared" si="4"/>
        <v/>
      </c>
      <c r="O108" s="123" t="str">
        <f t="shared" si="5"/>
        <v/>
      </c>
      <c r="P108" s="261" t="str">
        <f t="shared" si="6"/>
        <v/>
      </c>
      <c r="Q108" s="24" t="str">
        <f t="shared" si="7"/>
        <v/>
      </c>
      <c r="R108" s="24" t="str">
        <f t="shared" si="8"/>
        <v/>
      </c>
      <c r="S108" s="24" t="str">
        <f t="shared" si="9"/>
        <v/>
      </c>
      <c r="T108" s="24" t="str">
        <f t="shared" si="10"/>
        <v/>
      </c>
      <c r="U108" s="24" t="str">
        <f t="shared" si="11"/>
        <v/>
      </c>
      <c r="V108" s="24" t="str">
        <f t="shared" si="12"/>
        <v/>
      </c>
      <c r="W108" s="261" t="str">
        <f t="shared" si="13"/>
        <v/>
      </c>
      <c r="X108" s="262" t="str">
        <f t="shared" si="14"/>
        <v/>
      </c>
      <c r="Y108" s="8">
        <f t="shared" si="15"/>
        <v>0</v>
      </c>
      <c r="Z108" s="3"/>
      <c r="AA108" s="3"/>
      <c r="AB108" s="3"/>
      <c r="AC108" s="3"/>
    </row>
    <row r="109" ht="12.75" hidden="1" customHeight="1">
      <c r="A109" s="250" t="s">
        <v>378</v>
      </c>
      <c r="B109" s="9"/>
      <c r="C109" s="17"/>
      <c r="D109" s="166"/>
      <c r="E109" s="251"/>
      <c r="F109" s="251"/>
      <c r="G109" s="252"/>
      <c r="H109" s="259"/>
      <c r="I109" s="260"/>
      <c r="J109" s="123" t="str">
        <f t="shared" si="3"/>
        <v/>
      </c>
      <c r="K109" s="239"/>
      <c r="L109" s="239"/>
      <c r="M109" s="256"/>
      <c r="N109" s="24" t="str">
        <f t="shared" si="4"/>
        <v/>
      </c>
      <c r="O109" s="123" t="str">
        <f t="shared" si="5"/>
        <v/>
      </c>
      <c r="P109" s="261" t="str">
        <f t="shared" si="6"/>
        <v/>
      </c>
      <c r="Q109" s="24" t="str">
        <f t="shared" si="7"/>
        <v/>
      </c>
      <c r="R109" s="24" t="str">
        <f t="shared" si="8"/>
        <v/>
      </c>
      <c r="S109" s="24" t="str">
        <f t="shared" si="9"/>
        <v/>
      </c>
      <c r="T109" s="24" t="str">
        <f t="shared" si="10"/>
        <v/>
      </c>
      <c r="U109" s="24" t="str">
        <f t="shared" si="11"/>
        <v/>
      </c>
      <c r="V109" s="24" t="str">
        <f t="shared" si="12"/>
        <v/>
      </c>
      <c r="W109" s="261" t="str">
        <f t="shared" si="13"/>
        <v/>
      </c>
      <c r="X109" s="262" t="str">
        <f t="shared" si="14"/>
        <v/>
      </c>
      <c r="Y109" s="8">
        <f t="shared" si="15"/>
        <v>0</v>
      </c>
      <c r="Z109" s="3"/>
      <c r="AA109" s="3"/>
      <c r="AB109" s="3"/>
      <c r="AC109" s="3"/>
    </row>
    <row r="110" ht="12.75" hidden="1" customHeight="1">
      <c r="A110" s="250" t="s">
        <v>378</v>
      </c>
      <c r="B110" s="9"/>
      <c r="C110" s="17"/>
      <c r="D110" s="166"/>
      <c r="E110" s="251"/>
      <c r="F110" s="251"/>
      <c r="G110" s="252"/>
      <c r="H110" s="259"/>
      <c r="I110" s="260"/>
      <c r="J110" s="123" t="str">
        <f t="shared" si="3"/>
        <v/>
      </c>
      <c r="K110" s="239"/>
      <c r="L110" s="239"/>
      <c r="M110" s="256"/>
      <c r="N110" s="24" t="str">
        <f t="shared" si="4"/>
        <v/>
      </c>
      <c r="O110" s="123" t="str">
        <f t="shared" si="5"/>
        <v/>
      </c>
      <c r="P110" s="261" t="str">
        <f t="shared" si="6"/>
        <v/>
      </c>
      <c r="Q110" s="24" t="str">
        <f t="shared" si="7"/>
        <v/>
      </c>
      <c r="R110" s="24" t="str">
        <f t="shared" si="8"/>
        <v/>
      </c>
      <c r="S110" s="24" t="str">
        <f t="shared" si="9"/>
        <v/>
      </c>
      <c r="T110" s="24" t="str">
        <f t="shared" si="10"/>
        <v/>
      </c>
      <c r="U110" s="24" t="str">
        <f t="shared" si="11"/>
        <v/>
      </c>
      <c r="V110" s="24" t="str">
        <f t="shared" si="12"/>
        <v/>
      </c>
      <c r="W110" s="261" t="str">
        <f t="shared" si="13"/>
        <v/>
      </c>
      <c r="X110" s="262" t="str">
        <f t="shared" si="14"/>
        <v/>
      </c>
      <c r="Y110" s="8">
        <f t="shared" si="15"/>
        <v>0</v>
      </c>
      <c r="Z110" s="3"/>
      <c r="AA110" s="3"/>
      <c r="AB110" s="3"/>
      <c r="AC110" s="3"/>
    </row>
    <row r="111" ht="12.75" hidden="1" customHeight="1">
      <c r="A111" s="250" t="s">
        <v>378</v>
      </c>
      <c r="B111" s="9"/>
      <c r="C111" s="17"/>
      <c r="D111" s="166"/>
      <c r="E111" s="251"/>
      <c r="F111" s="251"/>
      <c r="G111" s="252"/>
      <c r="H111" s="259"/>
      <c r="I111" s="260"/>
      <c r="J111" s="123" t="str">
        <f t="shared" si="3"/>
        <v/>
      </c>
      <c r="K111" s="239"/>
      <c r="L111" s="239"/>
      <c r="M111" s="256"/>
      <c r="N111" s="24" t="str">
        <f t="shared" si="4"/>
        <v/>
      </c>
      <c r="O111" s="123" t="str">
        <f t="shared" si="5"/>
        <v/>
      </c>
      <c r="P111" s="261" t="str">
        <f t="shared" si="6"/>
        <v/>
      </c>
      <c r="Q111" s="24" t="str">
        <f t="shared" si="7"/>
        <v/>
      </c>
      <c r="R111" s="24" t="str">
        <f t="shared" si="8"/>
        <v/>
      </c>
      <c r="S111" s="24" t="str">
        <f t="shared" si="9"/>
        <v/>
      </c>
      <c r="T111" s="24" t="str">
        <f t="shared" si="10"/>
        <v/>
      </c>
      <c r="U111" s="24" t="str">
        <f t="shared" si="11"/>
        <v/>
      </c>
      <c r="V111" s="24" t="str">
        <f t="shared" si="12"/>
        <v/>
      </c>
      <c r="W111" s="261" t="str">
        <f t="shared" si="13"/>
        <v/>
      </c>
      <c r="X111" s="262" t="str">
        <f t="shared" si="14"/>
        <v/>
      </c>
      <c r="Y111" s="8">
        <f t="shared" si="15"/>
        <v>0</v>
      </c>
      <c r="Z111" s="3"/>
      <c r="AA111" s="3"/>
      <c r="AB111" s="3"/>
      <c r="AC111" s="3"/>
    </row>
    <row r="112" ht="12.75" hidden="1" customHeight="1">
      <c r="A112" s="250" t="s">
        <v>378</v>
      </c>
      <c r="B112" s="9"/>
      <c r="C112" s="17"/>
      <c r="D112" s="166"/>
      <c r="E112" s="251"/>
      <c r="F112" s="251"/>
      <c r="G112" s="252"/>
      <c r="H112" s="259"/>
      <c r="I112" s="260"/>
      <c r="J112" s="123" t="str">
        <f t="shared" si="3"/>
        <v/>
      </c>
      <c r="K112" s="239"/>
      <c r="L112" s="239"/>
      <c r="M112" s="256"/>
      <c r="N112" s="24" t="str">
        <f t="shared" si="4"/>
        <v/>
      </c>
      <c r="O112" s="123" t="str">
        <f t="shared" si="5"/>
        <v/>
      </c>
      <c r="P112" s="261" t="str">
        <f t="shared" si="6"/>
        <v/>
      </c>
      <c r="Q112" s="24" t="str">
        <f t="shared" si="7"/>
        <v/>
      </c>
      <c r="R112" s="24" t="str">
        <f t="shared" si="8"/>
        <v/>
      </c>
      <c r="S112" s="24" t="str">
        <f t="shared" si="9"/>
        <v/>
      </c>
      <c r="T112" s="24" t="str">
        <f t="shared" si="10"/>
        <v/>
      </c>
      <c r="U112" s="24" t="str">
        <f t="shared" si="11"/>
        <v/>
      </c>
      <c r="V112" s="24" t="str">
        <f t="shared" si="12"/>
        <v/>
      </c>
      <c r="W112" s="261" t="str">
        <f t="shared" si="13"/>
        <v/>
      </c>
      <c r="X112" s="262" t="str">
        <f t="shared" si="14"/>
        <v/>
      </c>
      <c r="Y112" s="8">
        <f t="shared" si="15"/>
        <v>0</v>
      </c>
      <c r="Z112" s="3"/>
      <c r="AA112" s="3"/>
      <c r="AB112" s="3"/>
      <c r="AC112" s="3"/>
    </row>
    <row r="113" ht="12.75" hidden="1" customHeight="1">
      <c r="A113" s="250" t="s">
        <v>378</v>
      </c>
      <c r="B113" s="9"/>
      <c r="C113" s="17"/>
      <c r="D113" s="166"/>
      <c r="E113" s="251"/>
      <c r="F113" s="251"/>
      <c r="G113" s="252"/>
      <c r="H113" s="259"/>
      <c r="I113" s="260"/>
      <c r="J113" s="123" t="str">
        <f t="shared" si="3"/>
        <v/>
      </c>
      <c r="K113" s="239"/>
      <c r="L113" s="239"/>
      <c r="M113" s="256"/>
      <c r="N113" s="24" t="str">
        <f t="shared" si="4"/>
        <v/>
      </c>
      <c r="O113" s="123" t="str">
        <f t="shared" si="5"/>
        <v/>
      </c>
      <c r="P113" s="261" t="str">
        <f t="shared" si="6"/>
        <v/>
      </c>
      <c r="Q113" s="24" t="str">
        <f t="shared" si="7"/>
        <v/>
      </c>
      <c r="R113" s="24" t="str">
        <f t="shared" si="8"/>
        <v/>
      </c>
      <c r="S113" s="24" t="str">
        <f t="shared" si="9"/>
        <v/>
      </c>
      <c r="T113" s="24" t="str">
        <f t="shared" si="10"/>
        <v/>
      </c>
      <c r="U113" s="24" t="str">
        <f t="shared" si="11"/>
        <v/>
      </c>
      <c r="V113" s="24" t="str">
        <f t="shared" si="12"/>
        <v/>
      </c>
      <c r="W113" s="261" t="str">
        <f t="shared" si="13"/>
        <v/>
      </c>
      <c r="X113" s="262" t="str">
        <f t="shared" si="14"/>
        <v/>
      </c>
      <c r="Y113" s="8">
        <f t="shared" si="15"/>
        <v>0</v>
      </c>
      <c r="Z113" s="3"/>
      <c r="AA113" s="3"/>
      <c r="AB113" s="3"/>
      <c r="AC113" s="3"/>
    </row>
    <row r="114" ht="12.75" hidden="1" customHeight="1">
      <c r="A114" s="250" t="s">
        <v>378</v>
      </c>
      <c r="B114" s="9"/>
      <c r="C114" s="17"/>
      <c r="D114" s="166"/>
      <c r="E114" s="251"/>
      <c r="F114" s="251"/>
      <c r="G114" s="252"/>
      <c r="H114" s="259"/>
      <c r="I114" s="260"/>
      <c r="J114" s="123" t="str">
        <f t="shared" si="3"/>
        <v/>
      </c>
      <c r="K114" s="239"/>
      <c r="L114" s="239"/>
      <c r="M114" s="256"/>
      <c r="N114" s="24" t="str">
        <f t="shared" si="4"/>
        <v/>
      </c>
      <c r="O114" s="123" t="str">
        <f t="shared" si="5"/>
        <v/>
      </c>
      <c r="P114" s="261" t="str">
        <f t="shared" si="6"/>
        <v/>
      </c>
      <c r="Q114" s="24" t="str">
        <f t="shared" si="7"/>
        <v/>
      </c>
      <c r="R114" s="24" t="str">
        <f t="shared" si="8"/>
        <v/>
      </c>
      <c r="S114" s="24" t="str">
        <f t="shared" si="9"/>
        <v/>
      </c>
      <c r="T114" s="24" t="str">
        <f t="shared" si="10"/>
        <v/>
      </c>
      <c r="U114" s="24" t="str">
        <f t="shared" si="11"/>
        <v/>
      </c>
      <c r="V114" s="24" t="str">
        <f t="shared" si="12"/>
        <v/>
      </c>
      <c r="W114" s="261" t="str">
        <f t="shared" si="13"/>
        <v/>
      </c>
      <c r="X114" s="262" t="str">
        <f t="shared" si="14"/>
        <v/>
      </c>
      <c r="Y114" s="8">
        <f t="shared" si="15"/>
        <v>0</v>
      </c>
      <c r="Z114" s="3"/>
      <c r="AA114" s="3"/>
      <c r="AB114" s="3"/>
      <c r="AC114" s="3"/>
    </row>
    <row r="115" ht="12.75" hidden="1" customHeight="1">
      <c r="A115" s="250" t="s">
        <v>378</v>
      </c>
      <c r="B115" s="9"/>
      <c r="C115" s="17"/>
      <c r="D115" s="166"/>
      <c r="E115" s="251"/>
      <c r="F115" s="251"/>
      <c r="G115" s="252"/>
      <c r="H115" s="259"/>
      <c r="I115" s="260"/>
      <c r="J115" s="123" t="str">
        <f t="shared" si="3"/>
        <v/>
      </c>
      <c r="K115" s="239"/>
      <c r="L115" s="239"/>
      <c r="M115" s="256"/>
      <c r="N115" s="24" t="str">
        <f t="shared" si="4"/>
        <v/>
      </c>
      <c r="O115" s="123" t="str">
        <f t="shared" si="5"/>
        <v/>
      </c>
      <c r="P115" s="261" t="str">
        <f t="shared" si="6"/>
        <v/>
      </c>
      <c r="Q115" s="24" t="str">
        <f t="shared" si="7"/>
        <v/>
      </c>
      <c r="R115" s="24" t="str">
        <f t="shared" si="8"/>
        <v/>
      </c>
      <c r="S115" s="24" t="str">
        <f t="shared" si="9"/>
        <v/>
      </c>
      <c r="T115" s="24" t="str">
        <f t="shared" si="10"/>
        <v/>
      </c>
      <c r="U115" s="24" t="str">
        <f t="shared" si="11"/>
        <v/>
      </c>
      <c r="V115" s="24" t="str">
        <f t="shared" si="12"/>
        <v/>
      </c>
      <c r="W115" s="261" t="str">
        <f t="shared" si="13"/>
        <v/>
      </c>
      <c r="X115" s="262" t="str">
        <f t="shared" si="14"/>
        <v/>
      </c>
      <c r="Y115" s="8">
        <f t="shared" si="15"/>
        <v>0</v>
      </c>
      <c r="Z115" s="3"/>
      <c r="AA115" s="3"/>
      <c r="AB115" s="3"/>
      <c r="AC115" s="3"/>
    </row>
    <row r="116" ht="12.75" hidden="1" customHeight="1">
      <c r="A116" s="250" t="s">
        <v>378</v>
      </c>
      <c r="B116" s="9"/>
      <c r="C116" s="17"/>
      <c r="D116" s="166"/>
      <c r="E116" s="251"/>
      <c r="F116" s="251"/>
      <c r="G116" s="252"/>
      <c r="H116" s="259"/>
      <c r="I116" s="260"/>
      <c r="J116" s="123" t="str">
        <f t="shared" si="3"/>
        <v/>
      </c>
      <c r="K116" s="239"/>
      <c r="L116" s="239"/>
      <c r="M116" s="256"/>
      <c r="N116" s="24" t="str">
        <f t="shared" si="4"/>
        <v/>
      </c>
      <c r="O116" s="123" t="str">
        <f t="shared" si="5"/>
        <v/>
      </c>
      <c r="P116" s="261" t="str">
        <f t="shared" si="6"/>
        <v/>
      </c>
      <c r="Q116" s="24" t="str">
        <f t="shared" si="7"/>
        <v/>
      </c>
      <c r="R116" s="24" t="str">
        <f t="shared" si="8"/>
        <v/>
      </c>
      <c r="S116" s="24" t="str">
        <f t="shared" si="9"/>
        <v/>
      </c>
      <c r="T116" s="24" t="str">
        <f t="shared" si="10"/>
        <v/>
      </c>
      <c r="U116" s="24" t="str">
        <f t="shared" si="11"/>
        <v/>
      </c>
      <c r="V116" s="24" t="str">
        <f t="shared" si="12"/>
        <v/>
      </c>
      <c r="W116" s="261" t="str">
        <f t="shared" si="13"/>
        <v/>
      </c>
      <c r="X116" s="262" t="str">
        <f t="shared" si="14"/>
        <v/>
      </c>
      <c r="Y116" s="8">
        <f t="shared" si="15"/>
        <v>0</v>
      </c>
      <c r="Z116" s="3"/>
      <c r="AA116" s="3"/>
      <c r="AB116" s="3"/>
      <c r="AC116" s="3"/>
    </row>
    <row r="117" ht="12.75" hidden="1" customHeight="1">
      <c r="A117" s="250" t="s">
        <v>378</v>
      </c>
      <c r="B117" s="9"/>
      <c r="C117" s="17"/>
      <c r="D117" s="166"/>
      <c r="E117" s="251"/>
      <c r="F117" s="251"/>
      <c r="G117" s="252"/>
      <c r="H117" s="259"/>
      <c r="I117" s="260"/>
      <c r="J117" s="123" t="str">
        <f t="shared" si="3"/>
        <v/>
      </c>
      <c r="K117" s="239"/>
      <c r="L117" s="239"/>
      <c r="M117" s="256"/>
      <c r="N117" s="24" t="str">
        <f t="shared" si="4"/>
        <v/>
      </c>
      <c r="O117" s="123" t="str">
        <f t="shared" si="5"/>
        <v/>
      </c>
      <c r="P117" s="261" t="str">
        <f t="shared" si="6"/>
        <v/>
      </c>
      <c r="Q117" s="24" t="str">
        <f t="shared" si="7"/>
        <v/>
      </c>
      <c r="R117" s="24" t="str">
        <f t="shared" si="8"/>
        <v/>
      </c>
      <c r="S117" s="24" t="str">
        <f t="shared" si="9"/>
        <v/>
      </c>
      <c r="T117" s="24" t="str">
        <f t="shared" si="10"/>
        <v/>
      </c>
      <c r="U117" s="24" t="str">
        <f t="shared" si="11"/>
        <v/>
      </c>
      <c r="V117" s="24" t="str">
        <f t="shared" si="12"/>
        <v/>
      </c>
      <c r="W117" s="261" t="str">
        <f t="shared" si="13"/>
        <v/>
      </c>
      <c r="X117" s="262" t="str">
        <f t="shared" si="14"/>
        <v/>
      </c>
      <c r="Y117" s="8">
        <f t="shared" si="15"/>
        <v>0</v>
      </c>
      <c r="Z117" s="3"/>
      <c r="AA117" s="3"/>
      <c r="AB117" s="3"/>
      <c r="AC117" s="3"/>
    </row>
    <row r="118" ht="12.75" hidden="1" customHeight="1">
      <c r="A118" s="250" t="s">
        <v>378</v>
      </c>
      <c r="B118" s="9"/>
      <c r="C118" s="17"/>
      <c r="D118" s="166"/>
      <c r="E118" s="251"/>
      <c r="F118" s="251"/>
      <c r="G118" s="252"/>
      <c r="H118" s="259"/>
      <c r="I118" s="260"/>
      <c r="J118" s="123" t="str">
        <f t="shared" si="3"/>
        <v/>
      </c>
      <c r="K118" s="239"/>
      <c r="L118" s="239"/>
      <c r="M118" s="256"/>
      <c r="N118" s="24" t="str">
        <f t="shared" si="4"/>
        <v/>
      </c>
      <c r="O118" s="123" t="str">
        <f t="shared" si="5"/>
        <v/>
      </c>
      <c r="P118" s="261" t="str">
        <f t="shared" si="6"/>
        <v/>
      </c>
      <c r="Q118" s="24" t="str">
        <f t="shared" si="7"/>
        <v/>
      </c>
      <c r="R118" s="24" t="str">
        <f t="shared" si="8"/>
        <v/>
      </c>
      <c r="S118" s="24" t="str">
        <f t="shared" si="9"/>
        <v/>
      </c>
      <c r="T118" s="24" t="str">
        <f t="shared" si="10"/>
        <v/>
      </c>
      <c r="U118" s="24" t="str">
        <f t="shared" si="11"/>
        <v/>
      </c>
      <c r="V118" s="24" t="str">
        <f t="shared" si="12"/>
        <v/>
      </c>
      <c r="W118" s="261" t="str">
        <f t="shared" si="13"/>
        <v/>
      </c>
      <c r="X118" s="262" t="str">
        <f t="shared" si="14"/>
        <v/>
      </c>
      <c r="Y118" s="8">
        <f t="shared" si="15"/>
        <v>0</v>
      </c>
      <c r="Z118" s="3"/>
      <c r="AA118" s="3"/>
      <c r="AB118" s="3"/>
      <c r="AC118" s="3"/>
    </row>
    <row r="119" ht="12.75" hidden="1" customHeight="1">
      <c r="A119" s="250" t="s">
        <v>378</v>
      </c>
      <c r="B119" s="9"/>
      <c r="C119" s="17"/>
      <c r="D119" s="166"/>
      <c r="E119" s="251"/>
      <c r="F119" s="251"/>
      <c r="G119" s="252"/>
      <c r="H119" s="259"/>
      <c r="I119" s="260"/>
      <c r="J119" s="123" t="str">
        <f t="shared" si="3"/>
        <v/>
      </c>
      <c r="K119" s="239"/>
      <c r="L119" s="239"/>
      <c r="M119" s="256"/>
      <c r="N119" s="24" t="str">
        <f t="shared" si="4"/>
        <v/>
      </c>
      <c r="O119" s="123" t="str">
        <f t="shared" si="5"/>
        <v/>
      </c>
      <c r="P119" s="261" t="str">
        <f t="shared" si="6"/>
        <v/>
      </c>
      <c r="Q119" s="24" t="str">
        <f t="shared" si="7"/>
        <v/>
      </c>
      <c r="R119" s="24" t="str">
        <f t="shared" si="8"/>
        <v/>
      </c>
      <c r="S119" s="24" t="str">
        <f t="shared" si="9"/>
        <v/>
      </c>
      <c r="T119" s="24" t="str">
        <f t="shared" si="10"/>
        <v/>
      </c>
      <c r="U119" s="24" t="str">
        <f t="shared" si="11"/>
        <v/>
      </c>
      <c r="V119" s="24" t="str">
        <f t="shared" si="12"/>
        <v/>
      </c>
      <c r="W119" s="261" t="str">
        <f t="shared" si="13"/>
        <v/>
      </c>
      <c r="X119" s="262" t="str">
        <f t="shared" si="14"/>
        <v/>
      </c>
      <c r="Y119" s="8">
        <f t="shared" si="15"/>
        <v>0</v>
      </c>
      <c r="Z119" s="3"/>
      <c r="AA119" s="3"/>
      <c r="AB119" s="3"/>
      <c r="AC119" s="3"/>
    </row>
    <row r="120" ht="12.75" hidden="1" customHeight="1">
      <c r="A120" s="250" t="s">
        <v>378</v>
      </c>
      <c r="B120" s="9"/>
      <c r="C120" s="17"/>
      <c r="D120" s="166"/>
      <c r="E120" s="251"/>
      <c r="F120" s="251"/>
      <c r="G120" s="252"/>
      <c r="H120" s="259"/>
      <c r="I120" s="260"/>
      <c r="J120" s="123" t="str">
        <f t="shared" si="3"/>
        <v/>
      </c>
      <c r="K120" s="239"/>
      <c r="L120" s="239"/>
      <c r="M120" s="256"/>
      <c r="N120" s="24" t="str">
        <f t="shared" si="4"/>
        <v/>
      </c>
      <c r="O120" s="123" t="str">
        <f t="shared" si="5"/>
        <v/>
      </c>
      <c r="P120" s="261" t="str">
        <f t="shared" si="6"/>
        <v/>
      </c>
      <c r="Q120" s="24" t="str">
        <f t="shared" si="7"/>
        <v/>
      </c>
      <c r="R120" s="24" t="str">
        <f t="shared" si="8"/>
        <v/>
      </c>
      <c r="S120" s="24" t="str">
        <f t="shared" si="9"/>
        <v/>
      </c>
      <c r="T120" s="24" t="str">
        <f t="shared" si="10"/>
        <v/>
      </c>
      <c r="U120" s="24" t="str">
        <f t="shared" si="11"/>
        <v/>
      </c>
      <c r="V120" s="24" t="str">
        <f t="shared" si="12"/>
        <v/>
      </c>
      <c r="W120" s="261" t="str">
        <f t="shared" si="13"/>
        <v/>
      </c>
      <c r="X120" s="262" t="str">
        <f t="shared" si="14"/>
        <v/>
      </c>
      <c r="Y120" s="8">
        <f t="shared" si="15"/>
        <v>0</v>
      </c>
      <c r="Z120" s="3"/>
      <c r="AA120" s="3"/>
      <c r="AB120" s="3"/>
      <c r="AC120" s="3"/>
    </row>
    <row r="121" ht="12.75" hidden="1" customHeight="1">
      <c r="A121" s="250" t="s">
        <v>378</v>
      </c>
      <c r="B121" s="9"/>
      <c r="C121" s="17"/>
      <c r="D121" s="166"/>
      <c r="E121" s="251"/>
      <c r="F121" s="251"/>
      <c r="G121" s="252"/>
      <c r="H121" s="259"/>
      <c r="I121" s="260"/>
      <c r="J121" s="123" t="str">
        <f t="shared" si="3"/>
        <v/>
      </c>
      <c r="K121" s="239"/>
      <c r="L121" s="239"/>
      <c r="M121" s="256"/>
      <c r="N121" s="24" t="str">
        <f t="shared" si="4"/>
        <v/>
      </c>
      <c r="O121" s="123" t="str">
        <f t="shared" si="5"/>
        <v/>
      </c>
      <c r="P121" s="261" t="str">
        <f t="shared" si="6"/>
        <v/>
      </c>
      <c r="Q121" s="24" t="str">
        <f t="shared" si="7"/>
        <v/>
      </c>
      <c r="R121" s="24" t="str">
        <f t="shared" si="8"/>
        <v/>
      </c>
      <c r="S121" s="24" t="str">
        <f t="shared" si="9"/>
        <v/>
      </c>
      <c r="T121" s="24" t="str">
        <f t="shared" si="10"/>
        <v/>
      </c>
      <c r="U121" s="24" t="str">
        <f t="shared" si="11"/>
        <v/>
      </c>
      <c r="V121" s="24" t="str">
        <f t="shared" si="12"/>
        <v/>
      </c>
      <c r="W121" s="261" t="str">
        <f t="shared" si="13"/>
        <v/>
      </c>
      <c r="X121" s="262" t="str">
        <f t="shared" si="14"/>
        <v/>
      </c>
      <c r="Y121" s="8">
        <f t="shared" si="15"/>
        <v>0</v>
      </c>
      <c r="Z121" s="3"/>
      <c r="AA121" s="3"/>
      <c r="AB121" s="3"/>
      <c r="AC121" s="3"/>
    </row>
    <row r="122" ht="12.75" hidden="1" customHeight="1">
      <c r="A122" s="250" t="s">
        <v>378</v>
      </c>
      <c r="B122" s="9"/>
      <c r="C122" s="17"/>
      <c r="D122" s="166"/>
      <c r="E122" s="251"/>
      <c r="F122" s="251"/>
      <c r="G122" s="252"/>
      <c r="H122" s="259"/>
      <c r="I122" s="260"/>
      <c r="J122" s="123" t="str">
        <f t="shared" si="3"/>
        <v/>
      </c>
      <c r="K122" s="239"/>
      <c r="L122" s="239"/>
      <c r="M122" s="256"/>
      <c r="N122" s="24" t="str">
        <f t="shared" si="4"/>
        <v/>
      </c>
      <c r="O122" s="123" t="str">
        <f t="shared" si="5"/>
        <v/>
      </c>
      <c r="P122" s="261" t="str">
        <f t="shared" si="6"/>
        <v/>
      </c>
      <c r="Q122" s="24" t="str">
        <f t="shared" si="7"/>
        <v/>
      </c>
      <c r="R122" s="24" t="str">
        <f t="shared" si="8"/>
        <v/>
      </c>
      <c r="S122" s="24" t="str">
        <f t="shared" si="9"/>
        <v/>
      </c>
      <c r="T122" s="24" t="str">
        <f t="shared" si="10"/>
        <v/>
      </c>
      <c r="U122" s="24" t="str">
        <f t="shared" si="11"/>
        <v/>
      </c>
      <c r="V122" s="24" t="str">
        <f t="shared" si="12"/>
        <v/>
      </c>
      <c r="W122" s="261" t="str">
        <f t="shared" si="13"/>
        <v/>
      </c>
      <c r="X122" s="262" t="str">
        <f t="shared" si="14"/>
        <v/>
      </c>
      <c r="Y122" s="8">
        <f t="shared" si="15"/>
        <v>0</v>
      </c>
      <c r="Z122" s="3"/>
      <c r="AA122" s="3"/>
      <c r="AB122" s="3"/>
      <c r="AC122" s="3"/>
    </row>
    <row r="123" ht="12.75" hidden="1" customHeight="1">
      <c r="A123" s="250" t="s">
        <v>378</v>
      </c>
      <c r="B123" s="9"/>
      <c r="C123" s="17"/>
      <c r="D123" s="166"/>
      <c r="E123" s="251"/>
      <c r="F123" s="251"/>
      <c r="G123" s="252"/>
      <c r="H123" s="259"/>
      <c r="I123" s="260"/>
      <c r="J123" s="123" t="str">
        <f t="shared" si="3"/>
        <v/>
      </c>
      <c r="K123" s="239"/>
      <c r="L123" s="239"/>
      <c r="M123" s="256"/>
      <c r="N123" s="24" t="str">
        <f t="shared" si="4"/>
        <v/>
      </c>
      <c r="O123" s="123" t="str">
        <f t="shared" si="5"/>
        <v/>
      </c>
      <c r="P123" s="261" t="str">
        <f t="shared" si="6"/>
        <v/>
      </c>
      <c r="Q123" s="24" t="str">
        <f t="shared" si="7"/>
        <v/>
      </c>
      <c r="R123" s="24" t="str">
        <f t="shared" si="8"/>
        <v/>
      </c>
      <c r="S123" s="24" t="str">
        <f t="shared" si="9"/>
        <v/>
      </c>
      <c r="T123" s="24" t="str">
        <f t="shared" si="10"/>
        <v/>
      </c>
      <c r="U123" s="24" t="str">
        <f t="shared" si="11"/>
        <v/>
      </c>
      <c r="V123" s="24" t="str">
        <f t="shared" si="12"/>
        <v/>
      </c>
      <c r="W123" s="261" t="str">
        <f t="shared" si="13"/>
        <v/>
      </c>
      <c r="X123" s="262" t="str">
        <f t="shared" si="14"/>
        <v/>
      </c>
      <c r="Y123" s="8">
        <f t="shared" si="15"/>
        <v>0</v>
      </c>
      <c r="Z123" s="3"/>
      <c r="AA123" s="3"/>
      <c r="AB123" s="3"/>
      <c r="AC123" s="3"/>
    </row>
    <row r="124" ht="12.75" hidden="1" customHeight="1">
      <c r="A124" s="250" t="s">
        <v>378</v>
      </c>
      <c r="B124" s="9"/>
      <c r="C124" s="17"/>
      <c r="D124" s="166"/>
      <c r="E124" s="251"/>
      <c r="F124" s="251"/>
      <c r="G124" s="252"/>
      <c r="H124" s="259"/>
      <c r="I124" s="260"/>
      <c r="J124" s="123" t="str">
        <f t="shared" si="3"/>
        <v/>
      </c>
      <c r="K124" s="239"/>
      <c r="L124" s="239"/>
      <c r="M124" s="256"/>
      <c r="N124" s="24" t="str">
        <f t="shared" si="4"/>
        <v/>
      </c>
      <c r="O124" s="123" t="str">
        <f t="shared" si="5"/>
        <v/>
      </c>
      <c r="P124" s="261" t="str">
        <f t="shared" si="6"/>
        <v/>
      </c>
      <c r="Q124" s="24" t="str">
        <f t="shared" si="7"/>
        <v/>
      </c>
      <c r="R124" s="24" t="str">
        <f t="shared" si="8"/>
        <v/>
      </c>
      <c r="S124" s="24" t="str">
        <f t="shared" si="9"/>
        <v/>
      </c>
      <c r="T124" s="24" t="str">
        <f t="shared" si="10"/>
        <v/>
      </c>
      <c r="U124" s="24" t="str">
        <f t="shared" si="11"/>
        <v/>
      </c>
      <c r="V124" s="24" t="str">
        <f t="shared" si="12"/>
        <v/>
      </c>
      <c r="W124" s="261" t="str">
        <f t="shared" si="13"/>
        <v/>
      </c>
      <c r="X124" s="262" t="str">
        <f t="shared" si="14"/>
        <v/>
      </c>
      <c r="Y124" s="8">
        <f t="shared" si="15"/>
        <v>0</v>
      </c>
      <c r="Z124" s="3"/>
      <c r="AA124" s="3"/>
      <c r="AB124" s="3"/>
      <c r="AC124" s="3"/>
    </row>
    <row r="125" ht="12.75" hidden="1" customHeight="1">
      <c r="A125" s="250" t="s">
        <v>378</v>
      </c>
      <c r="B125" s="9"/>
      <c r="C125" s="17"/>
      <c r="D125" s="166"/>
      <c r="E125" s="251"/>
      <c r="F125" s="251"/>
      <c r="G125" s="252"/>
      <c r="H125" s="259"/>
      <c r="I125" s="260"/>
      <c r="J125" s="123" t="str">
        <f t="shared" si="3"/>
        <v/>
      </c>
      <c r="K125" s="239"/>
      <c r="L125" s="239"/>
      <c r="M125" s="256"/>
      <c r="N125" s="24" t="str">
        <f t="shared" si="4"/>
        <v/>
      </c>
      <c r="O125" s="123" t="str">
        <f t="shared" si="5"/>
        <v/>
      </c>
      <c r="P125" s="261" t="str">
        <f t="shared" si="6"/>
        <v/>
      </c>
      <c r="Q125" s="24" t="str">
        <f t="shared" si="7"/>
        <v/>
      </c>
      <c r="R125" s="24" t="str">
        <f t="shared" si="8"/>
        <v/>
      </c>
      <c r="S125" s="24" t="str">
        <f t="shared" si="9"/>
        <v/>
      </c>
      <c r="T125" s="24" t="str">
        <f t="shared" si="10"/>
        <v/>
      </c>
      <c r="U125" s="24" t="str">
        <f t="shared" si="11"/>
        <v/>
      </c>
      <c r="V125" s="24" t="str">
        <f t="shared" si="12"/>
        <v/>
      </c>
      <c r="W125" s="261" t="str">
        <f t="shared" si="13"/>
        <v/>
      </c>
      <c r="X125" s="262" t="str">
        <f t="shared" si="14"/>
        <v/>
      </c>
      <c r="Y125" s="8">
        <f t="shared" si="15"/>
        <v>0</v>
      </c>
      <c r="Z125" s="3"/>
      <c r="AA125" s="3"/>
      <c r="AB125" s="3"/>
      <c r="AC125" s="3"/>
    </row>
    <row r="126" ht="12.75" hidden="1" customHeight="1">
      <c r="A126" s="250" t="s">
        <v>378</v>
      </c>
      <c r="B126" s="9"/>
      <c r="C126" s="17"/>
      <c r="D126" s="166"/>
      <c r="E126" s="251"/>
      <c r="F126" s="251"/>
      <c r="G126" s="252"/>
      <c r="H126" s="259"/>
      <c r="I126" s="260"/>
      <c r="J126" s="123" t="str">
        <f t="shared" si="3"/>
        <v/>
      </c>
      <c r="K126" s="239"/>
      <c r="L126" s="239"/>
      <c r="M126" s="256"/>
      <c r="N126" s="24" t="str">
        <f t="shared" si="4"/>
        <v/>
      </c>
      <c r="O126" s="123" t="str">
        <f t="shared" si="5"/>
        <v/>
      </c>
      <c r="P126" s="261" t="str">
        <f t="shared" si="6"/>
        <v/>
      </c>
      <c r="Q126" s="24" t="str">
        <f t="shared" si="7"/>
        <v/>
      </c>
      <c r="R126" s="24" t="str">
        <f t="shared" si="8"/>
        <v/>
      </c>
      <c r="S126" s="24" t="str">
        <f t="shared" si="9"/>
        <v/>
      </c>
      <c r="T126" s="24" t="str">
        <f t="shared" si="10"/>
        <v/>
      </c>
      <c r="U126" s="24" t="str">
        <f t="shared" si="11"/>
        <v/>
      </c>
      <c r="V126" s="24" t="str">
        <f t="shared" si="12"/>
        <v/>
      </c>
      <c r="W126" s="261" t="str">
        <f t="shared" si="13"/>
        <v/>
      </c>
      <c r="X126" s="262" t="str">
        <f t="shared" si="14"/>
        <v/>
      </c>
      <c r="Y126" s="8">
        <f t="shared" si="15"/>
        <v>0</v>
      </c>
      <c r="Z126" s="3"/>
      <c r="AA126" s="3"/>
      <c r="AB126" s="3"/>
      <c r="AC126" s="3"/>
    </row>
    <row r="127" ht="12.75" hidden="1" customHeight="1">
      <c r="A127" s="250" t="s">
        <v>378</v>
      </c>
      <c r="B127" s="9"/>
      <c r="C127" s="17"/>
      <c r="D127" s="166"/>
      <c r="E127" s="251"/>
      <c r="F127" s="251"/>
      <c r="G127" s="252"/>
      <c r="H127" s="259"/>
      <c r="I127" s="260"/>
      <c r="J127" s="123" t="str">
        <f t="shared" si="3"/>
        <v/>
      </c>
      <c r="K127" s="239"/>
      <c r="L127" s="239"/>
      <c r="M127" s="256"/>
      <c r="N127" s="24" t="str">
        <f t="shared" si="4"/>
        <v/>
      </c>
      <c r="O127" s="123" t="str">
        <f t="shared" si="5"/>
        <v/>
      </c>
      <c r="P127" s="261" t="str">
        <f t="shared" si="6"/>
        <v/>
      </c>
      <c r="Q127" s="24" t="str">
        <f t="shared" si="7"/>
        <v/>
      </c>
      <c r="R127" s="24" t="str">
        <f t="shared" si="8"/>
        <v/>
      </c>
      <c r="S127" s="24" t="str">
        <f t="shared" si="9"/>
        <v/>
      </c>
      <c r="T127" s="24" t="str">
        <f t="shared" si="10"/>
        <v/>
      </c>
      <c r="U127" s="24" t="str">
        <f t="shared" si="11"/>
        <v/>
      </c>
      <c r="V127" s="24" t="str">
        <f t="shared" si="12"/>
        <v/>
      </c>
      <c r="W127" s="261" t="str">
        <f t="shared" si="13"/>
        <v/>
      </c>
      <c r="X127" s="262" t="str">
        <f t="shared" si="14"/>
        <v/>
      </c>
      <c r="Y127" s="8">
        <f t="shared" si="15"/>
        <v>0</v>
      </c>
      <c r="Z127" s="3"/>
      <c r="AA127" s="3"/>
      <c r="AB127" s="3"/>
      <c r="AC127" s="3"/>
    </row>
    <row r="128" ht="12.75" hidden="1" customHeight="1">
      <c r="A128" s="250" t="s">
        <v>378</v>
      </c>
      <c r="B128" s="9"/>
      <c r="C128" s="17"/>
      <c r="D128" s="166"/>
      <c r="E128" s="251"/>
      <c r="F128" s="251"/>
      <c r="G128" s="252"/>
      <c r="H128" s="259"/>
      <c r="I128" s="260"/>
      <c r="J128" s="123" t="str">
        <f t="shared" si="3"/>
        <v/>
      </c>
      <c r="K128" s="239"/>
      <c r="L128" s="239"/>
      <c r="M128" s="256"/>
      <c r="N128" s="24" t="str">
        <f t="shared" si="4"/>
        <v/>
      </c>
      <c r="O128" s="123" t="str">
        <f t="shared" si="5"/>
        <v/>
      </c>
      <c r="P128" s="261" t="str">
        <f t="shared" si="6"/>
        <v/>
      </c>
      <c r="Q128" s="24" t="str">
        <f t="shared" si="7"/>
        <v/>
      </c>
      <c r="R128" s="24" t="str">
        <f t="shared" si="8"/>
        <v/>
      </c>
      <c r="S128" s="24" t="str">
        <f t="shared" si="9"/>
        <v/>
      </c>
      <c r="T128" s="24" t="str">
        <f t="shared" si="10"/>
        <v/>
      </c>
      <c r="U128" s="24" t="str">
        <f t="shared" si="11"/>
        <v/>
      </c>
      <c r="V128" s="24" t="str">
        <f t="shared" si="12"/>
        <v/>
      </c>
      <c r="W128" s="261" t="str">
        <f t="shared" si="13"/>
        <v/>
      </c>
      <c r="X128" s="262" t="str">
        <f t="shared" si="14"/>
        <v/>
      </c>
      <c r="Y128" s="8">
        <f t="shared" si="15"/>
        <v>0</v>
      </c>
      <c r="Z128" s="3"/>
      <c r="AA128" s="3"/>
      <c r="AB128" s="3"/>
      <c r="AC128" s="3"/>
    </row>
    <row r="129" ht="12.75" hidden="1" customHeight="1">
      <c r="A129" s="250" t="s">
        <v>378</v>
      </c>
      <c r="B129" s="9"/>
      <c r="C129" s="17"/>
      <c r="D129" s="166"/>
      <c r="E129" s="251"/>
      <c r="F129" s="251"/>
      <c r="G129" s="252"/>
      <c r="H129" s="259"/>
      <c r="I129" s="260"/>
      <c r="J129" s="123" t="str">
        <f t="shared" si="3"/>
        <v/>
      </c>
      <c r="K129" s="239"/>
      <c r="L129" s="239"/>
      <c r="M129" s="256"/>
      <c r="N129" s="24" t="str">
        <f t="shared" si="4"/>
        <v/>
      </c>
      <c r="O129" s="123" t="str">
        <f t="shared" si="5"/>
        <v/>
      </c>
      <c r="P129" s="261" t="str">
        <f t="shared" si="6"/>
        <v/>
      </c>
      <c r="Q129" s="24" t="str">
        <f t="shared" si="7"/>
        <v/>
      </c>
      <c r="R129" s="24" t="str">
        <f t="shared" si="8"/>
        <v/>
      </c>
      <c r="S129" s="24" t="str">
        <f t="shared" si="9"/>
        <v/>
      </c>
      <c r="T129" s="24" t="str">
        <f t="shared" si="10"/>
        <v/>
      </c>
      <c r="U129" s="24" t="str">
        <f t="shared" si="11"/>
        <v/>
      </c>
      <c r="V129" s="24" t="str">
        <f t="shared" si="12"/>
        <v/>
      </c>
      <c r="W129" s="261" t="str">
        <f t="shared" si="13"/>
        <v/>
      </c>
      <c r="X129" s="262" t="str">
        <f t="shared" si="14"/>
        <v/>
      </c>
      <c r="Y129" s="8">
        <f t="shared" si="15"/>
        <v>0</v>
      </c>
      <c r="Z129" s="3"/>
      <c r="AA129" s="3"/>
      <c r="AB129" s="3"/>
      <c r="AC129" s="3"/>
    </row>
    <row r="130" ht="12.75" hidden="1" customHeight="1">
      <c r="A130" s="250" t="s">
        <v>378</v>
      </c>
      <c r="B130" s="9"/>
      <c r="C130" s="17"/>
      <c r="D130" s="166"/>
      <c r="E130" s="251"/>
      <c r="F130" s="251"/>
      <c r="G130" s="252"/>
      <c r="H130" s="259"/>
      <c r="I130" s="260"/>
      <c r="J130" s="123" t="str">
        <f t="shared" si="3"/>
        <v/>
      </c>
      <c r="K130" s="239"/>
      <c r="L130" s="239"/>
      <c r="M130" s="256"/>
      <c r="N130" s="24" t="str">
        <f t="shared" si="4"/>
        <v/>
      </c>
      <c r="O130" s="123" t="str">
        <f t="shared" si="5"/>
        <v/>
      </c>
      <c r="P130" s="261" t="str">
        <f t="shared" si="6"/>
        <v/>
      </c>
      <c r="Q130" s="24" t="str">
        <f t="shared" si="7"/>
        <v/>
      </c>
      <c r="R130" s="24" t="str">
        <f t="shared" si="8"/>
        <v/>
      </c>
      <c r="S130" s="24" t="str">
        <f t="shared" si="9"/>
        <v/>
      </c>
      <c r="T130" s="24" t="str">
        <f t="shared" si="10"/>
        <v/>
      </c>
      <c r="U130" s="24" t="str">
        <f t="shared" si="11"/>
        <v/>
      </c>
      <c r="V130" s="24" t="str">
        <f t="shared" si="12"/>
        <v/>
      </c>
      <c r="W130" s="261" t="str">
        <f t="shared" si="13"/>
        <v/>
      </c>
      <c r="X130" s="262" t="str">
        <f t="shared" si="14"/>
        <v/>
      </c>
      <c r="Y130" s="8">
        <f t="shared" si="15"/>
        <v>0</v>
      </c>
      <c r="Z130" s="3"/>
      <c r="AA130" s="3"/>
      <c r="AB130" s="3"/>
      <c r="AC130" s="3"/>
    </row>
    <row r="131" ht="12.75" hidden="1" customHeight="1">
      <c r="A131" s="250" t="s">
        <v>378</v>
      </c>
      <c r="B131" s="9"/>
      <c r="C131" s="17"/>
      <c r="D131" s="166"/>
      <c r="E131" s="251"/>
      <c r="F131" s="251"/>
      <c r="G131" s="252"/>
      <c r="H131" s="259"/>
      <c r="I131" s="260"/>
      <c r="J131" s="123" t="str">
        <f t="shared" si="3"/>
        <v/>
      </c>
      <c r="K131" s="239"/>
      <c r="L131" s="239"/>
      <c r="M131" s="256"/>
      <c r="N131" s="24" t="str">
        <f t="shared" si="4"/>
        <v/>
      </c>
      <c r="O131" s="123" t="str">
        <f t="shared" si="5"/>
        <v/>
      </c>
      <c r="P131" s="261" t="str">
        <f t="shared" si="6"/>
        <v/>
      </c>
      <c r="Q131" s="24" t="str">
        <f t="shared" si="7"/>
        <v/>
      </c>
      <c r="R131" s="24" t="str">
        <f t="shared" si="8"/>
        <v/>
      </c>
      <c r="S131" s="24" t="str">
        <f t="shared" si="9"/>
        <v/>
      </c>
      <c r="T131" s="24" t="str">
        <f t="shared" si="10"/>
        <v/>
      </c>
      <c r="U131" s="24" t="str">
        <f t="shared" si="11"/>
        <v/>
      </c>
      <c r="V131" s="24" t="str">
        <f t="shared" si="12"/>
        <v/>
      </c>
      <c r="W131" s="261" t="str">
        <f t="shared" si="13"/>
        <v/>
      </c>
      <c r="X131" s="262" t="str">
        <f t="shared" si="14"/>
        <v/>
      </c>
      <c r="Y131" s="8">
        <f t="shared" si="15"/>
        <v>0</v>
      </c>
      <c r="Z131" s="3"/>
      <c r="AA131" s="3"/>
      <c r="AB131" s="3"/>
      <c r="AC131" s="3"/>
    </row>
    <row r="132" ht="12.75" hidden="1" customHeight="1">
      <c r="A132" s="250" t="s">
        <v>378</v>
      </c>
      <c r="B132" s="9"/>
      <c r="C132" s="17"/>
      <c r="D132" s="166"/>
      <c r="E132" s="251"/>
      <c r="F132" s="251"/>
      <c r="G132" s="252"/>
      <c r="H132" s="259"/>
      <c r="I132" s="260"/>
      <c r="J132" s="123" t="str">
        <f t="shared" si="3"/>
        <v/>
      </c>
      <c r="K132" s="239"/>
      <c r="L132" s="239"/>
      <c r="M132" s="256"/>
      <c r="N132" s="24" t="str">
        <f t="shared" si="4"/>
        <v/>
      </c>
      <c r="O132" s="123" t="str">
        <f t="shared" si="5"/>
        <v/>
      </c>
      <c r="P132" s="261" t="str">
        <f t="shared" si="6"/>
        <v/>
      </c>
      <c r="Q132" s="24" t="str">
        <f t="shared" si="7"/>
        <v/>
      </c>
      <c r="R132" s="24" t="str">
        <f t="shared" si="8"/>
        <v/>
      </c>
      <c r="S132" s="24" t="str">
        <f t="shared" si="9"/>
        <v/>
      </c>
      <c r="T132" s="24" t="str">
        <f t="shared" si="10"/>
        <v/>
      </c>
      <c r="U132" s="24" t="str">
        <f t="shared" si="11"/>
        <v/>
      </c>
      <c r="V132" s="24" t="str">
        <f t="shared" si="12"/>
        <v/>
      </c>
      <c r="W132" s="261" t="str">
        <f t="shared" si="13"/>
        <v/>
      </c>
      <c r="X132" s="262" t="str">
        <f t="shared" si="14"/>
        <v/>
      </c>
      <c r="Y132" s="8">
        <f t="shared" si="15"/>
        <v>0</v>
      </c>
      <c r="Z132" s="3"/>
      <c r="AA132" s="3"/>
      <c r="AB132" s="3"/>
      <c r="AC132" s="3"/>
    </row>
    <row r="133" ht="12.75" hidden="1" customHeight="1">
      <c r="A133" s="250" t="s">
        <v>378</v>
      </c>
      <c r="B133" s="9"/>
      <c r="C133" s="17"/>
      <c r="D133" s="166"/>
      <c r="E133" s="251"/>
      <c r="F133" s="251"/>
      <c r="G133" s="252"/>
      <c r="H133" s="259"/>
      <c r="I133" s="260"/>
      <c r="J133" s="123" t="str">
        <f t="shared" si="3"/>
        <v/>
      </c>
      <c r="K133" s="239"/>
      <c r="L133" s="239"/>
      <c r="M133" s="256"/>
      <c r="N133" s="24" t="str">
        <f t="shared" si="4"/>
        <v/>
      </c>
      <c r="O133" s="123" t="str">
        <f t="shared" si="5"/>
        <v/>
      </c>
      <c r="P133" s="261" t="str">
        <f t="shared" si="6"/>
        <v/>
      </c>
      <c r="Q133" s="24" t="str">
        <f t="shared" si="7"/>
        <v/>
      </c>
      <c r="R133" s="24" t="str">
        <f t="shared" si="8"/>
        <v/>
      </c>
      <c r="S133" s="24" t="str">
        <f t="shared" si="9"/>
        <v/>
      </c>
      <c r="T133" s="24" t="str">
        <f t="shared" si="10"/>
        <v/>
      </c>
      <c r="U133" s="24" t="str">
        <f t="shared" si="11"/>
        <v/>
      </c>
      <c r="V133" s="24" t="str">
        <f t="shared" si="12"/>
        <v/>
      </c>
      <c r="W133" s="261" t="str">
        <f t="shared" si="13"/>
        <v/>
      </c>
      <c r="X133" s="262" t="str">
        <f t="shared" si="14"/>
        <v/>
      </c>
      <c r="Y133" s="8">
        <f t="shared" si="15"/>
        <v>0</v>
      </c>
      <c r="Z133" s="3"/>
      <c r="AA133" s="3"/>
      <c r="AB133" s="3"/>
      <c r="AC133" s="3"/>
    </row>
    <row r="134" ht="12.75" hidden="1" customHeight="1">
      <c r="A134" s="250" t="s">
        <v>378</v>
      </c>
      <c r="B134" s="9"/>
      <c r="C134" s="17"/>
      <c r="D134" s="166"/>
      <c r="E134" s="251"/>
      <c r="F134" s="251"/>
      <c r="G134" s="252"/>
      <c r="H134" s="259"/>
      <c r="I134" s="260"/>
      <c r="J134" s="123" t="str">
        <f t="shared" si="3"/>
        <v/>
      </c>
      <c r="K134" s="239"/>
      <c r="L134" s="239"/>
      <c r="M134" s="256"/>
      <c r="N134" s="24" t="str">
        <f t="shared" si="4"/>
        <v/>
      </c>
      <c r="O134" s="123" t="str">
        <f t="shared" si="5"/>
        <v/>
      </c>
      <c r="P134" s="261" t="str">
        <f t="shared" si="6"/>
        <v/>
      </c>
      <c r="Q134" s="24" t="str">
        <f t="shared" si="7"/>
        <v/>
      </c>
      <c r="R134" s="24" t="str">
        <f t="shared" si="8"/>
        <v/>
      </c>
      <c r="S134" s="24" t="str">
        <f t="shared" si="9"/>
        <v/>
      </c>
      <c r="T134" s="24" t="str">
        <f t="shared" si="10"/>
        <v/>
      </c>
      <c r="U134" s="24" t="str">
        <f t="shared" si="11"/>
        <v/>
      </c>
      <c r="V134" s="24" t="str">
        <f t="shared" si="12"/>
        <v/>
      </c>
      <c r="W134" s="261" t="str">
        <f t="shared" si="13"/>
        <v/>
      </c>
      <c r="X134" s="262" t="str">
        <f t="shared" si="14"/>
        <v/>
      </c>
      <c r="Y134" s="8">
        <f t="shared" si="15"/>
        <v>0</v>
      </c>
      <c r="Z134" s="3"/>
      <c r="AA134" s="3"/>
      <c r="AB134" s="3"/>
      <c r="AC134" s="3"/>
    </row>
    <row r="135" ht="12.75" hidden="1" customHeight="1">
      <c r="A135" s="250" t="s">
        <v>378</v>
      </c>
      <c r="B135" s="9"/>
      <c r="C135" s="17"/>
      <c r="D135" s="166"/>
      <c r="E135" s="251"/>
      <c r="F135" s="251"/>
      <c r="G135" s="252"/>
      <c r="H135" s="259"/>
      <c r="I135" s="260"/>
      <c r="J135" s="123" t="str">
        <f t="shared" si="3"/>
        <v/>
      </c>
      <c r="K135" s="239"/>
      <c r="L135" s="239"/>
      <c r="M135" s="256"/>
      <c r="N135" s="24" t="str">
        <f t="shared" si="4"/>
        <v/>
      </c>
      <c r="O135" s="123" t="str">
        <f t="shared" si="5"/>
        <v/>
      </c>
      <c r="P135" s="261" t="str">
        <f t="shared" si="6"/>
        <v/>
      </c>
      <c r="Q135" s="24" t="str">
        <f t="shared" si="7"/>
        <v/>
      </c>
      <c r="R135" s="24" t="str">
        <f t="shared" si="8"/>
        <v/>
      </c>
      <c r="S135" s="24" t="str">
        <f t="shared" si="9"/>
        <v/>
      </c>
      <c r="T135" s="24" t="str">
        <f t="shared" si="10"/>
        <v/>
      </c>
      <c r="U135" s="24" t="str">
        <f t="shared" si="11"/>
        <v/>
      </c>
      <c r="V135" s="24" t="str">
        <f t="shared" si="12"/>
        <v/>
      </c>
      <c r="W135" s="261" t="str">
        <f t="shared" si="13"/>
        <v/>
      </c>
      <c r="X135" s="262" t="str">
        <f t="shared" si="14"/>
        <v/>
      </c>
      <c r="Y135" s="8">
        <f t="shared" si="15"/>
        <v>0</v>
      </c>
      <c r="Z135" s="3"/>
      <c r="AA135" s="3"/>
      <c r="AB135" s="3"/>
      <c r="AC135" s="3"/>
    </row>
    <row r="136" ht="12.75" hidden="1" customHeight="1">
      <c r="A136" s="250" t="s">
        <v>378</v>
      </c>
      <c r="B136" s="9"/>
      <c r="C136" s="17"/>
      <c r="D136" s="166"/>
      <c r="E136" s="251"/>
      <c r="F136" s="251"/>
      <c r="G136" s="252"/>
      <c r="H136" s="259"/>
      <c r="I136" s="260"/>
      <c r="J136" s="123" t="str">
        <f t="shared" si="3"/>
        <v/>
      </c>
      <c r="K136" s="239"/>
      <c r="L136" s="239"/>
      <c r="M136" s="256"/>
      <c r="N136" s="24" t="str">
        <f t="shared" si="4"/>
        <v/>
      </c>
      <c r="O136" s="123" t="str">
        <f t="shared" si="5"/>
        <v/>
      </c>
      <c r="P136" s="261" t="str">
        <f t="shared" si="6"/>
        <v/>
      </c>
      <c r="Q136" s="24" t="str">
        <f t="shared" si="7"/>
        <v/>
      </c>
      <c r="R136" s="24" t="str">
        <f t="shared" si="8"/>
        <v/>
      </c>
      <c r="S136" s="24" t="str">
        <f t="shared" si="9"/>
        <v/>
      </c>
      <c r="T136" s="24" t="str">
        <f t="shared" si="10"/>
        <v/>
      </c>
      <c r="U136" s="24" t="str">
        <f t="shared" si="11"/>
        <v/>
      </c>
      <c r="V136" s="24" t="str">
        <f t="shared" si="12"/>
        <v/>
      </c>
      <c r="W136" s="261" t="str">
        <f t="shared" si="13"/>
        <v/>
      </c>
      <c r="X136" s="262" t="str">
        <f t="shared" si="14"/>
        <v/>
      </c>
      <c r="Y136" s="8">
        <f t="shared" si="15"/>
        <v>0</v>
      </c>
      <c r="Z136" s="3"/>
      <c r="AA136" s="3"/>
      <c r="AB136" s="3"/>
      <c r="AC136" s="3"/>
    </row>
    <row r="137" ht="12.75" hidden="1" customHeight="1">
      <c r="A137" s="250" t="s">
        <v>378</v>
      </c>
      <c r="B137" s="9"/>
      <c r="C137" s="17"/>
      <c r="D137" s="166"/>
      <c r="E137" s="251"/>
      <c r="F137" s="251"/>
      <c r="G137" s="252"/>
      <c r="H137" s="259"/>
      <c r="I137" s="260"/>
      <c r="J137" s="123" t="str">
        <f t="shared" si="3"/>
        <v/>
      </c>
      <c r="K137" s="239"/>
      <c r="L137" s="239"/>
      <c r="M137" s="256"/>
      <c r="N137" s="24" t="str">
        <f t="shared" si="4"/>
        <v/>
      </c>
      <c r="O137" s="123" t="str">
        <f t="shared" si="5"/>
        <v/>
      </c>
      <c r="P137" s="261" t="str">
        <f t="shared" si="6"/>
        <v/>
      </c>
      <c r="Q137" s="24" t="str">
        <f t="shared" si="7"/>
        <v/>
      </c>
      <c r="R137" s="24" t="str">
        <f t="shared" si="8"/>
        <v/>
      </c>
      <c r="S137" s="24" t="str">
        <f t="shared" si="9"/>
        <v/>
      </c>
      <c r="T137" s="24" t="str">
        <f t="shared" si="10"/>
        <v/>
      </c>
      <c r="U137" s="24" t="str">
        <f t="shared" si="11"/>
        <v/>
      </c>
      <c r="V137" s="24" t="str">
        <f t="shared" si="12"/>
        <v/>
      </c>
      <c r="W137" s="261" t="str">
        <f t="shared" si="13"/>
        <v/>
      </c>
      <c r="X137" s="262" t="str">
        <f t="shared" si="14"/>
        <v/>
      </c>
      <c r="Y137" s="8">
        <f t="shared" si="15"/>
        <v>0</v>
      </c>
      <c r="Z137" s="3"/>
      <c r="AA137" s="3"/>
      <c r="AB137" s="3"/>
      <c r="AC137" s="3"/>
    </row>
    <row r="138" ht="12.75" hidden="1" customHeight="1">
      <c r="A138" s="250" t="s">
        <v>378</v>
      </c>
      <c r="B138" s="9"/>
      <c r="C138" s="17"/>
      <c r="D138" s="166"/>
      <c r="E138" s="251"/>
      <c r="F138" s="251"/>
      <c r="G138" s="252"/>
      <c r="H138" s="259"/>
      <c r="I138" s="260"/>
      <c r="J138" s="123" t="str">
        <f t="shared" si="3"/>
        <v/>
      </c>
      <c r="K138" s="239"/>
      <c r="L138" s="239"/>
      <c r="M138" s="256"/>
      <c r="N138" s="24" t="str">
        <f t="shared" si="4"/>
        <v/>
      </c>
      <c r="O138" s="123" t="str">
        <f t="shared" si="5"/>
        <v/>
      </c>
      <c r="P138" s="261" t="str">
        <f t="shared" si="6"/>
        <v/>
      </c>
      <c r="Q138" s="24" t="str">
        <f t="shared" si="7"/>
        <v/>
      </c>
      <c r="R138" s="24" t="str">
        <f t="shared" si="8"/>
        <v/>
      </c>
      <c r="S138" s="24" t="str">
        <f t="shared" si="9"/>
        <v/>
      </c>
      <c r="T138" s="24" t="str">
        <f t="shared" si="10"/>
        <v/>
      </c>
      <c r="U138" s="24" t="str">
        <f t="shared" si="11"/>
        <v/>
      </c>
      <c r="V138" s="24" t="str">
        <f t="shared" si="12"/>
        <v/>
      </c>
      <c r="W138" s="261" t="str">
        <f t="shared" si="13"/>
        <v/>
      </c>
      <c r="X138" s="262" t="str">
        <f t="shared" si="14"/>
        <v/>
      </c>
      <c r="Y138" s="8">
        <f t="shared" si="15"/>
        <v>0</v>
      </c>
      <c r="Z138" s="3"/>
      <c r="AA138" s="3"/>
      <c r="AB138" s="3"/>
      <c r="AC138" s="3"/>
    </row>
    <row r="139" ht="12.75" hidden="1" customHeight="1">
      <c r="A139" s="250" t="s">
        <v>378</v>
      </c>
      <c r="B139" s="9"/>
      <c r="C139" s="17"/>
      <c r="D139" s="166"/>
      <c r="E139" s="251"/>
      <c r="F139" s="251"/>
      <c r="G139" s="252"/>
      <c r="H139" s="259"/>
      <c r="I139" s="260"/>
      <c r="J139" s="123" t="str">
        <f t="shared" si="3"/>
        <v/>
      </c>
      <c r="K139" s="239"/>
      <c r="L139" s="239"/>
      <c r="M139" s="256"/>
      <c r="N139" s="24" t="str">
        <f t="shared" si="4"/>
        <v/>
      </c>
      <c r="O139" s="123" t="str">
        <f t="shared" si="5"/>
        <v/>
      </c>
      <c r="P139" s="261" t="str">
        <f t="shared" si="6"/>
        <v/>
      </c>
      <c r="Q139" s="24" t="str">
        <f t="shared" si="7"/>
        <v/>
      </c>
      <c r="R139" s="24" t="str">
        <f t="shared" si="8"/>
        <v/>
      </c>
      <c r="S139" s="24" t="str">
        <f t="shared" si="9"/>
        <v/>
      </c>
      <c r="T139" s="24" t="str">
        <f t="shared" si="10"/>
        <v/>
      </c>
      <c r="U139" s="24" t="str">
        <f t="shared" si="11"/>
        <v/>
      </c>
      <c r="V139" s="24" t="str">
        <f t="shared" si="12"/>
        <v/>
      </c>
      <c r="W139" s="261" t="str">
        <f t="shared" si="13"/>
        <v/>
      </c>
      <c r="X139" s="262" t="str">
        <f t="shared" si="14"/>
        <v/>
      </c>
      <c r="Y139" s="8">
        <f t="shared" si="15"/>
        <v>0</v>
      </c>
      <c r="Z139" s="3"/>
      <c r="AA139" s="3"/>
      <c r="AB139" s="3"/>
      <c r="AC139" s="3"/>
    </row>
    <row r="140" ht="12.75" hidden="1" customHeight="1">
      <c r="A140" s="250" t="s">
        <v>378</v>
      </c>
      <c r="B140" s="9"/>
      <c r="C140" s="17"/>
      <c r="D140" s="166"/>
      <c r="E140" s="251"/>
      <c r="F140" s="251"/>
      <c r="G140" s="252"/>
      <c r="H140" s="259"/>
      <c r="I140" s="260"/>
      <c r="J140" s="123" t="str">
        <f t="shared" si="3"/>
        <v/>
      </c>
      <c r="K140" s="239"/>
      <c r="L140" s="239"/>
      <c r="M140" s="256"/>
      <c r="N140" s="24" t="str">
        <f t="shared" si="4"/>
        <v/>
      </c>
      <c r="O140" s="123" t="str">
        <f t="shared" si="5"/>
        <v/>
      </c>
      <c r="P140" s="261" t="str">
        <f t="shared" si="6"/>
        <v/>
      </c>
      <c r="Q140" s="24" t="str">
        <f t="shared" si="7"/>
        <v/>
      </c>
      <c r="R140" s="24" t="str">
        <f t="shared" si="8"/>
        <v/>
      </c>
      <c r="S140" s="24" t="str">
        <f t="shared" si="9"/>
        <v/>
      </c>
      <c r="T140" s="24" t="str">
        <f t="shared" si="10"/>
        <v/>
      </c>
      <c r="U140" s="24" t="str">
        <f t="shared" si="11"/>
        <v/>
      </c>
      <c r="V140" s="24" t="str">
        <f t="shared" si="12"/>
        <v/>
      </c>
      <c r="W140" s="261" t="str">
        <f t="shared" si="13"/>
        <v/>
      </c>
      <c r="X140" s="262" t="str">
        <f t="shared" si="14"/>
        <v/>
      </c>
      <c r="Y140" s="8">
        <f t="shared" si="15"/>
        <v>0</v>
      </c>
      <c r="Z140" s="3"/>
      <c r="AA140" s="3"/>
      <c r="AB140" s="3"/>
      <c r="AC140" s="3"/>
    </row>
    <row r="141" ht="12.75" hidden="1" customHeight="1">
      <c r="A141" s="250" t="s">
        <v>378</v>
      </c>
      <c r="B141" s="9"/>
      <c r="C141" s="17"/>
      <c r="D141" s="166"/>
      <c r="E141" s="251"/>
      <c r="F141" s="251"/>
      <c r="G141" s="252"/>
      <c r="H141" s="259"/>
      <c r="I141" s="260"/>
      <c r="J141" s="123" t="str">
        <f t="shared" si="3"/>
        <v/>
      </c>
      <c r="K141" s="239"/>
      <c r="L141" s="239"/>
      <c r="M141" s="256"/>
      <c r="N141" s="24" t="str">
        <f t="shared" si="4"/>
        <v/>
      </c>
      <c r="O141" s="123" t="str">
        <f t="shared" si="5"/>
        <v/>
      </c>
      <c r="P141" s="261" t="str">
        <f t="shared" si="6"/>
        <v/>
      </c>
      <c r="Q141" s="24" t="str">
        <f t="shared" si="7"/>
        <v/>
      </c>
      <c r="R141" s="24" t="str">
        <f t="shared" si="8"/>
        <v/>
      </c>
      <c r="S141" s="24" t="str">
        <f t="shared" si="9"/>
        <v/>
      </c>
      <c r="T141" s="24" t="str">
        <f t="shared" si="10"/>
        <v/>
      </c>
      <c r="U141" s="24" t="str">
        <f t="shared" si="11"/>
        <v/>
      </c>
      <c r="V141" s="24" t="str">
        <f t="shared" si="12"/>
        <v/>
      </c>
      <c r="W141" s="261" t="str">
        <f t="shared" si="13"/>
        <v/>
      </c>
      <c r="X141" s="262" t="str">
        <f t="shared" si="14"/>
        <v/>
      </c>
      <c r="Y141" s="8">
        <f t="shared" si="15"/>
        <v>0</v>
      </c>
      <c r="Z141" s="3"/>
      <c r="AA141" s="3"/>
      <c r="AB141" s="3"/>
      <c r="AC141" s="3"/>
    </row>
    <row r="142" ht="12.75" hidden="1" customHeight="1">
      <c r="A142" s="250" t="s">
        <v>378</v>
      </c>
      <c r="B142" s="9"/>
      <c r="C142" s="17"/>
      <c r="D142" s="166"/>
      <c r="E142" s="251"/>
      <c r="F142" s="251"/>
      <c r="G142" s="252"/>
      <c r="H142" s="259"/>
      <c r="I142" s="260"/>
      <c r="J142" s="123" t="str">
        <f t="shared" si="3"/>
        <v/>
      </c>
      <c r="K142" s="239"/>
      <c r="L142" s="239"/>
      <c r="M142" s="256"/>
      <c r="N142" s="24" t="str">
        <f t="shared" si="4"/>
        <v/>
      </c>
      <c r="O142" s="123" t="str">
        <f t="shared" si="5"/>
        <v/>
      </c>
      <c r="P142" s="261" t="str">
        <f t="shared" si="6"/>
        <v/>
      </c>
      <c r="Q142" s="24" t="str">
        <f t="shared" si="7"/>
        <v/>
      </c>
      <c r="R142" s="24" t="str">
        <f t="shared" si="8"/>
        <v/>
      </c>
      <c r="S142" s="24" t="str">
        <f t="shared" si="9"/>
        <v/>
      </c>
      <c r="T142" s="24" t="str">
        <f t="shared" si="10"/>
        <v/>
      </c>
      <c r="U142" s="24" t="str">
        <f t="shared" si="11"/>
        <v/>
      </c>
      <c r="V142" s="24" t="str">
        <f t="shared" si="12"/>
        <v/>
      </c>
      <c r="W142" s="261" t="str">
        <f t="shared" si="13"/>
        <v/>
      </c>
      <c r="X142" s="262" t="str">
        <f t="shared" si="14"/>
        <v/>
      </c>
      <c r="Y142" s="8">
        <f t="shared" si="15"/>
        <v>0</v>
      </c>
      <c r="Z142" s="3"/>
      <c r="AA142" s="3"/>
      <c r="AB142" s="3"/>
      <c r="AC142" s="3"/>
    </row>
    <row r="143" ht="12.75" hidden="1" customHeight="1">
      <c r="A143" s="250" t="s">
        <v>378</v>
      </c>
      <c r="B143" s="9"/>
      <c r="C143" s="17"/>
      <c r="D143" s="166"/>
      <c r="E143" s="251"/>
      <c r="F143" s="251"/>
      <c r="G143" s="252"/>
      <c r="H143" s="259"/>
      <c r="I143" s="260"/>
      <c r="J143" s="123" t="str">
        <f t="shared" si="3"/>
        <v/>
      </c>
      <c r="K143" s="239"/>
      <c r="L143" s="239"/>
      <c r="M143" s="256"/>
      <c r="N143" s="24" t="str">
        <f t="shared" si="4"/>
        <v/>
      </c>
      <c r="O143" s="123" t="str">
        <f t="shared" si="5"/>
        <v/>
      </c>
      <c r="P143" s="261" t="str">
        <f t="shared" si="6"/>
        <v/>
      </c>
      <c r="Q143" s="24" t="str">
        <f t="shared" si="7"/>
        <v/>
      </c>
      <c r="R143" s="24" t="str">
        <f t="shared" si="8"/>
        <v/>
      </c>
      <c r="S143" s="24" t="str">
        <f t="shared" si="9"/>
        <v/>
      </c>
      <c r="T143" s="24" t="str">
        <f t="shared" si="10"/>
        <v/>
      </c>
      <c r="U143" s="24" t="str">
        <f t="shared" si="11"/>
        <v/>
      </c>
      <c r="V143" s="24" t="str">
        <f t="shared" si="12"/>
        <v/>
      </c>
      <c r="W143" s="261" t="str">
        <f t="shared" si="13"/>
        <v/>
      </c>
      <c r="X143" s="262" t="str">
        <f t="shared" si="14"/>
        <v/>
      </c>
      <c r="Y143" s="8">
        <f t="shared" si="15"/>
        <v>0</v>
      </c>
      <c r="Z143" s="3"/>
      <c r="AA143" s="3"/>
      <c r="AB143" s="3"/>
      <c r="AC143" s="3"/>
    </row>
    <row r="144" ht="12.75" hidden="1" customHeight="1">
      <c r="A144" s="250" t="s">
        <v>378</v>
      </c>
      <c r="B144" s="9"/>
      <c r="C144" s="17"/>
      <c r="D144" s="166"/>
      <c r="E144" s="251"/>
      <c r="F144" s="251"/>
      <c r="G144" s="252"/>
      <c r="H144" s="259"/>
      <c r="I144" s="260"/>
      <c r="J144" s="123" t="str">
        <f t="shared" si="3"/>
        <v/>
      </c>
      <c r="K144" s="239"/>
      <c r="L144" s="239"/>
      <c r="M144" s="256"/>
      <c r="N144" s="24" t="str">
        <f t="shared" si="4"/>
        <v/>
      </c>
      <c r="O144" s="123" t="str">
        <f t="shared" si="5"/>
        <v/>
      </c>
      <c r="P144" s="261" t="str">
        <f t="shared" si="6"/>
        <v/>
      </c>
      <c r="Q144" s="24" t="str">
        <f t="shared" si="7"/>
        <v/>
      </c>
      <c r="R144" s="24" t="str">
        <f t="shared" si="8"/>
        <v/>
      </c>
      <c r="S144" s="24" t="str">
        <f t="shared" si="9"/>
        <v/>
      </c>
      <c r="T144" s="24" t="str">
        <f t="shared" si="10"/>
        <v/>
      </c>
      <c r="U144" s="24" t="str">
        <f t="shared" si="11"/>
        <v/>
      </c>
      <c r="V144" s="24" t="str">
        <f t="shared" si="12"/>
        <v/>
      </c>
      <c r="W144" s="261" t="str">
        <f t="shared" si="13"/>
        <v/>
      </c>
      <c r="X144" s="262" t="str">
        <f t="shared" si="14"/>
        <v/>
      </c>
      <c r="Y144" s="8">
        <f t="shared" si="15"/>
        <v>0</v>
      </c>
      <c r="Z144" s="3"/>
      <c r="AA144" s="3"/>
      <c r="AB144" s="3"/>
      <c r="AC144" s="3"/>
    </row>
    <row r="145" ht="12.75" hidden="1" customHeight="1">
      <c r="A145" s="250" t="s">
        <v>378</v>
      </c>
      <c r="B145" s="9"/>
      <c r="C145" s="17"/>
      <c r="D145" s="166"/>
      <c r="E145" s="251"/>
      <c r="F145" s="251"/>
      <c r="G145" s="252"/>
      <c r="H145" s="259"/>
      <c r="I145" s="260"/>
      <c r="J145" s="123" t="str">
        <f t="shared" si="3"/>
        <v/>
      </c>
      <c r="K145" s="239"/>
      <c r="L145" s="239"/>
      <c r="M145" s="256"/>
      <c r="N145" s="24" t="str">
        <f t="shared" si="4"/>
        <v/>
      </c>
      <c r="O145" s="123" t="str">
        <f t="shared" si="5"/>
        <v/>
      </c>
      <c r="P145" s="261" t="str">
        <f t="shared" si="6"/>
        <v/>
      </c>
      <c r="Q145" s="24" t="str">
        <f t="shared" si="7"/>
        <v/>
      </c>
      <c r="R145" s="24" t="str">
        <f t="shared" si="8"/>
        <v/>
      </c>
      <c r="S145" s="24" t="str">
        <f t="shared" si="9"/>
        <v/>
      </c>
      <c r="T145" s="24" t="str">
        <f t="shared" si="10"/>
        <v/>
      </c>
      <c r="U145" s="24" t="str">
        <f t="shared" si="11"/>
        <v/>
      </c>
      <c r="V145" s="24" t="str">
        <f t="shared" si="12"/>
        <v/>
      </c>
      <c r="W145" s="261" t="str">
        <f t="shared" si="13"/>
        <v/>
      </c>
      <c r="X145" s="262" t="str">
        <f t="shared" si="14"/>
        <v/>
      </c>
      <c r="Y145" s="8">
        <f t="shared" si="15"/>
        <v>0</v>
      </c>
      <c r="Z145" s="3"/>
      <c r="AA145" s="3"/>
      <c r="AB145" s="3"/>
      <c r="AC145" s="3"/>
    </row>
    <row r="146" ht="12.75" hidden="1" customHeight="1">
      <c r="A146" s="250" t="s">
        <v>378</v>
      </c>
      <c r="B146" s="9"/>
      <c r="C146" s="17"/>
      <c r="D146" s="166"/>
      <c r="E146" s="251"/>
      <c r="F146" s="251"/>
      <c r="G146" s="252"/>
      <c r="H146" s="259"/>
      <c r="I146" s="260"/>
      <c r="J146" s="123" t="str">
        <f t="shared" si="3"/>
        <v/>
      </c>
      <c r="K146" s="239"/>
      <c r="L146" s="239"/>
      <c r="M146" s="256"/>
      <c r="N146" s="24" t="str">
        <f t="shared" si="4"/>
        <v/>
      </c>
      <c r="O146" s="123" t="str">
        <f t="shared" si="5"/>
        <v/>
      </c>
      <c r="P146" s="261" t="str">
        <f t="shared" si="6"/>
        <v/>
      </c>
      <c r="Q146" s="24" t="str">
        <f t="shared" si="7"/>
        <v/>
      </c>
      <c r="R146" s="24" t="str">
        <f t="shared" si="8"/>
        <v/>
      </c>
      <c r="S146" s="24" t="str">
        <f t="shared" si="9"/>
        <v/>
      </c>
      <c r="T146" s="24" t="str">
        <f t="shared" si="10"/>
        <v/>
      </c>
      <c r="U146" s="24" t="str">
        <f t="shared" si="11"/>
        <v/>
      </c>
      <c r="V146" s="24" t="str">
        <f t="shared" si="12"/>
        <v/>
      </c>
      <c r="W146" s="261" t="str">
        <f t="shared" si="13"/>
        <v/>
      </c>
      <c r="X146" s="262" t="str">
        <f t="shared" si="14"/>
        <v/>
      </c>
      <c r="Y146" s="8">
        <f t="shared" si="15"/>
        <v>0</v>
      </c>
      <c r="Z146" s="3"/>
      <c r="AA146" s="3"/>
      <c r="AB146" s="3"/>
      <c r="AC146" s="3"/>
    </row>
    <row r="147" ht="12.75" hidden="1" customHeight="1">
      <c r="A147" s="250" t="s">
        <v>378</v>
      </c>
      <c r="B147" s="9"/>
      <c r="C147" s="17"/>
      <c r="D147" s="166"/>
      <c r="E147" s="251"/>
      <c r="F147" s="251"/>
      <c r="G147" s="252"/>
      <c r="H147" s="259"/>
      <c r="I147" s="260"/>
      <c r="J147" s="123" t="str">
        <f t="shared" si="3"/>
        <v/>
      </c>
      <c r="K147" s="239"/>
      <c r="L147" s="239"/>
      <c r="M147" s="256"/>
      <c r="N147" s="24" t="str">
        <f t="shared" si="4"/>
        <v/>
      </c>
      <c r="O147" s="123" t="str">
        <f t="shared" si="5"/>
        <v/>
      </c>
      <c r="P147" s="261" t="str">
        <f t="shared" si="6"/>
        <v/>
      </c>
      <c r="Q147" s="24" t="str">
        <f t="shared" si="7"/>
        <v/>
      </c>
      <c r="R147" s="24" t="str">
        <f t="shared" si="8"/>
        <v/>
      </c>
      <c r="S147" s="24" t="str">
        <f t="shared" si="9"/>
        <v/>
      </c>
      <c r="T147" s="24" t="str">
        <f t="shared" si="10"/>
        <v/>
      </c>
      <c r="U147" s="24" t="str">
        <f t="shared" si="11"/>
        <v/>
      </c>
      <c r="V147" s="24" t="str">
        <f t="shared" si="12"/>
        <v/>
      </c>
      <c r="W147" s="261" t="str">
        <f t="shared" si="13"/>
        <v/>
      </c>
      <c r="X147" s="262" t="str">
        <f t="shared" si="14"/>
        <v/>
      </c>
      <c r="Y147" s="8">
        <f t="shared" si="15"/>
        <v>0</v>
      </c>
      <c r="Z147" s="3"/>
      <c r="AA147" s="3"/>
      <c r="AB147" s="3"/>
      <c r="AC147" s="3"/>
    </row>
    <row r="148" ht="12.75" hidden="1" customHeight="1">
      <c r="A148" s="250" t="s">
        <v>378</v>
      </c>
      <c r="B148" s="9"/>
      <c r="C148" s="17"/>
      <c r="D148" s="166"/>
      <c r="E148" s="251"/>
      <c r="F148" s="251"/>
      <c r="G148" s="252"/>
      <c r="H148" s="259"/>
      <c r="I148" s="260"/>
      <c r="J148" s="123" t="str">
        <f t="shared" si="3"/>
        <v/>
      </c>
      <c r="K148" s="239"/>
      <c r="L148" s="239"/>
      <c r="M148" s="256"/>
      <c r="N148" s="24" t="str">
        <f t="shared" si="4"/>
        <v/>
      </c>
      <c r="O148" s="123" t="str">
        <f t="shared" si="5"/>
        <v/>
      </c>
      <c r="P148" s="261" t="str">
        <f t="shared" si="6"/>
        <v/>
      </c>
      <c r="Q148" s="24" t="str">
        <f t="shared" si="7"/>
        <v/>
      </c>
      <c r="R148" s="24" t="str">
        <f t="shared" si="8"/>
        <v/>
      </c>
      <c r="S148" s="24" t="str">
        <f t="shared" si="9"/>
        <v/>
      </c>
      <c r="T148" s="24" t="str">
        <f t="shared" si="10"/>
        <v/>
      </c>
      <c r="U148" s="24" t="str">
        <f t="shared" si="11"/>
        <v/>
      </c>
      <c r="V148" s="24" t="str">
        <f t="shared" si="12"/>
        <v/>
      </c>
      <c r="W148" s="261" t="str">
        <f t="shared" si="13"/>
        <v/>
      </c>
      <c r="X148" s="262" t="str">
        <f t="shared" si="14"/>
        <v/>
      </c>
      <c r="Y148" s="8">
        <f t="shared" si="15"/>
        <v>0</v>
      </c>
      <c r="Z148" s="3"/>
      <c r="AA148" s="3"/>
      <c r="AB148" s="3"/>
      <c r="AC148" s="3"/>
    </row>
    <row r="149" ht="12.75" hidden="1" customHeight="1">
      <c r="A149" s="250" t="s">
        <v>378</v>
      </c>
      <c r="B149" s="9"/>
      <c r="C149" s="17"/>
      <c r="D149" s="166"/>
      <c r="E149" s="251"/>
      <c r="F149" s="251"/>
      <c r="G149" s="252"/>
      <c r="H149" s="259"/>
      <c r="I149" s="260"/>
      <c r="J149" s="123" t="str">
        <f t="shared" si="3"/>
        <v/>
      </c>
      <c r="K149" s="239"/>
      <c r="L149" s="239"/>
      <c r="M149" s="256"/>
      <c r="N149" s="24" t="str">
        <f t="shared" si="4"/>
        <v/>
      </c>
      <c r="O149" s="123" t="str">
        <f t="shared" si="5"/>
        <v/>
      </c>
      <c r="P149" s="261" t="str">
        <f t="shared" si="6"/>
        <v/>
      </c>
      <c r="Q149" s="24" t="str">
        <f t="shared" si="7"/>
        <v/>
      </c>
      <c r="R149" s="24" t="str">
        <f t="shared" si="8"/>
        <v/>
      </c>
      <c r="S149" s="24" t="str">
        <f t="shared" si="9"/>
        <v/>
      </c>
      <c r="T149" s="24" t="str">
        <f t="shared" si="10"/>
        <v/>
      </c>
      <c r="U149" s="24" t="str">
        <f t="shared" si="11"/>
        <v/>
      </c>
      <c r="V149" s="24" t="str">
        <f t="shared" si="12"/>
        <v/>
      </c>
      <c r="W149" s="261" t="str">
        <f t="shared" si="13"/>
        <v/>
      </c>
      <c r="X149" s="262" t="str">
        <f t="shared" si="14"/>
        <v/>
      </c>
      <c r="Y149" s="8">
        <f t="shared" si="15"/>
        <v>0</v>
      </c>
      <c r="Z149" s="3"/>
      <c r="AA149" s="3"/>
      <c r="AB149" s="3"/>
      <c r="AC149" s="3"/>
    </row>
    <row r="150" ht="12.75" hidden="1" customHeight="1">
      <c r="A150" s="250" t="s">
        <v>378</v>
      </c>
      <c r="B150" s="9"/>
      <c r="C150" s="17"/>
      <c r="D150" s="166"/>
      <c r="E150" s="251"/>
      <c r="F150" s="251"/>
      <c r="G150" s="252"/>
      <c r="H150" s="259"/>
      <c r="I150" s="260"/>
      <c r="J150" s="123" t="str">
        <f t="shared" si="3"/>
        <v/>
      </c>
      <c r="K150" s="239"/>
      <c r="L150" s="239"/>
      <c r="M150" s="256"/>
      <c r="N150" s="24" t="str">
        <f t="shared" si="4"/>
        <v/>
      </c>
      <c r="O150" s="123" t="str">
        <f t="shared" si="5"/>
        <v/>
      </c>
      <c r="P150" s="261" t="str">
        <f t="shared" si="6"/>
        <v/>
      </c>
      <c r="Q150" s="24" t="str">
        <f t="shared" si="7"/>
        <v/>
      </c>
      <c r="R150" s="24" t="str">
        <f t="shared" si="8"/>
        <v/>
      </c>
      <c r="S150" s="24" t="str">
        <f t="shared" si="9"/>
        <v/>
      </c>
      <c r="T150" s="24" t="str">
        <f t="shared" si="10"/>
        <v/>
      </c>
      <c r="U150" s="24" t="str">
        <f t="shared" si="11"/>
        <v/>
      </c>
      <c r="V150" s="24" t="str">
        <f t="shared" si="12"/>
        <v/>
      </c>
      <c r="W150" s="261" t="str">
        <f t="shared" si="13"/>
        <v/>
      </c>
      <c r="X150" s="262" t="str">
        <f t="shared" si="14"/>
        <v/>
      </c>
      <c r="Y150" s="8">
        <f t="shared" si="15"/>
        <v>0</v>
      </c>
      <c r="Z150" s="3"/>
      <c r="AA150" s="3"/>
      <c r="AB150" s="3"/>
      <c r="AC150" s="3"/>
    </row>
    <row r="151" ht="12.75" hidden="1" customHeight="1">
      <c r="A151" s="250" t="s">
        <v>378</v>
      </c>
      <c r="B151" s="9"/>
      <c r="C151" s="17"/>
      <c r="D151" s="166"/>
      <c r="E151" s="251"/>
      <c r="F151" s="251"/>
      <c r="G151" s="252"/>
      <c r="H151" s="259"/>
      <c r="I151" s="260"/>
      <c r="J151" s="123" t="str">
        <f t="shared" si="3"/>
        <v/>
      </c>
      <c r="K151" s="239"/>
      <c r="L151" s="239"/>
      <c r="M151" s="256"/>
      <c r="N151" s="24" t="str">
        <f t="shared" si="4"/>
        <v/>
      </c>
      <c r="O151" s="123" t="str">
        <f t="shared" si="5"/>
        <v/>
      </c>
      <c r="P151" s="261" t="str">
        <f t="shared" si="6"/>
        <v/>
      </c>
      <c r="Q151" s="24" t="str">
        <f t="shared" si="7"/>
        <v/>
      </c>
      <c r="R151" s="24" t="str">
        <f t="shared" si="8"/>
        <v/>
      </c>
      <c r="S151" s="24" t="str">
        <f t="shared" si="9"/>
        <v/>
      </c>
      <c r="T151" s="24" t="str">
        <f t="shared" si="10"/>
        <v/>
      </c>
      <c r="U151" s="24" t="str">
        <f t="shared" si="11"/>
        <v/>
      </c>
      <c r="V151" s="24" t="str">
        <f t="shared" si="12"/>
        <v/>
      </c>
      <c r="W151" s="261" t="str">
        <f t="shared" si="13"/>
        <v/>
      </c>
      <c r="X151" s="262" t="str">
        <f t="shared" si="14"/>
        <v/>
      </c>
      <c r="Y151" s="8">
        <f t="shared" si="15"/>
        <v>0</v>
      </c>
      <c r="Z151" s="3"/>
      <c r="AA151" s="3"/>
      <c r="AB151" s="3"/>
      <c r="AC151" s="3"/>
    </row>
    <row r="152" ht="12.75" hidden="1" customHeight="1">
      <c r="A152" s="250" t="s">
        <v>378</v>
      </c>
      <c r="B152" s="9"/>
      <c r="C152" s="17"/>
      <c r="D152" s="166"/>
      <c r="E152" s="251"/>
      <c r="F152" s="251"/>
      <c r="G152" s="252"/>
      <c r="H152" s="259"/>
      <c r="I152" s="260"/>
      <c r="J152" s="123" t="str">
        <f t="shared" si="3"/>
        <v/>
      </c>
      <c r="K152" s="239"/>
      <c r="L152" s="239"/>
      <c r="M152" s="256"/>
      <c r="N152" s="24" t="str">
        <f t="shared" si="4"/>
        <v/>
      </c>
      <c r="O152" s="123" t="str">
        <f t="shared" si="5"/>
        <v/>
      </c>
      <c r="P152" s="261" t="str">
        <f t="shared" si="6"/>
        <v/>
      </c>
      <c r="Q152" s="24" t="str">
        <f t="shared" si="7"/>
        <v/>
      </c>
      <c r="R152" s="24" t="str">
        <f t="shared" si="8"/>
        <v/>
      </c>
      <c r="S152" s="24" t="str">
        <f t="shared" si="9"/>
        <v/>
      </c>
      <c r="T152" s="24" t="str">
        <f t="shared" si="10"/>
        <v/>
      </c>
      <c r="U152" s="24" t="str">
        <f t="shared" si="11"/>
        <v/>
      </c>
      <c r="V152" s="24" t="str">
        <f t="shared" si="12"/>
        <v/>
      </c>
      <c r="W152" s="261" t="str">
        <f t="shared" si="13"/>
        <v/>
      </c>
      <c r="X152" s="262" t="str">
        <f t="shared" si="14"/>
        <v/>
      </c>
      <c r="Y152" s="8">
        <f t="shared" si="15"/>
        <v>0</v>
      </c>
      <c r="Z152" s="3"/>
      <c r="AA152" s="3"/>
      <c r="AB152" s="3"/>
      <c r="AC152" s="3"/>
    </row>
    <row r="153" ht="12.75" hidden="1" customHeight="1">
      <c r="A153" s="250" t="s">
        <v>378</v>
      </c>
      <c r="B153" s="9"/>
      <c r="C153" s="17"/>
      <c r="D153" s="166"/>
      <c r="E153" s="251"/>
      <c r="F153" s="251"/>
      <c r="G153" s="252"/>
      <c r="H153" s="259"/>
      <c r="I153" s="260"/>
      <c r="J153" s="123" t="str">
        <f t="shared" si="3"/>
        <v/>
      </c>
      <c r="K153" s="239"/>
      <c r="L153" s="239"/>
      <c r="M153" s="256"/>
      <c r="N153" s="24" t="str">
        <f t="shared" si="4"/>
        <v/>
      </c>
      <c r="O153" s="123" t="str">
        <f t="shared" si="5"/>
        <v/>
      </c>
      <c r="P153" s="261" t="str">
        <f t="shared" si="6"/>
        <v/>
      </c>
      <c r="Q153" s="24" t="str">
        <f t="shared" si="7"/>
        <v/>
      </c>
      <c r="R153" s="24" t="str">
        <f t="shared" si="8"/>
        <v/>
      </c>
      <c r="S153" s="24" t="str">
        <f t="shared" si="9"/>
        <v/>
      </c>
      <c r="T153" s="24" t="str">
        <f t="shared" si="10"/>
        <v/>
      </c>
      <c r="U153" s="24" t="str">
        <f t="shared" si="11"/>
        <v/>
      </c>
      <c r="V153" s="24" t="str">
        <f t="shared" si="12"/>
        <v/>
      </c>
      <c r="W153" s="261" t="str">
        <f t="shared" si="13"/>
        <v/>
      </c>
      <c r="X153" s="262" t="str">
        <f t="shared" si="14"/>
        <v/>
      </c>
      <c r="Y153" s="8">
        <f t="shared" si="15"/>
        <v>0</v>
      </c>
      <c r="Z153" s="3"/>
      <c r="AA153" s="3"/>
      <c r="AB153" s="3"/>
      <c r="AC153" s="3"/>
    </row>
    <row r="154" ht="12.75" hidden="1" customHeight="1">
      <c r="A154" s="250" t="s">
        <v>378</v>
      </c>
      <c r="B154" s="9"/>
      <c r="C154" s="17"/>
      <c r="D154" s="166"/>
      <c r="E154" s="251"/>
      <c r="F154" s="251"/>
      <c r="G154" s="252"/>
      <c r="H154" s="259"/>
      <c r="I154" s="260"/>
      <c r="J154" s="123" t="str">
        <f t="shared" si="3"/>
        <v/>
      </c>
      <c r="K154" s="239"/>
      <c r="L154" s="239"/>
      <c r="M154" s="256"/>
      <c r="N154" s="24" t="str">
        <f t="shared" si="4"/>
        <v/>
      </c>
      <c r="O154" s="123" t="str">
        <f t="shared" si="5"/>
        <v/>
      </c>
      <c r="P154" s="261" t="str">
        <f t="shared" si="6"/>
        <v/>
      </c>
      <c r="Q154" s="24" t="str">
        <f t="shared" si="7"/>
        <v/>
      </c>
      <c r="R154" s="24" t="str">
        <f t="shared" si="8"/>
        <v/>
      </c>
      <c r="S154" s="24" t="str">
        <f t="shared" si="9"/>
        <v/>
      </c>
      <c r="T154" s="24" t="str">
        <f t="shared" si="10"/>
        <v/>
      </c>
      <c r="U154" s="24" t="str">
        <f t="shared" si="11"/>
        <v/>
      </c>
      <c r="V154" s="24" t="str">
        <f t="shared" si="12"/>
        <v/>
      </c>
      <c r="W154" s="261" t="str">
        <f t="shared" si="13"/>
        <v/>
      </c>
      <c r="X154" s="262" t="str">
        <f t="shared" si="14"/>
        <v/>
      </c>
      <c r="Y154" s="8">
        <f t="shared" si="15"/>
        <v>0</v>
      </c>
      <c r="Z154" s="3"/>
      <c r="AA154" s="3"/>
      <c r="AB154" s="3"/>
      <c r="AC154" s="3"/>
    </row>
    <row r="155" ht="12.75" hidden="1" customHeight="1">
      <c r="A155" s="250" t="s">
        <v>378</v>
      </c>
      <c r="B155" s="9"/>
      <c r="C155" s="17"/>
      <c r="D155" s="166"/>
      <c r="E155" s="251"/>
      <c r="F155" s="251"/>
      <c r="G155" s="252"/>
      <c r="H155" s="259"/>
      <c r="I155" s="260"/>
      <c r="J155" s="123" t="str">
        <f t="shared" si="3"/>
        <v/>
      </c>
      <c r="K155" s="239"/>
      <c r="L155" s="239"/>
      <c r="M155" s="256"/>
      <c r="N155" s="24" t="str">
        <f t="shared" si="4"/>
        <v/>
      </c>
      <c r="O155" s="123" t="str">
        <f t="shared" si="5"/>
        <v/>
      </c>
      <c r="P155" s="261" t="str">
        <f t="shared" si="6"/>
        <v/>
      </c>
      <c r="Q155" s="24" t="str">
        <f t="shared" si="7"/>
        <v/>
      </c>
      <c r="R155" s="24" t="str">
        <f t="shared" si="8"/>
        <v/>
      </c>
      <c r="S155" s="24" t="str">
        <f t="shared" si="9"/>
        <v/>
      </c>
      <c r="T155" s="24" t="str">
        <f t="shared" si="10"/>
        <v/>
      </c>
      <c r="U155" s="24" t="str">
        <f t="shared" si="11"/>
        <v/>
      </c>
      <c r="V155" s="24" t="str">
        <f t="shared" si="12"/>
        <v/>
      </c>
      <c r="W155" s="261" t="str">
        <f t="shared" si="13"/>
        <v/>
      </c>
      <c r="X155" s="262" t="str">
        <f t="shared" si="14"/>
        <v/>
      </c>
      <c r="Y155" s="8">
        <f t="shared" si="15"/>
        <v>0</v>
      </c>
      <c r="Z155" s="3"/>
      <c r="AA155" s="3"/>
      <c r="AB155" s="3"/>
      <c r="AC155" s="3"/>
    </row>
    <row r="156" ht="12.75" hidden="1" customHeight="1">
      <c r="A156" s="250" t="s">
        <v>378</v>
      </c>
      <c r="B156" s="9"/>
      <c r="C156" s="17"/>
      <c r="D156" s="166"/>
      <c r="E156" s="251"/>
      <c r="F156" s="251"/>
      <c r="G156" s="252"/>
      <c r="H156" s="259"/>
      <c r="I156" s="260"/>
      <c r="J156" s="123" t="str">
        <f t="shared" si="3"/>
        <v/>
      </c>
      <c r="K156" s="239"/>
      <c r="L156" s="239"/>
      <c r="M156" s="256"/>
      <c r="N156" s="24" t="str">
        <f t="shared" si="4"/>
        <v/>
      </c>
      <c r="O156" s="123" t="str">
        <f t="shared" si="5"/>
        <v/>
      </c>
      <c r="P156" s="261" t="str">
        <f t="shared" si="6"/>
        <v/>
      </c>
      <c r="Q156" s="24" t="str">
        <f t="shared" si="7"/>
        <v/>
      </c>
      <c r="R156" s="24" t="str">
        <f t="shared" si="8"/>
        <v/>
      </c>
      <c r="S156" s="24" t="str">
        <f t="shared" si="9"/>
        <v/>
      </c>
      <c r="T156" s="24" t="str">
        <f t="shared" si="10"/>
        <v/>
      </c>
      <c r="U156" s="24" t="str">
        <f t="shared" si="11"/>
        <v/>
      </c>
      <c r="V156" s="24" t="str">
        <f t="shared" si="12"/>
        <v/>
      </c>
      <c r="W156" s="261" t="str">
        <f t="shared" si="13"/>
        <v/>
      </c>
      <c r="X156" s="262" t="str">
        <f t="shared" si="14"/>
        <v/>
      </c>
      <c r="Y156" s="8">
        <f t="shared" si="15"/>
        <v>0</v>
      </c>
      <c r="Z156" s="3"/>
      <c r="AA156" s="3"/>
      <c r="AB156" s="3"/>
      <c r="AC156" s="3"/>
    </row>
    <row r="157" ht="12.75" hidden="1" customHeight="1">
      <c r="A157" s="250" t="s">
        <v>378</v>
      </c>
      <c r="B157" s="9"/>
      <c r="C157" s="17"/>
      <c r="D157" s="166"/>
      <c r="E157" s="251"/>
      <c r="F157" s="251"/>
      <c r="G157" s="252"/>
      <c r="H157" s="259"/>
      <c r="I157" s="260"/>
      <c r="J157" s="123" t="str">
        <f t="shared" si="3"/>
        <v/>
      </c>
      <c r="K157" s="239"/>
      <c r="L157" s="239"/>
      <c r="M157" s="256"/>
      <c r="N157" s="24" t="str">
        <f t="shared" si="4"/>
        <v/>
      </c>
      <c r="O157" s="123" t="str">
        <f t="shared" si="5"/>
        <v/>
      </c>
      <c r="P157" s="261" t="str">
        <f t="shared" si="6"/>
        <v/>
      </c>
      <c r="Q157" s="24" t="str">
        <f t="shared" si="7"/>
        <v/>
      </c>
      <c r="R157" s="24" t="str">
        <f t="shared" si="8"/>
        <v/>
      </c>
      <c r="S157" s="24" t="str">
        <f t="shared" si="9"/>
        <v/>
      </c>
      <c r="T157" s="24" t="str">
        <f t="shared" si="10"/>
        <v/>
      </c>
      <c r="U157" s="24" t="str">
        <f t="shared" si="11"/>
        <v/>
      </c>
      <c r="V157" s="24" t="str">
        <f t="shared" si="12"/>
        <v/>
      </c>
      <c r="W157" s="261" t="str">
        <f t="shared" si="13"/>
        <v/>
      </c>
      <c r="X157" s="262" t="str">
        <f t="shared" si="14"/>
        <v/>
      </c>
      <c r="Y157" s="8">
        <f t="shared" si="15"/>
        <v>0</v>
      </c>
      <c r="Z157" s="3"/>
      <c r="AA157" s="3"/>
      <c r="AB157" s="3"/>
      <c r="AC157" s="3"/>
    </row>
    <row r="158" ht="12.75" hidden="1" customHeight="1">
      <c r="A158" s="250" t="s">
        <v>378</v>
      </c>
      <c r="B158" s="9"/>
      <c r="C158" s="17"/>
      <c r="D158" s="166"/>
      <c r="E158" s="251"/>
      <c r="F158" s="251"/>
      <c r="G158" s="252"/>
      <c r="H158" s="259"/>
      <c r="I158" s="260"/>
      <c r="J158" s="123" t="str">
        <f t="shared" si="3"/>
        <v/>
      </c>
      <c r="K158" s="239"/>
      <c r="L158" s="239"/>
      <c r="M158" s="256"/>
      <c r="N158" s="24" t="str">
        <f t="shared" si="4"/>
        <v/>
      </c>
      <c r="O158" s="123" t="str">
        <f t="shared" si="5"/>
        <v/>
      </c>
      <c r="P158" s="261" t="str">
        <f t="shared" si="6"/>
        <v/>
      </c>
      <c r="Q158" s="24" t="str">
        <f t="shared" si="7"/>
        <v/>
      </c>
      <c r="R158" s="24" t="str">
        <f t="shared" si="8"/>
        <v/>
      </c>
      <c r="S158" s="24" t="str">
        <f t="shared" si="9"/>
        <v/>
      </c>
      <c r="T158" s="24" t="str">
        <f t="shared" si="10"/>
        <v/>
      </c>
      <c r="U158" s="24" t="str">
        <f t="shared" si="11"/>
        <v/>
      </c>
      <c r="V158" s="24" t="str">
        <f t="shared" si="12"/>
        <v/>
      </c>
      <c r="W158" s="261" t="str">
        <f t="shared" si="13"/>
        <v/>
      </c>
      <c r="X158" s="262" t="str">
        <f t="shared" si="14"/>
        <v/>
      </c>
      <c r="Y158" s="8">
        <f t="shared" si="15"/>
        <v>0</v>
      </c>
      <c r="Z158" s="3"/>
      <c r="AA158" s="3"/>
      <c r="AB158" s="3"/>
      <c r="AC158" s="3"/>
    </row>
    <row r="159" ht="12.75" hidden="1" customHeight="1">
      <c r="A159" s="250" t="s">
        <v>378</v>
      </c>
      <c r="B159" s="9"/>
      <c r="C159" s="17"/>
      <c r="D159" s="166"/>
      <c r="E159" s="251"/>
      <c r="F159" s="251"/>
      <c r="G159" s="252"/>
      <c r="H159" s="259"/>
      <c r="I159" s="260"/>
      <c r="J159" s="123" t="str">
        <f t="shared" si="3"/>
        <v/>
      </c>
      <c r="K159" s="239"/>
      <c r="L159" s="239"/>
      <c r="M159" s="256"/>
      <c r="N159" s="24" t="str">
        <f t="shared" si="4"/>
        <v/>
      </c>
      <c r="O159" s="123" t="str">
        <f t="shared" si="5"/>
        <v/>
      </c>
      <c r="P159" s="261" t="str">
        <f t="shared" si="6"/>
        <v/>
      </c>
      <c r="Q159" s="24" t="str">
        <f t="shared" si="7"/>
        <v/>
      </c>
      <c r="R159" s="24" t="str">
        <f t="shared" si="8"/>
        <v/>
      </c>
      <c r="S159" s="24" t="str">
        <f t="shared" si="9"/>
        <v/>
      </c>
      <c r="T159" s="24" t="str">
        <f t="shared" si="10"/>
        <v/>
      </c>
      <c r="U159" s="24" t="str">
        <f t="shared" si="11"/>
        <v/>
      </c>
      <c r="V159" s="24" t="str">
        <f t="shared" si="12"/>
        <v/>
      </c>
      <c r="W159" s="261" t="str">
        <f t="shared" si="13"/>
        <v/>
      </c>
      <c r="X159" s="262" t="str">
        <f t="shared" si="14"/>
        <v/>
      </c>
      <c r="Y159" s="8">
        <f t="shared" si="15"/>
        <v>0</v>
      </c>
      <c r="Z159" s="3"/>
      <c r="AA159" s="3"/>
      <c r="AB159" s="3"/>
      <c r="AC159" s="3"/>
    </row>
    <row r="160" ht="12.75" hidden="1" customHeight="1">
      <c r="A160" s="250" t="s">
        <v>378</v>
      </c>
      <c r="B160" s="9"/>
      <c r="C160" s="17"/>
      <c r="D160" s="166"/>
      <c r="E160" s="251"/>
      <c r="F160" s="251"/>
      <c r="G160" s="252"/>
      <c r="H160" s="259"/>
      <c r="I160" s="260"/>
      <c r="J160" s="123" t="str">
        <f t="shared" si="3"/>
        <v/>
      </c>
      <c r="K160" s="239"/>
      <c r="L160" s="239"/>
      <c r="M160" s="256"/>
      <c r="N160" s="24" t="str">
        <f t="shared" si="4"/>
        <v/>
      </c>
      <c r="O160" s="123" t="str">
        <f t="shared" si="5"/>
        <v/>
      </c>
      <c r="P160" s="261" t="str">
        <f t="shared" si="6"/>
        <v/>
      </c>
      <c r="Q160" s="24" t="str">
        <f t="shared" si="7"/>
        <v/>
      </c>
      <c r="R160" s="24" t="str">
        <f t="shared" si="8"/>
        <v/>
      </c>
      <c r="S160" s="24" t="str">
        <f t="shared" si="9"/>
        <v/>
      </c>
      <c r="T160" s="24" t="str">
        <f t="shared" si="10"/>
        <v/>
      </c>
      <c r="U160" s="24" t="str">
        <f t="shared" si="11"/>
        <v/>
      </c>
      <c r="V160" s="24" t="str">
        <f t="shared" si="12"/>
        <v/>
      </c>
      <c r="W160" s="261" t="str">
        <f t="shared" si="13"/>
        <v/>
      </c>
      <c r="X160" s="262" t="str">
        <f t="shared" si="14"/>
        <v/>
      </c>
      <c r="Y160" s="8">
        <f t="shared" si="15"/>
        <v>0</v>
      </c>
      <c r="Z160" s="3"/>
      <c r="AA160" s="3"/>
      <c r="AB160" s="3"/>
      <c r="AC160" s="3"/>
    </row>
    <row r="161" ht="12.75" hidden="1" customHeight="1">
      <c r="A161" s="250" t="s">
        <v>378</v>
      </c>
      <c r="B161" s="9"/>
      <c r="C161" s="17"/>
      <c r="D161" s="166"/>
      <c r="E161" s="251"/>
      <c r="F161" s="251"/>
      <c r="G161" s="252"/>
      <c r="H161" s="259"/>
      <c r="I161" s="260"/>
      <c r="J161" s="123" t="str">
        <f t="shared" si="3"/>
        <v/>
      </c>
      <c r="K161" s="239"/>
      <c r="L161" s="239"/>
      <c r="M161" s="256"/>
      <c r="N161" s="24" t="str">
        <f t="shared" si="4"/>
        <v/>
      </c>
      <c r="O161" s="123" t="str">
        <f t="shared" si="5"/>
        <v/>
      </c>
      <c r="P161" s="261" t="str">
        <f t="shared" si="6"/>
        <v/>
      </c>
      <c r="Q161" s="24" t="str">
        <f t="shared" si="7"/>
        <v/>
      </c>
      <c r="R161" s="24" t="str">
        <f t="shared" si="8"/>
        <v/>
      </c>
      <c r="S161" s="24" t="str">
        <f t="shared" si="9"/>
        <v/>
      </c>
      <c r="T161" s="24" t="str">
        <f t="shared" si="10"/>
        <v/>
      </c>
      <c r="U161" s="24" t="str">
        <f t="shared" si="11"/>
        <v/>
      </c>
      <c r="V161" s="24" t="str">
        <f t="shared" si="12"/>
        <v/>
      </c>
      <c r="W161" s="261" t="str">
        <f t="shared" si="13"/>
        <v/>
      </c>
      <c r="X161" s="262" t="str">
        <f t="shared" si="14"/>
        <v/>
      </c>
      <c r="Y161" s="8">
        <f t="shared" si="15"/>
        <v>0</v>
      </c>
      <c r="Z161" s="3"/>
      <c r="AA161" s="3"/>
      <c r="AB161" s="3"/>
      <c r="AC161" s="3"/>
    </row>
    <row r="162" ht="12.75" hidden="1" customHeight="1">
      <c r="A162" s="250" t="s">
        <v>378</v>
      </c>
      <c r="B162" s="9"/>
      <c r="C162" s="17"/>
      <c r="D162" s="166"/>
      <c r="E162" s="251"/>
      <c r="F162" s="251"/>
      <c r="G162" s="252"/>
      <c r="H162" s="259"/>
      <c r="I162" s="260"/>
      <c r="J162" s="123" t="str">
        <f t="shared" si="3"/>
        <v/>
      </c>
      <c r="K162" s="239"/>
      <c r="L162" s="239"/>
      <c r="M162" s="256"/>
      <c r="N162" s="24" t="str">
        <f t="shared" si="4"/>
        <v/>
      </c>
      <c r="O162" s="123" t="str">
        <f t="shared" si="5"/>
        <v/>
      </c>
      <c r="P162" s="261" t="str">
        <f t="shared" si="6"/>
        <v/>
      </c>
      <c r="Q162" s="24" t="str">
        <f t="shared" si="7"/>
        <v/>
      </c>
      <c r="R162" s="24" t="str">
        <f t="shared" si="8"/>
        <v/>
      </c>
      <c r="S162" s="24" t="str">
        <f t="shared" si="9"/>
        <v/>
      </c>
      <c r="T162" s="24" t="str">
        <f t="shared" si="10"/>
        <v/>
      </c>
      <c r="U162" s="24" t="str">
        <f t="shared" si="11"/>
        <v/>
      </c>
      <c r="V162" s="24" t="str">
        <f t="shared" si="12"/>
        <v/>
      </c>
      <c r="W162" s="261" t="str">
        <f t="shared" si="13"/>
        <v/>
      </c>
      <c r="X162" s="262" t="str">
        <f t="shared" si="14"/>
        <v/>
      </c>
      <c r="Y162" s="8">
        <f t="shared" si="15"/>
        <v>0</v>
      </c>
      <c r="Z162" s="3"/>
      <c r="AA162" s="3"/>
      <c r="AB162" s="3"/>
      <c r="AC162" s="3"/>
    </row>
    <row r="163" ht="12.75" hidden="1" customHeight="1">
      <c r="A163" s="250" t="s">
        <v>378</v>
      </c>
      <c r="B163" s="9"/>
      <c r="C163" s="17"/>
      <c r="D163" s="166"/>
      <c r="E163" s="251"/>
      <c r="F163" s="251"/>
      <c r="G163" s="252"/>
      <c r="H163" s="259"/>
      <c r="I163" s="260"/>
      <c r="J163" s="123" t="str">
        <f t="shared" si="3"/>
        <v/>
      </c>
      <c r="K163" s="239"/>
      <c r="L163" s="239"/>
      <c r="M163" s="256"/>
      <c r="N163" s="24" t="str">
        <f t="shared" si="4"/>
        <v/>
      </c>
      <c r="O163" s="123" t="str">
        <f t="shared" si="5"/>
        <v/>
      </c>
      <c r="P163" s="261" t="str">
        <f t="shared" si="6"/>
        <v/>
      </c>
      <c r="Q163" s="24" t="str">
        <f t="shared" si="7"/>
        <v/>
      </c>
      <c r="R163" s="24" t="str">
        <f t="shared" si="8"/>
        <v/>
      </c>
      <c r="S163" s="24" t="str">
        <f t="shared" si="9"/>
        <v/>
      </c>
      <c r="T163" s="24" t="str">
        <f t="shared" si="10"/>
        <v/>
      </c>
      <c r="U163" s="24" t="str">
        <f t="shared" si="11"/>
        <v/>
      </c>
      <c r="V163" s="24" t="str">
        <f t="shared" si="12"/>
        <v/>
      </c>
      <c r="W163" s="261" t="str">
        <f t="shared" si="13"/>
        <v/>
      </c>
      <c r="X163" s="262" t="str">
        <f t="shared" si="14"/>
        <v/>
      </c>
      <c r="Y163" s="8">
        <f t="shared" si="15"/>
        <v>0</v>
      </c>
      <c r="Z163" s="3"/>
      <c r="AA163" s="3"/>
      <c r="AB163" s="3"/>
      <c r="AC163" s="3"/>
    </row>
    <row r="164" ht="12.75" hidden="1" customHeight="1">
      <c r="A164" s="250" t="s">
        <v>378</v>
      </c>
      <c r="B164" s="9"/>
      <c r="C164" s="17"/>
      <c r="D164" s="166"/>
      <c r="E164" s="251"/>
      <c r="F164" s="251"/>
      <c r="G164" s="252"/>
      <c r="H164" s="259"/>
      <c r="I164" s="260"/>
      <c r="J164" s="123" t="str">
        <f t="shared" si="3"/>
        <v/>
      </c>
      <c r="K164" s="239"/>
      <c r="L164" s="239"/>
      <c r="M164" s="256"/>
      <c r="N164" s="24" t="str">
        <f t="shared" si="4"/>
        <v/>
      </c>
      <c r="O164" s="123" t="str">
        <f t="shared" si="5"/>
        <v/>
      </c>
      <c r="P164" s="261" t="str">
        <f t="shared" si="6"/>
        <v/>
      </c>
      <c r="Q164" s="24" t="str">
        <f t="shared" si="7"/>
        <v/>
      </c>
      <c r="R164" s="24" t="str">
        <f t="shared" si="8"/>
        <v/>
      </c>
      <c r="S164" s="24" t="str">
        <f t="shared" si="9"/>
        <v/>
      </c>
      <c r="T164" s="24" t="str">
        <f t="shared" si="10"/>
        <v/>
      </c>
      <c r="U164" s="24" t="str">
        <f t="shared" si="11"/>
        <v/>
      </c>
      <c r="V164" s="24" t="str">
        <f t="shared" si="12"/>
        <v/>
      </c>
      <c r="W164" s="261" t="str">
        <f t="shared" si="13"/>
        <v/>
      </c>
      <c r="X164" s="262" t="str">
        <f t="shared" si="14"/>
        <v/>
      </c>
      <c r="Y164" s="8">
        <f t="shared" si="15"/>
        <v>0</v>
      </c>
      <c r="Z164" s="3"/>
      <c r="AA164" s="3"/>
      <c r="AB164" s="3"/>
      <c r="AC164" s="3"/>
    </row>
    <row r="165" ht="12.75" hidden="1" customHeight="1">
      <c r="A165" s="250" t="s">
        <v>378</v>
      </c>
      <c r="B165" s="9"/>
      <c r="C165" s="17"/>
      <c r="D165" s="166"/>
      <c r="E165" s="251"/>
      <c r="F165" s="251"/>
      <c r="G165" s="252"/>
      <c r="H165" s="259"/>
      <c r="I165" s="260"/>
      <c r="J165" s="123" t="str">
        <f t="shared" si="3"/>
        <v/>
      </c>
      <c r="K165" s="239"/>
      <c r="L165" s="239"/>
      <c r="M165" s="256"/>
      <c r="N165" s="24" t="str">
        <f t="shared" si="4"/>
        <v/>
      </c>
      <c r="O165" s="123" t="str">
        <f t="shared" si="5"/>
        <v/>
      </c>
      <c r="P165" s="261" t="str">
        <f t="shared" si="6"/>
        <v/>
      </c>
      <c r="Q165" s="24" t="str">
        <f t="shared" si="7"/>
        <v/>
      </c>
      <c r="R165" s="24" t="str">
        <f t="shared" si="8"/>
        <v/>
      </c>
      <c r="S165" s="24" t="str">
        <f t="shared" si="9"/>
        <v/>
      </c>
      <c r="T165" s="24" t="str">
        <f t="shared" si="10"/>
        <v/>
      </c>
      <c r="U165" s="24" t="str">
        <f t="shared" si="11"/>
        <v/>
      </c>
      <c r="V165" s="24" t="str">
        <f t="shared" si="12"/>
        <v/>
      </c>
      <c r="W165" s="261" t="str">
        <f t="shared" si="13"/>
        <v/>
      </c>
      <c r="X165" s="262" t="str">
        <f t="shared" si="14"/>
        <v/>
      </c>
      <c r="Y165" s="8">
        <f t="shared" si="15"/>
        <v>0</v>
      </c>
      <c r="Z165" s="3"/>
      <c r="AA165" s="3"/>
      <c r="AB165" s="3"/>
      <c r="AC165" s="3"/>
    </row>
    <row r="166" ht="12.75" hidden="1" customHeight="1">
      <c r="A166" s="250" t="s">
        <v>378</v>
      </c>
      <c r="B166" s="9"/>
      <c r="C166" s="17"/>
      <c r="D166" s="166"/>
      <c r="E166" s="251"/>
      <c r="F166" s="251"/>
      <c r="G166" s="252"/>
      <c r="H166" s="259"/>
      <c r="I166" s="260"/>
      <c r="J166" s="123" t="str">
        <f t="shared" si="3"/>
        <v/>
      </c>
      <c r="K166" s="239"/>
      <c r="L166" s="239"/>
      <c r="M166" s="256"/>
      <c r="N166" s="24" t="str">
        <f t="shared" si="4"/>
        <v/>
      </c>
      <c r="O166" s="123" t="str">
        <f t="shared" si="5"/>
        <v/>
      </c>
      <c r="P166" s="261" t="str">
        <f t="shared" si="6"/>
        <v/>
      </c>
      <c r="Q166" s="24" t="str">
        <f t="shared" si="7"/>
        <v/>
      </c>
      <c r="R166" s="24" t="str">
        <f t="shared" si="8"/>
        <v/>
      </c>
      <c r="S166" s="24" t="str">
        <f t="shared" si="9"/>
        <v/>
      </c>
      <c r="T166" s="24" t="str">
        <f t="shared" si="10"/>
        <v/>
      </c>
      <c r="U166" s="24" t="str">
        <f t="shared" si="11"/>
        <v/>
      </c>
      <c r="V166" s="24" t="str">
        <f t="shared" si="12"/>
        <v/>
      </c>
      <c r="W166" s="261" t="str">
        <f t="shared" si="13"/>
        <v/>
      </c>
      <c r="X166" s="262" t="str">
        <f t="shared" si="14"/>
        <v/>
      </c>
      <c r="Y166" s="8">
        <f t="shared" si="15"/>
        <v>0</v>
      </c>
      <c r="Z166" s="3"/>
      <c r="AA166" s="3"/>
      <c r="AB166" s="3"/>
      <c r="AC166" s="3"/>
    </row>
    <row r="167" ht="12.75" hidden="1" customHeight="1">
      <c r="A167" s="250" t="s">
        <v>378</v>
      </c>
      <c r="B167" s="9"/>
      <c r="C167" s="17"/>
      <c r="D167" s="166"/>
      <c r="E167" s="251"/>
      <c r="F167" s="251"/>
      <c r="G167" s="252"/>
      <c r="H167" s="259"/>
      <c r="I167" s="260"/>
      <c r="J167" s="123" t="str">
        <f t="shared" si="3"/>
        <v/>
      </c>
      <c r="K167" s="239"/>
      <c r="L167" s="239"/>
      <c r="M167" s="256"/>
      <c r="N167" s="24" t="str">
        <f t="shared" si="4"/>
        <v/>
      </c>
      <c r="O167" s="123" t="str">
        <f t="shared" si="5"/>
        <v/>
      </c>
      <c r="P167" s="261" t="str">
        <f t="shared" si="6"/>
        <v/>
      </c>
      <c r="Q167" s="24" t="str">
        <f t="shared" si="7"/>
        <v/>
      </c>
      <c r="R167" s="24" t="str">
        <f t="shared" si="8"/>
        <v/>
      </c>
      <c r="S167" s="24" t="str">
        <f t="shared" si="9"/>
        <v/>
      </c>
      <c r="T167" s="24" t="str">
        <f t="shared" si="10"/>
        <v/>
      </c>
      <c r="U167" s="24" t="str">
        <f t="shared" si="11"/>
        <v/>
      </c>
      <c r="V167" s="24" t="str">
        <f t="shared" si="12"/>
        <v/>
      </c>
      <c r="W167" s="261" t="str">
        <f t="shared" si="13"/>
        <v/>
      </c>
      <c r="X167" s="262" t="str">
        <f t="shared" si="14"/>
        <v/>
      </c>
      <c r="Y167" s="8">
        <f t="shared" si="15"/>
        <v>0</v>
      </c>
      <c r="Z167" s="3"/>
      <c r="AA167" s="3"/>
      <c r="AB167" s="3"/>
      <c r="AC167" s="3"/>
    </row>
    <row r="168" ht="12.75" hidden="1" customHeight="1">
      <c r="A168" s="250" t="s">
        <v>378</v>
      </c>
      <c r="B168" s="9"/>
      <c r="C168" s="17"/>
      <c r="D168" s="166"/>
      <c r="E168" s="251"/>
      <c r="F168" s="251"/>
      <c r="G168" s="252"/>
      <c r="H168" s="259"/>
      <c r="I168" s="260"/>
      <c r="J168" s="123" t="str">
        <f t="shared" si="3"/>
        <v/>
      </c>
      <c r="K168" s="239"/>
      <c r="L168" s="239"/>
      <c r="M168" s="256"/>
      <c r="N168" s="24" t="str">
        <f t="shared" si="4"/>
        <v/>
      </c>
      <c r="O168" s="123" t="str">
        <f t="shared" si="5"/>
        <v/>
      </c>
      <c r="P168" s="261" t="str">
        <f t="shared" si="6"/>
        <v/>
      </c>
      <c r="Q168" s="24" t="str">
        <f t="shared" si="7"/>
        <v/>
      </c>
      <c r="R168" s="24" t="str">
        <f t="shared" si="8"/>
        <v/>
      </c>
      <c r="S168" s="24" t="str">
        <f t="shared" si="9"/>
        <v/>
      </c>
      <c r="T168" s="24" t="str">
        <f t="shared" si="10"/>
        <v/>
      </c>
      <c r="U168" s="24" t="str">
        <f t="shared" si="11"/>
        <v/>
      </c>
      <c r="V168" s="24" t="str">
        <f t="shared" si="12"/>
        <v/>
      </c>
      <c r="W168" s="261" t="str">
        <f t="shared" si="13"/>
        <v/>
      </c>
      <c r="X168" s="262" t="str">
        <f t="shared" si="14"/>
        <v/>
      </c>
      <c r="Y168" s="8">
        <f t="shared" si="15"/>
        <v>0</v>
      </c>
      <c r="Z168" s="3"/>
      <c r="AA168" s="3"/>
      <c r="AB168" s="3"/>
      <c r="AC168" s="3"/>
    </row>
    <row r="169" ht="12.75" hidden="1" customHeight="1">
      <c r="A169" s="250" t="s">
        <v>378</v>
      </c>
      <c r="B169" s="9"/>
      <c r="C169" s="17"/>
      <c r="D169" s="166"/>
      <c r="E169" s="251"/>
      <c r="F169" s="251"/>
      <c r="G169" s="252"/>
      <c r="H169" s="259"/>
      <c r="I169" s="260"/>
      <c r="J169" s="123" t="str">
        <f t="shared" si="3"/>
        <v/>
      </c>
      <c r="K169" s="239"/>
      <c r="L169" s="239"/>
      <c r="M169" s="256"/>
      <c r="N169" s="24" t="str">
        <f t="shared" si="4"/>
        <v/>
      </c>
      <c r="O169" s="123" t="str">
        <f t="shared" si="5"/>
        <v/>
      </c>
      <c r="P169" s="261" t="str">
        <f t="shared" si="6"/>
        <v/>
      </c>
      <c r="Q169" s="24" t="str">
        <f t="shared" si="7"/>
        <v/>
      </c>
      <c r="R169" s="24" t="str">
        <f t="shared" si="8"/>
        <v/>
      </c>
      <c r="S169" s="24" t="str">
        <f t="shared" si="9"/>
        <v/>
      </c>
      <c r="T169" s="24" t="str">
        <f t="shared" si="10"/>
        <v/>
      </c>
      <c r="U169" s="24" t="str">
        <f t="shared" si="11"/>
        <v/>
      </c>
      <c r="V169" s="24" t="str">
        <f t="shared" si="12"/>
        <v/>
      </c>
      <c r="W169" s="261" t="str">
        <f t="shared" si="13"/>
        <v/>
      </c>
      <c r="X169" s="262" t="str">
        <f t="shared" si="14"/>
        <v/>
      </c>
      <c r="Y169" s="8">
        <f t="shared" si="15"/>
        <v>0</v>
      </c>
      <c r="Z169" s="3"/>
      <c r="AA169" s="3"/>
      <c r="AB169" s="3"/>
      <c r="AC169" s="3"/>
    </row>
    <row r="170" ht="12.75" hidden="1" customHeight="1">
      <c r="A170" s="250" t="s">
        <v>378</v>
      </c>
      <c r="B170" s="9"/>
      <c r="C170" s="17"/>
      <c r="D170" s="166"/>
      <c r="E170" s="251"/>
      <c r="F170" s="251"/>
      <c r="G170" s="252"/>
      <c r="H170" s="259"/>
      <c r="I170" s="260"/>
      <c r="J170" s="123" t="str">
        <f t="shared" si="3"/>
        <v/>
      </c>
      <c r="K170" s="239"/>
      <c r="L170" s="239"/>
      <c r="M170" s="256"/>
      <c r="N170" s="24" t="str">
        <f t="shared" si="4"/>
        <v/>
      </c>
      <c r="O170" s="123" t="str">
        <f t="shared" si="5"/>
        <v/>
      </c>
      <c r="P170" s="261" t="str">
        <f t="shared" si="6"/>
        <v/>
      </c>
      <c r="Q170" s="24" t="str">
        <f t="shared" si="7"/>
        <v/>
      </c>
      <c r="R170" s="24" t="str">
        <f t="shared" si="8"/>
        <v/>
      </c>
      <c r="S170" s="24" t="str">
        <f t="shared" si="9"/>
        <v/>
      </c>
      <c r="T170" s="24" t="str">
        <f t="shared" si="10"/>
        <v/>
      </c>
      <c r="U170" s="24" t="str">
        <f t="shared" si="11"/>
        <v/>
      </c>
      <c r="V170" s="24" t="str">
        <f t="shared" si="12"/>
        <v/>
      </c>
      <c r="W170" s="261" t="str">
        <f t="shared" si="13"/>
        <v/>
      </c>
      <c r="X170" s="262" t="str">
        <f t="shared" si="14"/>
        <v/>
      </c>
      <c r="Y170" s="8">
        <f t="shared" si="15"/>
        <v>0</v>
      </c>
      <c r="Z170" s="3"/>
      <c r="AA170" s="3"/>
      <c r="AB170" s="3"/>
      <c r="AC170" s="3"/>
    </row>
    <row r="171" ht="12.75" hidden="1" customHeight="1">
      <c r="A171" s="250" t="s">
        <v>378</v>
      </c>
      <c r="B171" s="9"/>
      <c r="C171" s="17"/>
      <c r="D171" s="166"/>
      <c r="E171" s="251"/>
      <c r="F171" s="251"/>
      <c r="G171" s="252"/>
      <c r="H171" s="259"/>
      <c r="I171" s="260"/>
      <c r="J171" s="123" t="str">
        <f t="shared" si="3"/>
        <v/>
      </c>
      <c r="K171" s="239"/>
      <c r="L171" s="239"/>
      <c r="M171" s="256"/>
      <c r="N171" s="24" t="str">
        <f t="shared" si="4"/>
        <v/>
      </c>
      <c r="O171" s="123" t="str">
        <f t="shared" si="5"/>
        <v/>
      </c>
      <c r="P171" s="261" t="str">
        <f t="shared" si="6"/>
        <v/>
      </c>
      <c r="Q171" s="24" t="str">
        <f t="shared" si="7"/>
        <v/>
      </c>
      <c r="R171" s="24" t="str">
        <f t="shared" si="8"/>
        <v/>
      </c>
      <c r="S171" s="24" t="str">
        <f t="shared" si="9"/>
        <v/>
      </c>
      <c r="T171" s="24" t="str">
        <f t="shared" si="10"/>
        <v/>
      </c>
      <c r="U171" s="24" t="str">
        <f t="shared" si="11"/>
        <v/>
      </c>
      <c r="V171" s="24" t="str">
        <f t="shared" si="12"/>
        <v/>
      </c>
      <c r="W171" s="261" t="str">
        <f t="shared" si="13"/>
        <v/>
      </c>
      <c r="X171" s="262" t="str">
        <f t="shared" si="14"/>
        <v/>
      </c>
      <c r="Y171" s="8">
        <f t="shared" si="15"/>
        <v>0</v>
      </c>
      <c r="Z171" s="3"/>
      <c r="AA171" s="3"/>
      <c r="AB171" s="3"/>
      <c r="AC171" s="3"/>
    </row>
    <row r="172" ht="12.75" hidden="1" customHeight="1">
      <c r="A172" s="250" t="s">
        <v>378</v>
      </c>
      <c r="B172" s="9"/>
      <c r="C172" s="17"/>
      <c r="D172" s="166"/>
      <c r="E172" s="251"/>
      <c r="F172" s="251"/>
      <c r="G172" s="252"/>
      <c r="H172" s="259"/>
      <c r="I172" s="260"/>
      <c r="J172" s="123" t="str">
        <f t="shared" si="3"/>
        <v/>
      </c>
      <c r="K172" s="239"/>
      <c r="L172" s="239"/>
      <c r="M172" s="256"/>
      <c r="N172" s="24" t="str">
        <f t="shared" si="4"/>
        <v/>
      </c>
      <c r="O172" s="123" t="str">
        <f t="shared" si="5"/>
        <v/>
      </c>
      <c r="P172" s="261" t="str">
        <f t="shared" si="6"/>
        <v/>
      </c>
      <c r="Q172" s="24" t="str">
        <f t="shared" si="7"/>
        <v/>
      </c>
      <c r="R172" s="24" t="str">
        <f t="shared" si="8"/>
        <v/>
      </c>
      <c r="S172" s="24" t="str">
        <f t="shared" si="9"/>
        <v/>
      </c>
      <c r="T172" s="24" t="str">
        <f t="shared" si="10"/>
        <v/>
      </c>
      <c r="U172" s="24" t="str">
        <f t="shared" si="11"/>
        <v/>
      </c>
      <c r="V172" s="24" t="str">
        <f t="shared" si="12"/>
        <v/>
      </c>
      <c r="W172" s="261" t="str">
        <f t="shared" si="13"/>
        <v/>
      </c>
      <c r="X172" s="262" t="str">
        <f t="shared" si="14"/>
        <v/>
      </c>
      <c r="Y172" s="8">
        <f t="shared" si="15"/>
        <v>0</v>
      </c>
      <c r="Z172" s="3"/>
      <c r="AA172" s="3"/>
      <c r="AB172" s="3"/>
      <c r="AC172" s="3"/>
    </row>
    <row r="173" ht="12.75" hidden="1" customHeight="1">
      <c r="A173" s="250" t="s">
        <v>378</v>
      </c>
      <c r="B173" s="9"/>
      <c r="C173" s="17"/>
      <c r="D173" s="166"/>
      <c r="E173" s="251"/>
      <c r="F173" s="251"/>
      <c r="G173" s="252"/>
      <c r="H173" s="259"/>
      <c r="I173" s="260"/>
      <c r="J173" s="123" t="str">
        <f t="shared" si="3"/>
        <v/>
      </c>
      <c r="K173" s="239"/>
      <c r="L173" s="239"/>
      <c r="M173" s="256"/>
      <c r="N173" s="24" t="str">
        <f t="shared" si="4"/>
        <v/>
      </c>
      <c r="O173" s="123" t="str">
        <f t="shared" si="5"/>
        <v/>
      </c>
      <c r="P173" s="261" t="str">
        <f t="shared" si="6"/>
        <v/>
      </c>
      <c r="Q173" s="24" t="str">
        <f t="shared" si="7"/>
        <v/>
      </c>
      <c r="R173" s="24" t="str">
        <f t="shared" si="8"/>
        <v/>
      </c>
      <c r="S173" s="24" t="str">
        <f t="shared" si="9"/>
        <v/>
      </c>
      <c r="T173" s="24" t="str">
        <f t="shared" si="10"/>
        <v/>
      </c>
      <c r="U173" s="24" t="str">
        <f t="shared" si="11"/>
        <v/>
      </c>
      <c r="V173" s="24" t="str">
        <f t="shared" si="12"/>
        <v/>
      </c>
      <c r="W173" s="261" t="str">
        <f t="shared" si="13"/>
        <v/>
      </c>
      <c r="X173" s="262" t="str">
        <f t="shared" si="14"/>
        <v/>
      </c>
      <c r="Y173" s="8">
        <f t="shared" si="15"/>
        <v>0</v>
      </c>
      <c r="Z173" s="3"/>
      <c r="AA173" s="3"/>
      <c r="AB173" s="3"/>
      <c r="AC173" s="3"/>
    </row>
    <row r="174" ht="12.75" hidden="1" customHeight="1">
      <c r="A174" s="250" t="s">
        <v>378</v>
      </c>
      <c r="B174" s="9"/>
      <c r="C174" s="17"/>
      <c r="D174" s="166"/>
      <c r="E174" s="251"/>
      <c r="F174" s="251"/>
      <c r="G174" s="252"/>
      <c r="H174" s="259"/>
      <c r="I174" s="260"/>
      <c r="J174" s="123" t="str">
        <f t="shared" si="3"/>
        <v/>
      </c>
      <c r="K174" s="239"/>
      <c r="L174" s="239"/>
      <c r="M174" s="256"/>
      <c r="N174" s="24" t="str">
        <f t="shared" si="4"/>
        <v/>
      </c>
      <c r="O174" s="123" t="str">
        <f t="shared" si="5"/>
        <v/>
      </c>
      <c r="P174" s="261" t="str">
        <f t="shared" si="6"/>
        <v/>
      </c>
      <c r="Q174" s="24" t="str">
        <f t="shared" si="7"/>
        <v/>
      </c>
      <c r="R174" s="24" t="str">
        <f t="shared" si="8"/>
        <v/>
      </c>
      <c r="S174" s="24" t="str">
        <f t="shared" si="9"/>
        <v/>
      </c>
      <c r="T174" s="24" t="str">
        <f t="shared" si="10"/>
        <v/>
      </c>
      <c r="U174" s="24" t="str">
        <f t="shared" si="11"/>
        <v/>
      </c>
      <c r="V174" s="24" t="str">
        <f t="shared" si="12"/>
        <v/>
      </c>
      <c r="W174" s="261" t="str">
        <f t="shared" si="13"/>
        <v/>
      </c>
      <c r="X174" s="262" t="str">
        <f t="shared" si="14"/>
        <v/>
      </c>
      <c r="Y174" s="8">
        <f t="shared" si="15"/>
        <v>0</v>
      </c>
      <c r="Z174" s="3"/>
      <c r="AA174" s="3"/>
      <c r="AB174" s="3"/>
      <c r="AC174" s="3"/>
    </row>
    <row r="175" ht="12.75" hidden="1" customHeight="1">
      <c r="A175" s="250" t="s">
        <v>378</v>
      </c>
      <c r="B175" s="9"/>
      <c r="C175" s="17"/>
      <c r="D175" s="166"/>
      <c r="E175" s="251"/>
      <c r="F175" s="251"/>
      <c r="G175" s="252"/>
      <c r="H175" s="259"/>
      <c r="I175" s="260"/>
      <c r="J175" s="123" t="str">
        <f t="shared" si="3"/>
        <v/>
      </c>
      <c r="K175" s="239"/>
      <c r="L175" s="239"/>
      <c r="M175" s="256"/>
      <c r="N175" s="24" t="str">
        <f t="shared" si="4"/>
        <v/>
      </c>
      <c r="O175" s="123" t="str">
        <f t="shared" si="5"/>
        <v/>
      </c>
      <c r="P175" s="261" t="str">
        <f t="shared" si="6"/>
        <v/>
      </c>
      <c r="Q175" s="24" t="str">
        <f t="shared" si="7"/>
        <v/>
      </c>
      <c r="R175" s="24" t="str">
        <f t="shared" si="8"/>
        <v/>
      </c>
      <c r="S175" s="24" t="str">
        <f t="shared" si="9"/>
        <v/>
      </c>
      <c r="T175" s="24" t="str">
        <f t="shared" si="10"/>
        <v/>
      </c>
      <c r="U175" s="24" t="str">
        <f t="shared" si="11"/>
        <v/>
      </c>
      <c r="V175" s="24" t="str">
        <f t="shared" si="12"/>
        <v/>
      </c>
      <c r="W175" s="261" t="str">
        <f t="shared" si="13"/>
        <v/>
      </c>
      <c r="X175" s="262" t="str">
        <f t="shared" si="14"/>
        <v/>
      </c>
      <c r="Y175" s="8">
        <f t="shared" si="15"/>
        <v>0</v>
      </c>
      <c r="Z175" s="3"/>
      <c r="AA175" s="3"/>
      <c r="AB175" s="3"/>
      <c r="AC175" s="3"/>
    </row>
    <row r="176" ht="12.75" hidden="1" customHeight="1">
      <c r="A176" s="250" t="s">
        <v>378</v>
      </c>
      <c r="B176" s="9"/>
      <c r="C176" s="17"/>
      <c r="D176" s="166"/>
      <c r="E176" s="251"/>
      <c r="F176" s="251"/>
      <c r="G176" s="252"/>
      <c r="H176" s="259"/>
      <c r="I176" s="260"/>
      <c r="J176" s="123" t="str">
        <f t="shared" si="3"/>
        <v/>
      </c>
      <c r="K176" s="239"/>
      <c r="L176" s="239"/>
      <c r="M176" s="256"/>
      <c r="N176" s="24" t="str">
        <f t="shared" si="4"/>
        <v/>
      </c>
      <c r="O176" s="123" t="str">
        <f t="shared" si="5"/>
        <v/>
      </c>
      <c r="P176" s="261" t="str">
        <f t="shared" si="6"/>
        <v/>
      </c>
      <c r="Q176" s="24" t="str">
        <f t="shared" si="7"/>
        <v/>
      </c>
      <c r="R176" s="24" t="str">
        <f t="shared" si="8"/>
        <v/>
      </c>
      <c r="S176" s="24" t="str">
        <f t="shared" si="9"/>
        <v/>
      </c>
      <c r="T176" s="24" t="str">
        <f t="shared" si="10"/>
        <v/>
      </c>
      <c r="U176" s="24" t="str">
        <f t="shared" si="11"/>
        <v/>
      </c>
      <c r="V176" s="24" t="str">
        <f t="shared" si="12"/>
        <v/>
      </c>
      <c r="W176" s="261" t="str">
        <f t="shared" si="13"/>
        <v/>
      </c>
      <c r="X176" s="262" t="str">
        <f t="shared" si="14"/>
        <v/>
      </c>
      <c r="Y176" s="8">
        <f t="shared" si="15"/>
        <v>0</v>
      </c>
      <c r="Z176" s="3"/>
      <c r="AA176" s="3"/>
      <c r="AB176" s="3"/>
      <c r="AC176" s="3"/>
    </row>
    <row r="177" ht="12.75" hidden="1" customHeight="1">
      <c r="A177" s="250" t="s">
        <v>378</v>
      </c>
      <c r="B177" s="9"/>
      <c r="C177" s="17"/>
      <c r="D177" s="166"/>
      <c r="E177" s="251"/>
      <c r="F177" s="251"/>
      <c r="G177" s="252"/>
      <c r="H177" s="259"/>
      <c r="I177" s="260"/>
      <c r="J177" s="123" t="str">
        <f t="shared" si="3"/>
        <v/>
      </c>
      <c r="K177" s="239"/>
      <c r="L177" s="239"/>
      <c r="M177" s="256"/>
      <c r="N177" s="24" t="str">
        <f t="shared" si="4"/>
        <v/>
      </c>
      <c r="O177" s="123" t="str">
        <f t="shared" si="5"/>
        <v/>
      </c>
      <c r="P177" s="261" t="str">
        <f t="shared" si="6"/>
        <v/>
      </c>
      <c r="Q177" s="24" t="str">
        <f t="shared" si="7"/>
        <v/>
      </c>
      <c r="R177" s="24" t="str">
        <f t="shared" si="8"/>
        <v/>
      </c>
      <c r="S177" s="24" t="str">
        <f t="shared" si="9"/>
        <v/>
      </c>
      <c r="T177" s="24" t="str">
        <f t="shared" si="10"/>
        <v/>
      </c>
      <c r="U177" s="24" t="str">
        <f t="shared" si="11"/>
        <v/>
      </c>
      <c r="V177" s="24" t="str">
        <f t="shared" si="12"/>
        <v/>
      </c>
      <c r="W177" s="261" t="str">
        <f t="shared" si="13"/>
        <v/>
      </c>
      <c r="X177" s="262" t="str">
        <f t="shared" si="14"/>
        <v/>
      </c>
      <c r="Y177" s="8">
        <f t="shared" si="15"/>
        <v>0</v>
      </c>
      <c r="Z177" s="3"/>
      <c r="AA177" s="3"/>
      <c r="AB177" s="3"/>
      <c r="AC177" s="3"/>
    </row>
    <row r="178" ht="12.75" hidden="1" customHeight="1">
      <c r="A178" s="250" t="s">
        <v>378</v>
      </c>
      <c r="B178" s="9"/>
      <c r="C178" s="17"/>
      <c r="D178" s="166"/>
      <c r="E178" s="251"/>
      <c r="F178" s="251"/>
      <c r="G178" s="252"/>
      <c r="H178" s="259"/>
      <c r="I178" s="260"/>
      <c r="J178" s="123" t="str">
        <f t="shared" si="3"/>
        <v/>
      </c>
      <c r="K178" s="239"/>
      <c r="L178" s="239"/>
      <c r="M178" s="256"/>
      <c r="N178" s="24" t="str">
        <f t="shared" si="4"/>
        <v/>
      </c>
      <c r="O178" s="123" t="str">
        <f t="shared" si="5"/>
        <v/>
      </c>
      <c r="P178" s="261" t="str">
        <f t="shared" si="6"/>
        <v/>
      </c>
      <c r="Q178" s="24" t="str">
        <f t="shared" si="7"/>
        <v/>
      </c>
      <c r="R178" s="24" t="str">
        <f t="shared" si="8"/>
        <v/>
      </c>
      <c r="S178" s="24" t="str">
        <f t="shared" si="9"/>
        <v/>
      </c>
      <c r="T178" s="24" t="str">
        <f t="shared" si="10"/>
        <v/>
      </c>
      <c r="U178" s="24" t="str">
        <f t="shared" si="11"/>
        <v/>
      </c>
      <c r="V178" s="24" t="str">
        <f t="shared" si="12"/>
        <v/>
      </c>
      <c r="W178" s="261" t="str">
        <f t="shared" si="13"/>
        <v/>
      </c>
      <c r="X178" s="262" t="str">
        <f t="shared" si="14"/>
        <v/>
      </c>
      <c r="Y178" s="8">
        <f t="shared" si="15"/>
        <v>0</v>
      </c>
      <c r="Z178" s="3"/>
      <c r="AA178" s="3"/>
      <c r="AB178" s="3"/>
      <c r="AC178" s="3"/>
    </row>
    <row r="179" ht="12.75" hidden="1" customHeight="1">
      <c r="A179" s="250" t="s">
        <v>378</v>
      </c>
      <c r="B179" s="9"/>
      <c r="C179" s="17"/>
      <c r="D179" s="166"/>
      <c r="E179" s="251"/>
      <c r="F179" s="251"/>
      <c r="G179" s="252"/>
      <c r="H179" s="259"/>
      <c r="I179" s="260"/>
      <c r="J179" s="123" t="str">
        <f t="shared" si="3"/>
        <v/>
      </c>
      <c r="K179" s="239"/>
      <c r="L179" s="239"/>
      <c r="M179" s="256"/>
      <c r="N179" s="24" t="str">
        <f t="shared" si="4"/>
        <v/>
      </c>
      <c r="O179" s="123" t="str">
        <f t="shared" si="5"/>
        <v/>
      </c>
      <c r="P179" s="261" t="str">
        <f t="shared" si="6"/>
        <v/>
      </c>
      <c r="Q179" s="24" t="str">
        <f t="shared" si="7"/>
        <v/>
      </c>
      <c r="R179" s="24" t="str">
        <f t="shared" si="8"/>
        <v/>
      </c>
      <c r="S179" s="24" t="str">
        <f t="shared" si="9"/>
        <v/>
      </c>
      <c r="T179" s="24" t="str">
        <f t="shared" si="10"/>
        <v/>
      </c>
      <c r="U179" s="24" t="str">
        <f t="shared" si="11"/>
        <v/>
      </c>
      <c r="V179" s="24" t="str">
        <f t="shared" si="12"/>
        <v/>
      </c>
      <c r="W179" s="261" t="str">
        <f t="shared" si="13"/>
        <v/>
      </c>
      <c r="X179" s="262" t="str">
        <f t="shared" si="14"/>
        <v/>
      </c>
      <c r="Y179" s="8">
        <f t="shared" si="15"/>
        <v>0</v>
      </c>
      <c r="Z179" s="3"/>
      <c r="AA179" s="3"/>
      <c r="AB179" s="3"/>
      <c r="AC179" s="3"/>
    </row>
    <row r="180" ht="12.75" hidden="1" customHeight="1">
      <c r="A180" s="250" t="s">
        <v>378</v>
      </c>
      <c r="B180" s="9"/>
      <c r="C180" s="17"/>
      <c r="D180" s="166"/>
      <c r="E180" s="251"/>
      <c r="F180" s="251"/>
      <c r="G180" s="252"/>
      <c r="H180" s="259"/>
      <c r="I180" s="260"/>
      <c r="J180" s="123" t="str">
        <f t="shared" si="3"/>
        <v/>
      </c>
      <c r="K180" s="239"/>
      <c r="L180" s="239"/>
      <c r="M180" s="256"/>
      <c r="N180" s="24" t="str">
        <f t="shared" si="4"/>
        <v/>
      </c>
      <c r="O180" s="123" t="str">
        <f t="shared" si="5"/>
        <v/>
      </c>
      <c r="P180" s="261" t="str">
        <f t="shared" si="6"/>
        <v/>
      </c>
      <c r="Q180" s="24" t="str">
        <f t="shared" si="7"/>
        <v/>
      </c>
      <c r="R180" s="24" t="str">
        <f t="shared" si="8"/>
        <v/>
      </c>
      <c r="S180" s="24" t="str">
        <f t="shared" si="9"/>
        <v/>
      </c>
      <c r="T180" s="24" t="str">
        <f t="shared" si="10"/>
        <v/>
      </c>
      <c r="U180" s="24" t="str">
        <f t="shared" si="11"/>
        <v/>
      </c>
      <c r="V180" s="24" t="str">
        <f t="shared" si="12"/>
        <v/>
      </c>
      <c r="W180" s="261" t="str">
        <f t="shared" si="13"/>
        <v/>
      </c>
      <c r="X180" s="262" t="str">
        <f t="shared" si="14"/>
        <v/>
      </c>
      <c r="Y180" s="8">
        <f t="shared" si="15"/>
        <v>0</v>
      </c>
      <c r="Z180" s="3"/>
      <c r="AA180" s="3"/>
      <c r="AB180" s="3"/>
      <c r="AC180" s="3"/>
    </row>
    <row r="181" ht="12.75" hidden="1" customHeight="1">
      <c r="A181" s="250" t="s">
        <v>378</v>
      </c>
      <c r="B181" s="9"/>
      <c r="C181" s="17"/>
      <c r="D181" s="166"/>
      <c r="E181" s="251"/>
      <c r="F181" s="251"/>
      <c r="G181" s="252"/>
      <c r="H181" s="259"/>
      <c r="I181" s="260"/>
      <c r="J181" s="123" t="str">
        <f t="shared" si="3"/>
        <v/>
      </c>
      <c r="K181" s="239"/>
      <c r="L181" s="239"/>
      <c r="M181" s="256"/>
      <c r="N181" s="24" t="str">
        <f t="shared" si="4"/>
        <v/>
      </c>
      <c r="O181" s="123" t="str">
        <f t="shared" si="5"/>
        <v/>
      </c>
      <c r="P181" s="261" t="str">
        <f t="shared" si="6"/>
        <v/>
      </c>
      <c r="Q181" s="24" t="str">
        <f t="shared" si="7"/>
        <v/>
      </c>
      <c r="R181" s="24" t="str">
        <f t="shared" si="8"/>
        <v/>
      </c>
      <c r="S181" s="24" t="str">
        <f t="shared" si="9"/>
        <v/>
      </c>
      <c r="T181" s="24" t="str">
        <f t="shared" si="10"/>
        <v/>
      </c>
      <c r="U181" s="24" t="str">
        <f t="shared" si="11"/>
        <v/>
      </c>
      <c r="V181" s="24" t="str">
        <f t="shared" si="12"/>
        <v/>
      </c>
      <c r="W181" s="261" t="str">
        <f t="shared" si="13"/>
        <v/>
      </c>
      <c r="X181" s="262" t="str">
        <f t="shared" si="14"/>
        <v/>
      </c>
      <c r="Y181" s="8">
        <f t="shared" si="15"/>
        <v>0</v>
      </c>
      <c r="Z181" s="3"/>
      <c r="AA181" s="3"/>
      <c r="AB181" s="3"/>
      <c r="AC181" s="3"/>
    </row>
    <row r="182" ht="12.75" hidden="1" customHeight="1">
      <c r="A182" s="250" t="s">
        <v>378</v>
      </c>
      <c r="B182" s="9"/>
      <c r="C182" s="17"/>
      <c r="D182" s="166"/>
      <c r="E182" s="251"/>
      <c r="F182" s="251"/>
      <c r="G182" s="252"/>
      <c r="H182" s="259"/>
      <c r="I182" s="260"/>
      <c r="J182" s="123" t="str">
        <f t="shared" si="3"/>
        <v/>
      </c>
      <c r="K182" s="239"/>
      <c r="L182" s="239"/>
      <c r="M182" s="256"/>
      <c r="N182" s="24" t="str">
        <f t="shared" si="4"/>
        <v/>
      </c>
      <c r="O182" s="123" t="str">
        <f t="shared" si="5"/>
        <v/>
      </c>
      <c r="P182" s="261" t="str">
        <f t="shared" si="6"/>
        <v/>
      </c>
      <c r="Q182" s="24" t="str">
        <f t="shared" si="7"/>
        <v/>
      </c>
      <c r="R182" s="24" t="str">
        <f t="shared" si="8"/>
        <v/>
      </c>
      <c r="S182" s="24" t="str">
        <f t="shared" si="9"/>
        <v/>
      </c>
      <c r="T182" s="24" t="str">
        <f t="shared" si="10"/>
        <v/>
      </c>
      <c r="U182" s="24" t="str">
        <f t="shared" si="11"/>
        <v/>
      </c>
      <c r="V182" s="24" t="str">
        <f t="shared" si="12"/>
        <v/>
      </c>
      <c r="W182" s="261" t="str">
        <f t="shared" si="13"/>
        <v/>
      </c>
      <c r="X182" s="262" t="str">
        <f t="shared" si="14"/>
        <v/>
      </c>
      <c r="Y182" s="8">
        <f t="shared" si="15"/>
        <v>0</v>
      </c>
      <c r="Z182" s="3"/>
      <c r="AA182" s="3"/>
      <c r="AB182" s="3"/>
      <c r="AC182" s="3"/>
    </row>
    <row r="183" ht="12.75" hidden="1" customHeight="1">
      <c r="A183" s="250" t="s">
        <v>378</v>
      </c>
      <c r="B183" s="9"/>
      <c r="C183" s="17"/>
      <c r="D183" s="166"/>
      <c r="E183" s="251"/>
      <c r="F183" s="251"/>
      <c r="G183" s="252"/>
      <c r="H183" s="259"/>
      <c r="I183" s="260"/>
      <c r="J183" s="123" t="str">
        <f t="shared" si="3"/>
        <v/>
      </c>
      <c r="K183" s="239"/>
      <c r="L183" s="239"/>
      <c r="M183" s="256"/>
      <c r="N183" s="24" t="str">
        <f t="shared" si="4"/>
        <v/>
      </c>
      <c r="O183" s="123" t="str">
        <f t="shared" si="5"/>
        <v/>
      </c>
      <c r="P183" s="261" t="str">
        <f t="shared" si="6"/>
        <v/>
      </c>
      <c r="Q183" s="24" t="str">
        <f t="shared" si="7"/>
        <v/>
      </c>
      <c r="R183" s="24" t="str">
        <f t="shared" si="8"/>
        <v/>
      </c>
      <c r="S183" s="24" t="str">
        <f t="shared" si="9"/>
        <v/>
      </c>
      <c r="T183" s="24" t="str">
        <f t="shared" si="10"/>
        <v/>
      </c>
      <c r="U183" s="24" t="str">
        <f t="shared" si="11"/>
        <v/>
      </c>
      <c r="V183" s="24" t="str">
        <f t="shared" si="12"/>
        <v/>
      </c>
      <c r="W183" s="261" t="str">
        <f t="shared" si="13"/>
        <v/>
      </c>
      <c r="X183" s="262" t="str">
        <f t="shared" si="14"/>
        <v/>
      </c>
      <c r="Y183" s="8">
        <f t="shared" si="15"/>
        <v>0</v>
      </c>
      <c r="Z183" s="3"/>
      <c r="AA183" s="3"/>
      <c r="AB183" s="3"/>
      <c r="AC183" s="3"/>
    </row>
    <row r="184" ht="12.75" hidden="1" customHeight="1">
      <c r="A184" s="250" t="s">
        <v>378</v>
      </c>
      <c r="B184" s="9"/>
      <c r="C184" s="17"/>
      <c r="D184" s="166"/>
      <c r="E184" s="251"/>
      <c r="F184" s="251"/>
      <c r="G184" s="252"/>
      <c r="H184" s="259"/>
      <c r="I184" s="260"/>
      <c r="J184" s="123" t="str">
        <f t="shared" si="3"/>
        <v/>
      </c>
      <c r="K184" s="239"/>
      <c r="L184" s="239"/>
      <c r="M184" s="256"/>
      <c r="N184" s="24" t="str">
        <f t="shared" si="4"/>
        <v/>
      </c>
      <c r="O184" s="123" t="str">
        <f t="shared" si="5"/>
        <v/>
      </c>
      <c r="P184" s="261" t="str">
        <f t="shared" si="6"/>
        <v/>
      </c>
      <c r="Q184" s="24" t="str">
        <f t="shared" si="7"/>
        <v/>
      </c>
      <c r="R184" s="24" t="str">
        <f t="shared" si="8"/>
        <v/>
      </c>
      <c r="S184" s="24" t="str">
        <f t="shared" si="9"/>
        <v/>
      </c>
      <c r="T184" s="24" t="str">
        <f t="shared" si="10"/>
        <v/>
      </c>
      <c r="U184" s="24" t="str">
        <f t="shared" si="11"/>
        <v/>
      </c>
      <c r="V184" s="24" t="str">
        <f t="shared" si="12"/>
        <v/>
      </c>
      <c r="W184" s="261" t="str">
        <f t="shared" si="13"/>
        <v/>
      </c>
      <c r="X184" s="262" t="str">
        <f t="shared" si="14"/>
        <v/>
      </c>
      <c r="Y184" s="8">
        <f t="shared" si="15"/>
        <v>0</v>
      </c>
      <c r="Z184" s="3"/>
      <c r="AA184" s="3"/>
      <c r="AB184" s="3"/>
      <c r="AC184" s="3"/>
    </row>
    <row r="185" ht="12.75" hidden="1" customHeight="1">
      <c r="A185" s="250" t="s">
        <v>378</v>
      </c>
      <c r="B185" s="9"/>
      <c r="C185" s="17"/>
      <c r="D185" s="166"/>
      <c r="E185" s="251"/>
      <c r="F185" s="251"/>
      <c r="G185" s="252"/>
      <c r="H185" s="259"/>
      <c r="I185" s="260"/>
      <c r="J185" s="123" t="str">
        <f t="shared" si="3"/>
        <v/>
      </c>
      <c r="K185" s="239"/>
      <c r="L185" s="239"/>
      <c r="M185" s="256"/>
      <c r="N185" s="24" t="str">
        <f t="shared" si="4"/>
        <v/>
      </c>
      <c r="O185" s="123" t="str">
        <f t="shared" si="5"/>
        <v/>
      </c>
      <c r="P185" s="261" t="str">
        <f t="shared" si="6"/>
        <v/>
      </c>
      <c r="Q185" s="24" t="str">
        <f t="shared" si="7"/>
        <v/>
      </c>
      <c r="R185" s="24" t="str">
        <f t="shared" si="8"/>
        <v/>
      </c>
      <c r="S185" s="24" t="str">
        <f t="shared" si="9"/>
        <v/>
      </c>
      <c r="T185" s="24" t="str">
        <f t="shared" si="10"/>
        <v/>
      </c>
      <c r="U185" s="24" t="str">
        <f t="shared" si="11"/>
        <v/>
      </c>
      <c r="V185" s="24" t="str">
        <f t="shared" si="12"/>
        <v/>
      </c>
      <c r="W185" s="261" t="str">
        <f t="shared" si="13"/>
        <v/>
      </c>
      <c r="X185" s="262" t="str">
        <f t="shared" si="14"/>
        <v/>
      </c>
      <c r="Y185" s="8">
        <f t="shared" si="15"/>
        <v>0</v>
      </c>
      <c r="Z185" s="3"/>
      <c r="AA185" s="3"/>
      <c r="AB185" s="3"/>
      <c r="AC185" s="3"/>
    </row>
    <row r="186" ht="12.75" hidden="1" customHeight="1">
      <c r="A186" s="250" t="s">
        <v>378</v>
      </c>
      <c r="B186" s="9"/>
      <c r="C186" s="17"/>
      <c r="D186" s="166"/>
      <c r="E186" s="251"/>
      <c r="F186" s="251"/>
      <c r="G186" s="252"/>
      <c r="H186" s="259"/>
      <c r="I186" s="260"/>
      <c r="J186" s="123" t="str">
        <f t="shared" si="3"/>
        <v/>
      </c>
      <c r="K186" s="239"/>
      <c r="L186" s="239"/>
      <c r="M186" s="256"/>
      <c r="N186" s="24" t="str">
        <f t="shared" si="4"/>
        <v/>
      </c>
      <c r="O186" s="123" t="str">
        <f t="shared" si="5"/>
        <v/>
      </c>
      <c r="P186" s="261" t="str">
        <f t="shared" si="6"/>
        <v/>
      </c>
      <c r="Q186" s="24" t="str">
        <f t="shared" si="7"/>
        <v/>
      </c>
      <c r="R186" s="24" t="str">
        <f t="shared" si="8"/>
        <v/>
      </c>
      <c r="S186" s="24" t="str">
        <f t="shared" si="9"/>
        <v/>
      </c>
      <c r="T186" s="24" t="str">
        <f t="shared" si="10"/>
        <v/>
      </c>
      <c r="U186" s="24" t="str">
        <f t="shared" si="11"/>
        <v/>
      </c>
      <c r="V186" s="24" t="str">
        <f t="shared" si="12"/>
        <v/>
      </c>
      <c r="W186" s="261" t="str">
        <f t="shared" si="13"/>
        <v/>
      </c>
      <c r="X186" s="262" t="str">
        <f t="shared" si="14"/>
        <v/>
      </c>
      <c r="Y186" s="8">
        <f t="shared" si="15"/>
        <v>0</v>
      </c>
      <c r="Z186" s="3"/>
      <c r="AA186" s="3"/>
      <c r="AB186" s="3"/>
      <c r="AC186" s="3"/>
    </row>
    <row r="187" ht="12.75" hidden="1" customHeight="1">
      <c r="A187" s="250" t="s">
        <v>378</v>
      </c>
      <c r="B187" s="9"/>
      <c r="C187" s="17"/>
      <c r="D187" s="166"/>
      <c r="E187" s="251"/>
      <c r="F187" s="251"/>
      <c r="G187" s="252"/>
      <c r="H187" s="259"/>
      <c r="I187" s="260"/>
      <c r="J187" s="123" t="str">
        <f t="shared" si="3"/>
        <v/>
      </c>
      <c r="K187" s="239"/>
      <c r="L187" s="239"/>
      <c r="M187" s="256"/>
      <c r="N187" s="24" t="str">
        <f t="shared" si="4"/>
        <v/>
      </c>
      <c r="O187" s="123" t="str">
        <f t="shared" si="5"/>
        <v/>
      </c>
      <c r="P187" s="261" t="str">
        <f t="shared" si="6"/>
        <v/>
      </c>
      <c r="Q187" s="24" t="str">
        <f t="shared" si="7"/>
        <v/>
      </c>
      <c r="R187" s="24" t="str">
        <f t="shared" si="8"/>
        <v/>
      </c>
      <c r="S187" s="24" t="str">
        <f t="shared" si="9"/>
        <v/>
      </c>
      <c r="T187" s="24" t="str">
        <f t="shared" si="10"/>
        <v/>
      </c>
      <c r="U187" s="24" t="str">
        <f t="shared" si="11"/>
        <v/>
      </c>
      <c r="V187" s="24" t="str">
        <f t="shared" si="12"/>
        <v/>
      </c>
      <c r="W187" s="261" t="str">
        <f t="shared" si="13"/>
        <v/>
      </c>
      <c r="X187" s="262" t="str">
        <f t="shared" si="14"/>
        <v/>
      </c>
      <c r="Y187" s="8">
        <f t="shared" si="15"/>
        <v>0</v>
      </c>
      <c r="Z187" s="3"/>
      <c r="AA187" s="3"/>
      <c r="AB187" s="3"/>
      <c r="AC187" s="3"/>
    </row>
    <row r="188" ht="12.75" hidden="1" customHeight="1">
      <c r="A188" s="250" t="s">
        <v>378</v>
      </c>
      <c r="B188" s="9"/>
      <c r="C188" s="17"/>
      <c r="D188" s="166"/>
      <c r="E188" s="251"/>
      <c r="F188" s="251"/>
      <c r="G188" s="252"/>
      <c r="H188" s="259"/>
      <c r="I188" s="260"/>
      <c r="J188" s="123" t="str">
        <f t="shared" si="3"/>
        <v/>
      </c>
      <c r="K188" s="239"/>
      <c r="L188" s="239"/>
      <c r="M188" s="256"/>
      <c r="N188" s="24" t="str">
        <f t="shared" si="4"/>
        <v/>
      </c>
      <c r="O188" s="123" t="str">
        <f t="shared" si="5"/>
        <v/>
      </c>
      <c r="P188" s="261" t="str">
        <f t="shared" si="6"/>
        <v/>
      </c>
      <c r="Q188" s="24" t="str">
        <f t="shared" si="7"/>
        <v/>
      </c>
      <c r="R188" s="24" t="str">
        <f t="shared" si="8"/>
        <v/>
      </c>
      <c r="S188" s="24" t="str">
        <f t="shared" si="9"/>
        <v/>
      </c>
      <c r="T188" s="24" t="str">
        <f t="shared" si="10"/>
        <v/>
      </c>
      <c r="U188" s="24" t="str">
        <f t="shared" si="11"/>
        <v/>
      </c>
      <c r="V188" s="24" t="str">
        <f t="shared" si="12"/>
        <v/>
      </c>
      <c r="W188" s="261" t="str">
        <f t="shared" si="13"/>
        <v/>
      </c>
      <c r="X188" s="262" t="str">
        <f t="shared" si="14"/>
        <v/>
      </c>
      <c r="Y188" s="8">
        <f t="shared" si="15"/>
        <v>0</v>
      </c>
      <c r="Z188" s="3"/>
      <c r="AA188" s="3"/>
      <c r="AB188" s="3"/>
      <c r="AC188" s="3"/>
    </row>
    <row r="189" ht="12.75" hidden="1" customHeight="1">
      <c r="A189" s="250" t="s">
        <v>378</v>
      </c>
      <c r="B189" s="9"/>
      <c r="C189" s="17"/>
      <c r="D189" s="166"/>
      <c r="E189" s="251"/>
      <c r="F189" s="251"/>
      <c r="G189" s="252"/>
      <c r="H189" s="259"/>
      <c r="I189" s="260"/>
      <c r="J189" s="123" t="str">
        <f t="shared" si="3"/>
        <v/>
      </c>
      <c r="K189" s="239"/>
      <c r="L189" s="239"/>
      <c r="M189" s="256"/>
      <c r="N189" s="24" t="str">
        <f t="shared" si="4"/>
        <v/>
      </c>
      <c r="O189" s="123" t="str">
        <f t="shared" si="5"/>
        <v/>
      </c>
      <c r="P189" s="261" t="str">
        <f t="shared" si="6"/>
        <v/>
      </c>
      <c r="Q189" s="24" t="str">
        <f t="shared" si="7"/>
        <v/>
      </c>
      <c r="R189" s="24" t="str">
        <f t="shared" si="8"/>
        <v/>
      </c>
      <c r="S189" s="24" t="str">
        <f t="shared" si="9"/>
        <v/>
      </c>
      <c r="T189" s="24" t="str">
        <f t="shared" si="10"/>
        <v/>
      </c>
      <c r="U189" s="24" t="str">
        <f t="shared" si="11"/>
        <v/>
      </c>
      <c r="V189" s="24" t="str">
        <f t="shared" si="12"/>
        <v/>
      </c>
      <c r="W189" s="261" t="str">
        <f t="shared" si="13"/>
        <v/>
      </c>
      <c r="X189" s="262" t="str">
        <f t="shared" si="14"/>
        <v/>
      </c>
      <c r="Y189" s="8">
        <f t="shared" si="15"/>
        <v>0</v>
      </c>
      <c r="Z189" s="3"/>
      <c r="AA189" s="3"/>
      <c r="AB189" s="3"/>
      <c r="AC189" s="3"/>
    </row>
    <row r="190" ht="12.75" hidden="1" customHeight="1">
      <c r="A190" s="250" t="s">
        <v>378</v>
      </c>
      <c r="B190" s="9"/>
      <c r="C190" s="17"/>
      <c r="D190" s="166"/>
      <c r="E190" s="251"/>
      <c r="F190" s="251"/>
      <c r="G190" s="252"/>
      <c r="H190" s="259"/>
      <c r="I190" s="260"/>
      <c r="J190" s="123" t="str">
        <f t="shared" si="3"/>
        <v/>
      </c>
      <c r="K190" s="239"/>
      <c r="L190" s="239"/>
      <c r="M190" s="256"/>
      <c r="N190" s="24" t="str">
        <f t="shared" si="4"/>
        <v/>
      </c>
      <c r="O190" s="123" t="str">
        <f t="shared" si="5"/>
        <v/>
      </c>
      <c r="P190" s="261" t="str">
        <f t="shared" si="6"/>
        <v/>
      </c>
      <c r="Q190" s="24" t="str">
        <f t="shared" si="7"/>
        <v/>
      </c>
      <c r="R190" s="24" t="str">
        <f t="shared" si="8"/>
        <v/>
      </c>
      <c r="S190" s="24" t="str">
        <f t="shared" si="9"/>
        <v/>
      </c>
      <c r="T190" s="24" t="str">
        <f t="shared" si="10"/>
        <v/>
      </c>
      <c r="U190" s="24" t="str">
        <f t="shared" si="11"/>
        <v/>
      </c>
      <c r="V190" s="24" t="str">
        <f t="shared" si="12"/>
        <v/>
      </c>
      <c r="W190" s="261" t="str">
        <f t="shared" si="13"/>
        <v/>
      </c>
      <c r="X190" s="262" t="str">
        <f t="shared" si="14"/>
        <v/>
      </c>
      <c r="Y190" s="8">
        <f t="shared" si="15"/>
        <v>0</v>
      </c>
      <c r="Z190" s="3"/>
      <c r="AA190" s="3"/>
      <c r="AB190" s="3"/>
      <c r="AC190" s="3"/>
    </row>
    <row r="191" ht="12.75" hidden="1" customHeight="1">
      <c r="A191" s="250" t="s">
        <v>378</v>
      </c>
      <c r="B191" s="9"/>
      <c r="C191" s="17"/>
      <c r="D191" s="166"/>
      <c r="E191" s="251"/>
      <c r="F191" s="251"/>
      <c r="G191" s="252"/>
      <c r="H191" s="259"/>
      <c r="I191" s="260"/>
      <c r="J191" s="123" t="str">
        <f t="shared" si="3"/>
        <v/>
      </c>
      <c r="K191" s="239"/>
      <c r="L191" s="239"/>
      <c r="M191" s="256"/>
      <c r="N191" s="24" t="str">
        <f t="shared" si="4"/>
        <v/>
      </c>
      <c r="O191" s="123" t="str">
        <f t="shared" si="5"/>
        <v/>
      </c>
      <c r="P191" s="261" t="str">
        <f t="shared" si="6"/>
        <v/>
      </c>
      <c r="Q191" s="24" t="str">
        <f t="shared" si="7"/>
        <v/>
      </c>
      <c r="R191" s="24" t="str">
        <f t="shared" si="8"/>
        <v/>
      </c>
      <c r="S191" s="24" t="str">
        <f t="shared" si="9"/>
        <v/>
      </c>
      <c r="T191" s="24" t="str">
        <f t="shared" si="10"/>
        <v/>
      </c>
      <c r="U191" s="24" t="str">
        <f t="shared" si="11"/>
        <v/>
      </c>
      <c r="V191" s="24" t="str">
        <f t="shared" si="12"/>
        <v/>
      </c>
      <c r="W191" s="261" t="str">
        <f t="shared" si="13"/>
        <v/>
      </c>
      <c r="X191" s="262" t="str">
        <f t="shared" si="14"/>
        <v/>
      </c>
      <c r="Y191" s="8">
        <f t="shared" si="15"/>
        <v>0</v>
      </c>
      <c r="Z191" s="3"/>
      <c r="AA191" s="3"/>
      <c r="AB191" s="3"/>
      <c r="AC191" s="3"/>
    </row>
    <row r="192" ht="12.75" hidden="1" customHeight="1">
      <c r="A192" s="250" t="s">
        <v>378</v>
      </c>
      <c r="B192" s="9"/>
      <c r="C192" s="17"/>
      <c r="D192" s="166"/>
      <c r="E192" s="251"/>
      <c r="F192" s="251"/>
      <c r="G192" s="252"/>
      <c r="H192" s="259"/>
      <c r="I192" s="260"/>
      <c r="J192" s="123" t="str">
        <f t="shared" si="3"/>
        <v/>
      </c>
      <c r="K192" s="239"/>
      <c r="L192" s="239"/>
      <c r="M192" s="256"/>
      <c r="N192" s="24" t="str">
        <f t="shared" si="4"/>
        <v/>
      </c>
      <c r="O192" s="123" t="str">
        <f t="shared" si="5"/>
        <v/>
      </c>
      <c r="P192" s="261" t="str">
        <f t="shared" si="6"/>
        <v/>
      </c>
      <c r="Q192" s="24" t="str">
        <f t="shared" si="7"/>
        <v/>
      </c>
      <c r="R192" s="24" t="str">
        <f t="shared" si="8"/>
        <v/>
      </c>
      <c r="S192" s="24" t="str">
        <f t="shared" si="9"/>
        <v/>
      </c>
      <c r="T192" s="24" t="str">
        <f t="shared" si="10"/>
        <v/>
      </c>
      <c r="U192" s="24" t="str">
        <f t="shared" si="11"/>
        <v/>
      </c>
      <c r="V192" s="24" t="str">
        <f t="shared" si="12"/>
        <v/>
      </c>
      <c r="W192" s="261" t="str">
        <f t="shared" si="13"/>
        <v/>
      </c>
      <c r="X192" s="262" t="str">
        <f t="shared" si="14"/>
        <v/>
      </c>
      <c r="Y192" s="8">
        <f t="shared" si="15"/>
        <v>0</v>
      </c>
      <c r="Z192" s="3"/>
      <c r="AA192" s="3"/>
      <c r="AB192" s="3"/>
      <c r="AC192" s="3"/>
    </row>
    <row r="193" ht="12.75" hidden="1" customHeight="1">
      <c r="A193" s="250" t="s">
        <v>378</v>
      </c>
      <c r="B193" s="9"/>
      <c r="C193" s="17"/>
      <c r="D193" s="166"/>
      <c r="E193" s="251"/>
      <c r="F193" s="251"/>
      <c r="G193" s="252"/>
      <c r="H193" s="259"/>
      <c r="I193" s="260"/>
      <c r="J193" s="123" t="str">
        <f t="shared" si="3"/>
        <v/>
      </c>
      <c r="K193" s="239"/>
      <c r="L193" s="239"/>
      <c r="M193" s="256"/>
      <c r="N193" s="24" t="str">
        <f t="shared" si="4"/>
        <v/>
      </c>
      <c r="O193" s="123" t="str">
        <f t="shared" si="5"/>
        <v/>
      </c>
      <c r="P193" s="261" t="str">
        <f t="shared" si="6"/>
        <v/>
      </c>
      <c r="Q193" s="24" t="str">
        <f t="shared" si="7"/>
        <v/>
      </c>
      <c r="R193" s="24" t="str">
        <f t="shared" si="8"/>
        <v/>
      </c>
      <c r="S193" s="24" t="str">
        <f t="shared" si="9"/>
        <v/>
      </c>
      <c r="T193" s="24" t="str">
        <f t="shared" si="10"/>
        <v/>
      </c>
      <c r="U193" s="24" t="str">
        <f t="shared" si="11"/>
        <v/>
      </c>
      <c r="V193" s="24" t="str">
        <f t="shared" si="12"/>
        <v/>
      </c>
      <c r="W193" s="261" t="str">
        <f t="shared" si="13"/>
        <v/>
      </c>
      <c r="X193" s="262" t="str">
        <f t="shared" si="14"/>
        <v/>
      </c>
      <c r="Y193" s="8">
        <f t="shared" si="15"/>
        <v>0</v>
      </c>
      <c r="Z193" s="3"/>
      <c r="AA193" s="3"/>
      <c r="AB193" s="3"/>
      <c r="AC193" s="3"/>
    </row>
    <row r="194" ht="12.75" hidden="1" customHeight="1">
      <c r="A194" s="250" t="s">
        <v>378</v>
      </c>
      <c r="B194" s="9"/>
      <c r="C194" s="17"/>
      <c r="D194" s="166"/>
      <c r="E194" s="251"/>
      <c r="F194" s="251"/>
      <c r="G194" s="252"/>
      <c r="H194" s="259"/>
      <c r="I194" s="260"/>
      <c r="J194" s="123" t="str">
        <f t="shared" si="3"/>
        <v/>
      </c>
      <c r="K194" s="239"/>
      <c r="L194" s="239"/>
      <c r="M194" s="256"/>
      <c r="N194" s="24" t="str">
        <f t="shared" si="4"/>
        <v/>
      </c>
      <c r="O194" s="123" t="str">
        <f t="shared" si="5"/>
        <v/>
      </c>
      <c r="P194" s="261" t="str">
        <f t="shared" si="6"/>
        <v/>
      </c>
      <c r="Q194" s="24" t="str">
        <f t="shared" si="7"/>
        <v/>
      </c>
      <c r="R194" s="24" t="str">
        <f t="shared" si="8"/>
        <v/>
      </c>
      <c r="S194" s="24" t="str">
        <f t="shared" si="9"/>
        <v/>
      </c>
      <c r="T194" s="24" t="str">
        <f t="shared" si="10"/>
        <v/>
      </c>
      <c r="U194" s="24" t="str">
        <f t="shared" si="11"/>
        <v/>
      </c>
      <c r="V194" s="24" t="str">
        <f t="shared" si="12"/>
        <v/>
      </c>
      <c r="W194" s="261" t="str">
        <f t="shared" si="13"/>
        <v/>
      </c>
      <c r="X194" s="262" t="str">
        <f t="shared" si="14"/>
        <v/>
      </c>
      <c r="Y194" s="8">
        <f t="shared" si="15"/>
        <v>0</v>
      </c>
      <c r="Z194" s="3"/>
      <c r="AA194" s="3"/>
      <c r="AB194" s="3"/>
      <c r="AC194" s="3"/>
    </row>
    <row r="195" ht="12.75" hidden="1" customHeight="1">
      <c r="A195" s="250" t="s">
        <v>378</v>
      </c>
      <c r="B195" s="9"/>
      <c r="C195" s="17"/>
      <c r="D195" s="166"/>
      <c r="E195" s="251"/>
      <c r="F195" s="251"/>
      <c r="G195" s="252"/>
      <c r="H195" s="259"/>
      <c r="I195" s="260"/>
      <c r="J195" s="123" t="str">
        <f t="shared" si="3"/>
        <v/>
      </c>
      <c r="K195" s="239"/>
      <c r="L195" s="239"/>
      <c r="M195" s="256"/>
      <c r="N195" s="24" t="str">
        <f t="shared" si="4"/>
        <v/>
      </c>
      <c r="O195" s="123" t="str">
        <f t="shared" si="5"/>
        <v/>
      </c>
      <c r="P195" s="261" t="str">
        <f t="shared" si="6"/>
        <v/>
      </c>
      <c r="Q195" s="24" t="str">
        <f t="shared" si="7"/>
        <v/>
      </c>
      <c r="R195" s="24" t="str">
        <f t="shared" si="8"/>
        <v/>
      </c>
      <c r="S195" s="24" t="str">
        <f t="shared" si="9"/>
        <v/>
      </c>
      <c r="T195" s="24" t="str">
        <f t="shared" si="10"/>
        <v/>
      </c>
      <c r="U195" s="24" t="str">
        <f t="shared" si="11"/>
        <v/>
      </c>
      <c r="V195" s="24" t="str">
        <f t="shared" si="12"/>
        <v/>
      </c>
      <c r="W195" s="261" t="str">
        <f t="shared" si="13"/>
        <v/>
      </c>
      <c r="X195" s="262" t="str">
        <f t="shared" si="14"/>
        <v/>
      </c>
      <c r="Y195" s="8">
        <f t="shared" si="15"/>
        <v>0</v>
      </c>
      <c r="Z195" s="3"/>
      <c r="AA195" s="3"/>
      <c r="AB195" s="3"/>
      <c r="AC195" s="3"/>
    </row>
    <row r="196" ht="12.75" hidden="1" customHeight="1">
      <c r="A196" s="250" t="s">
        <v>378</v>
      </c>
      <c r="B196" s="9"/>
      <c r="C196" s="17"/>
      <c r="D196" s="166"/>
      <c r="E196" s="251"/>
      <c r="F196" s="251"/>
      <c r="G196" s="252"/>
      <c r="H196" s="259"/>
      <c r="I196" s="260"/>
      <c r="J196" s="123" t="str">
        <f t="shared" si="3"/>
        <v/>
      </c>
      <c r="K196" s="239"/>
      <c r="L196" s="239"/>
      <c r="M196" s="256"/>
      <c r="N196" s="24" t="str">
        <f t="shared" si="4"/>
        <v/>
      </c>
      <c r="O196" s="123" t="str">
        <f t="shared" si="5"/>
        <v/>
      </c>
      <c r="P196" s="261" t="str">
        <f t="shared" si="6"/>
        <v/>
      </c>
      <c r="Q196" s="24" t="str">
        <f t="shared" si="7"/>
        <v/>
      </c>
      <c r="R196" s="24" t="str">
        <f t="shared" si="8"/>
        <v/>
      </c>
      <c r="S196" s="24" t="str">
        <f t="shared" si="9"/>
        <v/>
      </c>
      <c r="T196" s="24" t="str">
        <f t="shared" si="10"/>
        <v/>
      </c>
      <c r="U196" s="24" t="str">
        <f t="shared" si="11"/>
        <v/>
      </c>
      <c r="V196" s="24" t="str">
        <f t="shared" si="12"/>
        <v/>
      </c>
      <c r="W196" s="261" t="str">
        <f t="shared" si="13"/>
        <v/>
      </c>
      <c r="X196" s="262" t="str">
        <f t="shared" si="14"/>
        <v/>
      </c>
      <c r="Y196" s="8">
        <f t="shared" si="15"/>
        <v>0</v>
      </c>
      <c r="Z196" s="3"/>
      <c r="AA196" s="3"/>
      <c r="AB196" s="3"/>
      <c r="AC196" s="3"/>
    </row>
    <row r="197" ht="12.75" hidden="1" customHeight="1">
      <c r="A197" s="250" t="s">
        <v>378</v>
      </c>
      <c r="B197" s="9"/>
      <c r="C197" s="17"/>
      <c r="D197" s="166"/>
      <c r="E197" s="251"/>
      <c r="F197" s="251"/>
      <c r="G197" s="252"/>
      <c r="H197" s="259"/>
      <c r="I197" s="260"/>
      <c r="J197" s="123" t="str">
        <f t="shared" si="3"/>
        <v/>
      </c>
      <c r="K197" s="239"/>
      <c r="L197" s="239"/>
      <c r="M197" s="256"/>
      <c r="N197" s="24" t="str">
        <f t="shared" si="4"/>
        <v/>
      </c>
      <c r="O197" s="123" t="str">
        <f t="shared" si="5"/>
        <v/>
      </c>
      <c r="P197" s="261" t="str">
        <f t="shared" si="6"/>
        <v/>
      </c>
      <c r="Q197" s="24" t="str">
        <f t="shared" si="7"/>
        <v/>
      </c>
      <c r="R197" s="24" t="str">
        <f t="shared" si="8"/>
        <v/>
      </c>
      <c r="S197" s="24" t="str">
        <f t="shared" si="9"/>
        <v/>
      </c>
      <c r="T197" s="24" t="str">
        <f t="shared" si="10"/>
        <v/>
      </c>
      <c r="U197" s="24" t="str">
        <f t="shared" si="11"/>
        <v/>
      </c>
      <c r="V197" s="24" t="str">
        <f t="shared" si="12"/>
        <v/>
      </c>
      <c r="W197" s="261" t="str">
        <f t="shared" si="13"/>
        <v/>
      </c>
      <c r="X197" s="262" t="str">
        <f t="shared" si="14"/>
        <v/>
      </c>
      <c r="Y197" s="8">
        <f t="shared" si="15"/>
        <v>0</v>
      </c>
      <c r="Z197" s="3"/>
      <c r="AA197" s="3"/>
      <c r="AB197" s="3"/>
      <c r="AC197" s="3"/>
    </row>
    <row r="198" ht="12.75" hidden="1" customHeight="1">
      <c r="A198" s="250" t="s">
        <v>378</v>
      </c>
      <c r="B198" s="9"/>
      <c r="C198" s="17"/>
      <c r="D198" s="166"/>
      <c r="E198" s="251"/>
      <c r="F198" s="251"/>
      <c r="G198" s="252"/>
      <c r="H198" s="259"/>
      <c r="I198" s="260"/>
      <c r="J198" s="123" t="str">
        <f t="shared" si="3"/>
        <v/>
      </c>
      <c r="K198" s="239"/>
      <c r="L198" s="239"/>
      <c r="M198" s="256"/>
      <c r="N198" s="24" t="str">
        <f t="shared" si="4"/>
        <v/>
      </c>
      <c r="O198" s="123" t="str">
        <f t="shared" si="5"/>
        <v/>
      </c>
      <c r="P198" s="261" t="str">
        <f t="shared" si="6"/>
        <v/>
      </c>
      <c r="Q198" s="24" t="str">
        <f t="shared" si="7"/>
        <v/>
      </c>
      <c r="R198" s="24" t="str">
        <f t="shared" si="8"/>
        <v/>
      </c>
      <c r="S198" s="24" t="str">
        <f t="shared" si="9"/>
        <v/>
      </c>
      <c r="T198" s="24" t="str">
        <f t="shared" si="10"/>
        <v/>
      </c>
      <c r="U198" s="24" t="str">
        <f t="shared" si="11"/>
        <v/>
      </c>
      <c r="V198" s="24" t="str">
        <f t="shared" si="12"/>
        <v/>
      </c>
      <c r="W198" s="261" t="str">
        <f t="shared" si="13"/>
        <v/>
      </c>
      <c r="X198" s="262" t="str">
        <f t="shared" si="14"/>
        <v/>
      </c>
      <c r="Y198" s="8">
        <f t="shared" si="15"/>
        <v>0</v>
      </c>
      <c r="Z198" s="3"/>
      <c r="AA198" s="3"/>
      <c r="AB198" s="3"/>
      <c r="AC198" s="3"/>
    </row>
    <row r="199" ht="12.75" hidden="1" customHeight="1">
      <c r="A199" s="250" t="s">
        <v>378</v>
      </c>
      <c r="B199" s="9"/>
      <c r="C199" s="17"/>
      <c r="D199" s="166"/>
      <c r="E199" s="251"/>
      <c r="F199" s="251"/>
      <c r="G199" s="252"/>
      <c r="H199" s="259"/>
      <c r="I199" s="260"/>
      <c r="J199" s="123" t="str">
        <f t="shared" si="3"/>
        <v/>
      </c>
      <c r="K199" s="239"/>
      <c r="L199" s="239"/>
      <c r="M199" s="256"/>
      <c r="N199" s="24" t="str">
        <f t="shared" si="4"/>
        <v/>
      </c>
      <c r="O199" s="123" t="str">
        <f t="shared" si="5"/>
        <v/>
      </c>
      <c r="P199" s="261" t="str">
        <f t="shared" si="6"/>
        <v/>
      </c>
      <c r="Q199" s="24" t="str">
        <f t="shared" si="7"/>
        <v/>
      </c>
      <c r="R199" s="24" t="str">
        <f t="shared" si="8"/>
        <v/>
      </c>
      <c r="S199" s="24" t="str">
        <f t="shared" si="9"/>
        <v/>
      </c>
      <c r="T199" s="24" t="str">
        <f t="shared" si="10"/>
        <v/>
      </c>
      <c r="U199" s="24" t="str">
        <f t="shared" si="11"/>
        <v/>
      </c>
      <c r="V199" s="24" t="str">
        <f t="shared" si="12"/>
        <v/>
      </c>
      <c r="W199" s="261" t="str">
        <f t="shared" si="13"/>
        <v/>
      </c>
      <c r="X199" s="262" t="str">
        <f t="shared" si="14"/>
        <v/>
      </c>
      <c r="Y199" s="8">
        <f t="shared" si="15"/>
        <v>0</v>
      </c>
      <c r="Z199" s="3"/>
      <c r="AA199" s="3"/>
      <c r="AB199" s="3"/>
      <c r="AC199" s="3"/>
    </row>
    <row r="200" ht="12.75" hidden="1" customHeight="1">
      <c r="A200" s="250" t="s">
        <v>378</v>
      </c>
      <c r="B200" s="9"/>
      <c r="C200" s="17"/>
      <c r="D200" s="166"/>
      <c r="E200" s="251"/>
      <c r="F200" s="251"/>
      <c r="G200" s="252"/>
      <c r="H200" s="259"/>
      <c r="I200" s="260"/>
      <c r="J200" s="123" t="str">
        <f t="shared" si="3"/>
        <v/>
      </c>
      <c r="K200" s="239"/>
      <c r="L200" s="239"/>
      <c r="M200" s="256"/>
      <c r="N200" s="24" t="str">
        <f t="shared" si="4"/>
        <v/>
      </c>
      <c r="O200" s="123" t="str">
        <f t="shared" si="5"/>
        <v/>
      </c>
      <c r="P200" s="261" t="str">
        <f t="shared" si="6"/>
        <v/>
      </c>
      <c r="Q200" s="24" t="str">
        <f t="shared" si="7"/>
        <v/>
      </c>
      <c r="R200" s="24" t="str">
        <f t="shared" si="8"/>
        <v/>
      </c>
      <c r="S200" s="24" t="str">
        <f t="shared" si="9"/>
        <v/>
      </c>
      <c r="T200" s="24" t="str">
        <f t="shared" si="10"/>
        <v/>
      </c>
      <c r="U200" s="24" t="str">
        <f t="shared" si="11"/>
        <v/>
      </c>
      <c r="V200" s="24" t="str">
        <f t="shared" si="12"/>
        <v/>
      </c>
      <c r="W200" s="261" t="str">
        <f t="shared" si="13"/>
        <v/>
      </c>
      <c r="X200" s="262" t="str">
        <f t="shared" si="14"/>
        <v/>
      </c>
      <c r="Y200" s="8">
        <f t="shared" si="15"/>
        <v>0</v>
      </c>
      <c r="Z200" s="3"/>
      <c r="AA200" s="3"/>
      <c r="AB200" s="3"/>
      <c r="AC200" s="3"/>
    </row>
    <row r="201" ht="12.75" hidden="1" customHeight="1">
      <c r="A201" s="250" t="s">
        <v>378</v>
      </c>
      <c r="B201" s="9"/>
      <c r="C201" s="17"/>
      <c r="D201" s="166"/>
      <c r="E201" s="251"/>
      <c r="F201" s="251"/>
      <c r="G201" s="252"/>
      <c r="H201" s="259"/>
      <c r="I201" s="260"/>
      <c r="J201" s="123" t="str">
        <f t="shared" si="3"/>
        <v/>
      </c>
      <c r="K201" s="239"/>
      <c r="L201" s="239"/>
      <c r="M201" s="256"/>
      <c r="N201" s="24" t="str">
        <f t="shared" si="4"/>
        <v/>
      </c>
      <c r="O201" s="123" t="str">
        <f t="shared" si="5"/>
        <v/>
      </c>
      <c r="P201" s="261" t="str">
        <f t="shared" si="6"/>
        <v/>
      </c>
      <c r="Q201" s="24" t="str">
        <f t="shared" si="7"/>
        <v/>
      </c>
      <c r="R201" s="24" t="str">
        <f t="shared" si="8"/>
        <v/>
      </c>
      <c r="S201" s="24" t="str">
        <f t="shared" si="9"/>
        <v/>
      </c>
      <c r="T201" s="24" t="str">
        <f t="shared" si="10"/>
        <v/>
      </c>
      <c r="U201" s="24" t="str">
        <f t="shared" si="11"/>
        <v/>
      </c>
      <c r="V201" s="24" t="str">
        <f t="shared" si="12"/>
        <v/>
      </c>
      <c r="W201" s="261" t="str">
        <f t="shared" si="13"/>
        <v/>
      </c>
      <c r="X201" s="262" t="str">
        <f t="shared" si="14"/>
        <v/>
      </c>
      <c r="Y201" s="8">
        <f t="shared" si="15"/>
        <v>0</v>
      </c>
      <c r="Z201" s="3"/>
      <c r="AA201" s="3"/>
      <c r="AB201" s="3"/>
      <c r="AC201" s="3"/>
    </row>
    <row r="202" ht="12.75" hidden="1" customHeight="1">
      <c r="A202" s="250" t="s">
        <v>378</v>
      </c>
      <c r="B202" s="9"/>
      <c r="C202" s="17"/>
      <c r="D202" s="166"/>
      <c r="E202" s="251"/>
      <c r="F202" s="251"/>
      <c r="G202" s="252"/>
      <c r="H202" s="259"/>
      <c r="I202" s="260"/>
      <c r="J202" s="123" t="str">
        <f t="shared" si="3"/>
        <v/>
      </c>
      <c r="K202" s="239"/>
      <c r="L202" s="239"/>
      <c r="M202" s="256"/>
      <c r="N202" s="24" t="str">
        <f t="shared" si="4"/>
        <v/>
      </c>
      <c r="O202" s="123" t="str">
        <f t="shared" si="5"/>
        <v/>
      </c>
      <c r="P202" s="261" t="str">
        <f t="shared" si="6"/>
        <v/>
      </c>
      <c r="Q202" s="24" t="str">
        <f t="shared" si="7"/>
        <v/>
      </c>
      <c r="R202" s="24" t="str">
        <f t="shared" si="8"/>
        <v/>
      </c>
      <c r="S202" s="24" t="str">
        <f t="shared" si="9"/>
        <v/>
      </c>
      <c r="T202" s="24" t="str">
        <f t="shared" si="10"/>
        <v/>
      </c>
      <c r="U202" s="24" t="str">
        <f t="shared" si="11"/>
        <v/>
      </c>
      <c r="V202" s="24" t="str">
        <f t="shared" si="12"/>
        <v/>
      </c>
      <c r="W202" s="261" t="str">
        <f t="shared" si="13"/>
        <v/>
      </c>
      <c r="X202" s="262" t="str">
        <f t="shared" si="14"/>
        <v/>
      </c>
      <c r="Y202" s="8">
        <f t="shared" si="15"/>
        <v>0</v>
      </c>
      <c r="Z202" s="3"/>
      <c r="AA202" s="3"/>
      <c r="AB202" s="3"/>
      <c r="AC202" s="3"/>
    </row>
    <row r="203" ht="12.75" hidden="1" customHeight="1">
      <c r="A203" s="250" t="s">
        <v>378</v>
      </c>
      <c r="B203" s="9"/>
      <c r="C203" s="17"/>
      <c r="D203" s="166"/>
      <c r="E203" s="251"/>
      <c r="F203" s="251"/>
      <c r="G203" s="252"/>
      <c r="H203" s="259"/>
      <c r="I203" s="260"/>
      <c r="J203" s="123" t="str">
        <f t="shared" si="3"/>
        <v/>
      </c>
      <c r="K203" s="239"/>
      <c r="L203" s="239"/>
      <c r="M203" s="256"/>
      <c r="N203" s="24" t="str">
        <f t="shared" si="4"/>
        <v/>
      </c>
      <c r="O203" s="123" t="str">
        <f t="shared" si="5"/>
        <v/>
      </c>
      <c r="P203" s="261" t="str">
        <f t="shared" si="6"/>
        <v/>
      </c>
      <c r="Q203" s="24" t="str">
        <f t="shared" si="7"/>
        <v/>
      </c>
      <c r="R203" s="24" t="str">
        <f t="shared" si="8"/>
        <v/>
      </c>
      <c r="S203" s="24" t="str">
        <f t="shared" si="9"/>
        <v/>
      </c>
      <c r="T203" s="24" t="str">
        <f t="shared" si="10"/>
        <v/>
      </c>
      <c r="U203" s="24" t="str">
        <f t="shared" si="11"/>
        <v/>
      </c>
      <c r="V203" s="24" t="str">
        <f t="shared" si="12"/>
        <v/>
      </c>
      <c r="W203" s="261" t="str">
        <f t="shared" si="13"/>
        <v/>
      </c>
      <c r="X203" s="262" t="str">
        <f t="shared" si="14"/>
        <v/>
      </c>
      <c r="Y203" s="8">
        <f t="shared" si="15"/>
        <v>0</v>
      </c>
      <c r="Z203" s="3"/>
      <c r="AA203" s="3"/>
      <c r="AB203" s="3"/>
      <c r="AC203" s="3"/>
    </row>
    <row r="204" ht="12.75" hidden="1" customHeight="1">
      <c r="A204" s="250" t="s">
        <v>378</v>
      </c>
      <c r="B204" s="9"/>
      <c r="C204" s="17"/>
      <c r="D204" s="166"/>
      <c r="E204" s="251"/>
      <c r="F204" s="251"/>
      <c r="G204" s="252"/>
      <c r="H204" s="259"/>
      <c r="I204" s="260"/>
      <c r="J204" s="123" t="str">
        <f t="shared" si="3"/>
        <v/>
      </c>
      <c r="K204" s="239"/>
      <c r="L204" s="239"/>
      <c r="M204" s="256"/>
      <c r="N204" s="24" t="str">
        <f t="shared" si="4"/>
        <v/>
      </c>
      <c r="O204" s="123" t="str">
        <f t="shared" si="5"/>
        <v/>
      </c>
      <c r="P204" s="261" t="str">
        <f t="shared" si="6"/>
        <v/>
      </c>
      <c r="Q204" s="24" t="str">
        <f t="shared" si="7"/>
        <v/>
      </c>
      <c r="R204" s="24" t="str">
        <f t="shared" si="8"/>
        <v/>
      </c>
      <c r="S204" s="24" t="str">
        <f t="shared" si="9"/>
        <v/>
      </c>
      <c r="T204" s="24" t="str">
        <f t="shared" si="10"/>
        <v/>
      </c>
      <c r="U204" s="24" t="str">
        <f t="shared" si="11"/>
        <v/>
      </c>
      <c r="V204" s="24" t="str">
        <f t="shared" si="12"/>
        <v/>
      </c>
      <c r="W204" s="261" t="str">
        <f t="shared" si="13"/>
        <v/>
      </c>
      <c r="X204" s="262" t="str">
        <f t="shared" si="14"/>
        <v/>
      </c>
      <c r="Y204" s="8">
        <f t="shared" si="15"/>
        <v>0</v>
      </c>
      <c r="Z204" s="3"/>
      <c r="AA204" s="3"/>
      <c r="AB204" s="3"/>
      <c r="AC204" s="3"/>
    </row>
    <row r="205" ht="12.75" hidden="1" customHeight="1">
      <c r="A205" s="250" t="s">
        <v>378</v>
      </c>
      <c r="B205" s="9"/>
      <c r="C205" s="17"/>
      <c r="D205" s="166"/>
      <c r="E205" s="251"/>
      <c r="F205" s="251"/>
      <c r="G205" s="252"/>
      <c r="H205" s="259"/>
      <c r="I205" s="260"/>
      <c r="J205" s="123" t="str">
        <f t="shared" si="3"/>
        <v/>
      </c>
      <c r="K205" s="239"/>
      <c r="L205" s="239"/>
      <c r="M205" s="256"/>
      <c r="N205" s="24" t="str">
        <f t="shared" si="4"/>
        <v/>
      </c>
      <c r="O205" s="123" t="str">
        <f t="shared" si="5"/>
        <v/>
      </c>
      <c r="P205" s="261" t="str">
        <f t="shared" si="6"/>
        <v/>
      </c>
      <c r="Q205" s="24" t="str">
        <f t="shared" si="7"/>
        <v/>
      </c>
      <c r="R205" s="24" t="str">
        <f t="shared" si="8"/>
        <v/>
      </c>
      <c r="S205" s="24" t="str">
        <f t="shared" si="9"/>
        <v/>
      </c>
      <c r="T205" s="24" t="str">
        <f t="shared" si="10"/>
        <v/>
      </c>
      <c r="U205" s="24" t="str">
        <f t="shared" si="11"/>
        <v/>
      </c>
      <c r="V205" s="24" t="str">
        <f t="shared" si="12"/>
        <v/>
      </c>
      <c r="W205" s="261" t="str">
        <f t="shared" si="13"/>
        <v/>
      </c>
      <c r="X205" s="262" t="str">
        <f t="shared" si="14"/>
        <v/>
      </c>
      <c r="Y205" s="8">
        <f t="shared" si="15"/>
        <v>0</v>
      </c>
      <c r="Z205" s="3"/>
      <c r="AA205" s="3"/>
      <c r="AB205" s="3"/>
      <c r="AC205" s="3"/>
    </row>
    <row r="206" ht="12.75" hidden="1" customHeight="1">
      <c r="A206" s="250" t="s">
        <v>378</v>
      </c>
      <c r="B206" s="9"/>
      <c r="C206" s="17"/>
      <c r="D206" s="166"/>
      <c r="E206" s="251"/>
      <c r="F206" s="251"/>
      <c r="G206" s="252"/>
      <c r="H206" s="259"/>
      <c r="I206" s="260"/>
      <c r="J206" s="123" t="str">
        <f t="shared" si="3"/>
        <v/>
      </c>
      <c r="K206" s="239"/>
      <c r="L206" s="239"/>
      <c r="M206" s="256"/>
      <c r="N206" s="24" t="str">
        <f t="shared" si="4"/>
        <v/>
      </c>
      <c r="O206" s="123" t="str">
        <f t="shared" si="5"/>
        <v/>
      </c>
      <c r="P206" s="261" t="str">
        <f t="shared" si="6"/>
        <v/>
      </c>
      <c r="Q206" s="24" t="str">
        <f t="shared" si="7"/>
        <v/>
      </c>
      <c r="R206" s="24" t="str">
        <f t="shared" si="8"/>
        <v/>
      </c>
      <c r="S206" s="24" t="str">
        <f t="shared" si="9"/>
        <v/>
      </c>
      <c r="T206" s="24" t="str">
        <f t="shared" si="10"/>
        <v/>
      </c>
      <c r="U206" s="24" t="str">
        <f t="shared" si="11"/>
        <v/>
      </c>
      <c r="V206" s="24" t="str">
        <f t="shared" si="12"/>
        <v/>
      </c>
      <c r="W206" s="261" t="str">
        <f t="shared" si="13"/>
        <v/>
      </c>
      <c r="X206" s="262" t="str">
        <f t="shared" si="14"/>
        <v/>
      </c>
      <c r="Y206" s="8">
        <f t="shared" si="15"/>
        <v>0</v>
      </c>
      <c r="Z206" s="3"/>
      <c r="AA206" s="3"/>
      <c r="AB206" s="3"/>
      <c r="AC206" s="3"/>
    </row>
    <row r="207" ht="12.75" hidden="1" customHeight="1">
      <c r="A207" s="250" t="s">
        <v>378</v>
      </c>
      <c r="B207" s="9"/>
      <c r="C207" s="17"/>
      <c r="D207" s="166"/>
      <c r="E207" s="251"/>
      <c r="F207" s="251"/>
      <c r="G207" s="252"/>
      <c r="H207" s="259"/>
      <c r="I207" s="260"/>
      <c r="J207" s="123" t="str">
        <f t="shared" si="3"/>
        <v/>
      </c>
      <c r="K207" s="239"/>
      <c r="L207" s="239"/>
      <c r="M207" s="256"/>
      <c r="N207" s="24" t="str">
        <f t="shared" si="4"/>
        <v/>
      </c>
      <c r="O207" s="123" t="str">
        <f t="shared" si="5"/>
        <v/>
      </c>
      <c r="P207" s="261" t="str">
        <f t="shared" si="6"/>
        <v/>
      </c>
      <c r="Q207" s="24" t="str">
        <f t="shared" si="7"/>
        <v/>
      </c>
      <c r="R207" s="24" t="str">
        <f t="shared" si="8"/>
        <v/>
      </c>
      <c r="S207" s="24" t="str">
        <f t="shared" si="9"/>
        <v/>
      </c>
      <c r="T207" s="24" t="str">
        <f t="shared" si="10"/>
        <v/>
      </c>
      <c r="U207" s="24" t="str">
        <f t="shared" si="11"/>
        <v/>
      </c>
      <c r="V207" s="24" t="str">
        <f t="shared" si="12"/>
        <v/>
      </c>
      <c r="W207" s="261" t="str">
        <f t="shared" si="13"/>
        <v/>
      </c>
      <c r="X207" s="262" t="str">
        <f t="shared" si="14"/>
        <v/>
      </c>
      <c r="Y207" s="8">
        <f t="shared" si="15"/>
        <v>0</v>
      </c>
      <c r="Z207" s="3"/>
      <c r="AA207" s="3"/>
      <c r="AB207" s="3"/>
      <c r="AC207" s="3"/>
    </row>
    <row r="208" ht="12.75" hidden="1" customHeight="1">
      <c r="A208" s="250" t="s">
        <v>378</v>
      </c>
      <c r="B208" s="9"/>
      <c r="C208" s="17"/>
      <c r="D208" s="166"/>
      <c r="E208" s="251"/>
      <c r="F208" s="251"/>
      <c r="G208" s="252"/>
      <c r="H208" s="259"/>
      <c r="I208" s="260"/>
      <c r="J208" s="123" t="str">
        <f t="shared" si="3"/>
        <v/>
      </c>
      <c r="K208" s="239"/>
      <c r="L208" s="239"/>
      <c r="M208" s="256"/>
      <c r="N208" s="24" t="str">
        <f t="shared" si="4"/>
        <v/>
      </c>
      <c r="O208" s="123" t="str">
        <f t="shared" si="5"/>
        <v/>
      </c>
      <c r="P208" s="261" t="str">
        <f t="shared" si="6"/>
        <v/>
      </c>
      <c r="Q208" s="24" t="str">
        <f t="shared" si="7"/>
        <v/>
      </c>
      <c r="R208" s="24" t="str">
        <f t="shared" si="8"/>
        <v/>
      </c>
      <c r="S208" s="24" t="str">
        <f t="shared" si="9"/>
        <v/>
      </c>
      <c r="T208" s="24" t="str">
        <f t="shared" si="10"/>
        <v/>
      </c>
      <c r="U208" s="24" t="str">
        <f t="shared" si="11"/>
        <v/>
      </c>
      <c r="V208" s="24" t="str">
        <f t="shared" si="12"/>
        <v/>
      </c>
      <c r="W208" s="261" t="str">
        <f t="shared" si="13"/>
        <v/>
      </c>
      <c r="X208" s="262" t="str">
        <f t="shared" si="14"/>
        <v/>
      </c>
      <c r="Y208" s="8">
        <f t="shared" si="15"/>
        <v>0</v>
      </c>
      <c r="Z208" s="3"/>
      <c r="AA208" s="3"/>
      <c r="AB208" s="3"/>
      <c r="AC208" s="3"/>
    </row>
    <row r="209" ht="12.75" hidden="1" customHeight="1">
      <c r="A209" s="250" t="s">
        <v>378</v>
      </c>
      <c r="B209" s="9"/>
      <c r="C209" s="17"/>
      <c r="D209" s="166"/>
      <c r="E209" s="251"/>
      <c r="F209" s="251"/>
      <c r="G209" s="252"/>
      <c r="H209" s="259"/>
      <c r="I209" s="260"/>
      <c r="J209" s="123" t="str">
        <f t="shared" si="3"/>
        <v/>
      </c>
      <c r="K209" s="239"/>
      <c r="L209" s="239"/>
      <c r="M209" s="256"/>
      <c r="N209" s="24" t="str">
        <f t="shared" si="4"/>
        <v/>
      </c>
      <c r="O209" s="123" t="str">
        <f t="shared" si="5"/>
        <v/>
      </c>
      <c r="P209" s="261" t="str">
        <f t="shared" si="6"/>
        <v/>
      </c>
      <c r="Q209" s="24" t="str">
        <f t="shared" si="7"/>
        <v/>
      </c>
      <c r="R209" s="24" t="str">
        <f t="shared" si="8"/>
        <v/>
      </c>
      <c r="S209" s="24" t="str">
        <f t="shared" si="9"/>
        <v/>
      </c>
      <c r="T209" s="24" t="str">
        <f t="shared" si="10"/>
        <v/>
      </c>
      <c r="U209" s="24" t="str">
        <f t="shared" si="11"/>
        <v/>
      </c>
      <c r="V209" s="24" t="str">
        <f t="shared" si="12"/>
        <v/>
      </c>
      <c r="W209" s="261" t="str">
        <f t="shared" si="13"/>
        <v/>
      </c>
      <c r="X209" s="262" t="str">
        <f t="shared" si="14"/>
        <v/>
      </c>
      <c r="Y209" s="8">
        <f t="shared" si="15"/>
        <v>0</v>
      </c>
      <c r="Z209" s="3"/>
      <c r="AA209" s="3"/>
      <c r="AB209" s="3"/>
      <c r="AC209" s="3"/>
    </row>
    <row r="210" ht="12.75" hidden="1" customHeight="1">
      <c r="A210" s="250" t="s">
        <v>378</v>
      </c>
      <c r="B210" s="9"/>
      <c r="C210" s="17"/>
      <c r="D210" s="166"/>
      <c r="E210" s="251"/>
      <c r="F210" s="251"/>
      <c r="G210" s="252"/>
      <c r="H210" s="259"/>
      <c r="I210" s="260"/>
      <c r="J210" s="123" t="str">
        <f t="shared" si="3"/>
        <v/>
      </c>
      <c r="K210" s="239"/>
      <c r="L210" s="239"/>
      <c r="M210" s="256"/>
      <c r="N210" s="24" t="str">
        <f t="shared" si="4"/>
        <v/>
      </c>
      <c r="O210" s="123" t="str">
        <f t="shared" si="5"/>
        <v/>
      </c>
      <c r="P210" s="261" t="str">
        <f t="shared" si="6"/>
        <v/>
      </c>
      <c r="Q210" s="24" t="str">
        <f t="shared" si="7"/>
        <v/>
      </c>
      <c r="R210" s="24" t="str">
        <f t="shared" si="8"/>
        <v/>
      </c>
      <c r="S210" s="24" t="str">
        <f t="shared" si="9"/>
        <v/>
      </c>
      <c r="T210" s="24" t="str">
        <f t="shared" si="10"/>
        <v/>
      </c>
      <c r="U210" s="24" t="str">
        <f t="shared" si="11"/>
        <v/>
      </c>
      <c r="V210" s="24" t="str">
        <f t="shared" si="12"/>
        <v/>
      </c>
      <c r="W210" s="261" t="str">
        <f t="shared" si="13"/>
        <v/>
      </c>
      <c r="X210" s="262" t="str">
        <f t="shared" si="14"/>
        <v/>
      </c>
      <c r="Y210" s="8">
        <f t="shared" si="15"/>
        <v>0</v>
      </c>
      <c r="Z210" s="3"/>
      <c r="AA210" s="3"/>
      <c r="AB210" s="3"/>
      <c r="AC210" s="3"/>
    </row>
    <row r="211" ht="12.75" hidden="1" customHeight="1">
      <c r="A211" s="250" t="s">
        <v>378</v>
      </c>
      <c r="B211" s="9"/>
      <c r="C211" s="17"/>
      <c r="D211" s="166"/>
      <c r="E211" s="251"/>
      <c r="F211" s="251"/>
      <c r="G211" s="252"/>
      <c r="H211" s="259"/>
      <c r="I211" s="260"/>
      <c r="J211" s="123" t="str">
        <f t="shared" si="3"/>
        <v/>
      </c>
      <c r="K211" s="239"/>
      <c r="L211" s="239"/>
      <c r="M211" s="256"/>
      <c r="N211" s="24" t="str">
        <f t="shared" si="4"/>
        <v/>
      </c>
      <c r="O211" s="123" t="str">
        <f t="shared" si="5"/>
        <v/>
      </c>
      <c r="P211" s="261" t="str">
        <f t="shared" si="6"/>
        <v/>
      </c>
      <c r="Q211" s="24" t="str">
        <f t="shared" si="7"/>
        <v/>
      </c>
      <c r="R211" s="24" t="str">
        <f t="shared" si="8"/>
        <v/>
      </c>
      <c r="S211" s="24" t="str">
        <f t="shared" si="9"/>
        <v/>
      </c>
      <c r="T211" s="24" t="str">
        <f t="shared" si="10"/>
        <v/>
      </c>
      <c r="U211" s="24" t="str">
        <f t="shared" si="11"/>
        <v/>
      </c>
      <c r="V211" s="24" t="str">
        <f t="shared" si="12"/>
        <v/>
      </c>
      <c r="W211" s="261" t="str">
        <f t="shared" si="13"/>
        <v/>
      </c>
      <c r="X211" s="262" t="str">
        <f t="shared" si="14"/>
        <v/>
      </c>
      <c r="Y211" s="8">
        <f t="shared" si="15"/>
        <v>0</v>
      </c>
      <c r="Z211" s="3"/>
      <c r="AA211" s="3"/>
      <c r="AB211" s="3"/>
      <c r="AC211" s="3"/>
    </row>
    <row r="212" ht="12.75" hidden="1" customHeight="1">
      <c r="A212" s="250" t="s">
        <v>378</v>
      </c>
      <c r="B212" s="9"/>
      <c r="C212" s="17"/>
      <c r="D212" s="166"/>
      <c r="E212" s="251"/>
      <c r="F212" s="251"/>
      <c r="G212" s="252"/>
      <c r="H212" s="259"/>
      <c r="I212" s="260"/>
      <c r="J212" s="123" t="str">
        <f t="shared" si="3"/>
        <v/>
      </c>
      <c r="K212" s="239"/>
      <c r="L212" s="239"/>
      <c r="M212" s="256"/>
      <c r="N212" s="24" t="str">
        <f t="shared" si="4"/>
        <v/>
      </c>
      <c r="O212" s="123" t="str">
        <f t="shared" si="5"/>
        <v/>
      </c>
      <c r="P212" s="261" t="str">
        <f t="shared" si="6"/>
        <v/>
      </c>
      <c r="Q212" s="24" t="str">
        <f t="shared" si="7"/>
        <v/>
      </c>
      <c r="R212" s="24" t="str">
        <f t="shared" si="8"/>
        <v/>
      </c>
      <c r="S212" s="24" t="str">
        <f t="shared" si="9"/>
        <v/>
      </c>
      <c r="T212" s="24" t="str">
        <f t="shared" si="10"/>
        <v/>
      </c>
      <c r="U212" s="24" t="str">
        <f t="shared" si="11"/>
        <v/>
      </c>
      <c r="V212" s="24" t="str">
        <f t="shared" si="12"/>
        <v/>
      </c>
      <c r="W212" s="261" t="str">
        <f t="shared" si="13"/>
        <v/>
      </c>
      <c r="X212" s="262" t="str">
        <f t="shared" si="14"/>
        <v/>
      </c>
      <c r="Y212" s="8">
        <f t="shared" si="15"/>
        <v>0</v>
      </c>
      <c r="Z212" s="3"/>
      <c r="AA212" s="3"/>
      <c r="AB212" s="3"/>
      <c r="AC212" s="3"/>
    </row>
    <row r="213" ht="12.75" hidden="1" customHeight="1">
      <c r="A213" s="250" t="s">
        <v>378</v>
      </c>
      <c r="B213" s="9"/>
      <c r="C213" s="17"/>
      <c r="D213" s="166"/>
      <c r="E213" s="251"/>
      <c r="F213" s="251"/>
      <c r="G213" s="252"/>
      <c r="H213" s="259"/>
      <c r="I213" s="260"/>
      <c r="J213" s="123" t="str">
        <f t="shared" si="3"/>
        <v/>
      </c>
      <c r="K213" s="239"/>
      <c r="L213" s="239"/>
      <c r="M213" s="256"/>
      <c r="N213" s="24" t="str">
        <f t="shared" si="4"/>
        <v/>
      </c>
      <c r="O213" s="123" t="str">
        <f t="shared" si="5"/>
        <v/>
      </c>
      <c r="P213" s="261" t="str">
        <f t="shared" si="6"/>
        <v/>
      </c>
      <c r="Q213" s="24" t="str">
        <f t="shared" si="7"/>
        <v/>
      </c>
      <c r="R213" s="24" t="str">
        <f t="shared" si="8"/>
        <v/>
      </c>
      <c r="S213" s="24" t="str">
        <f t="shared" si="9"/>
        <v/>
      </c>
      <c r="T213" s="24" t="str">
        <f t="shared" si="10"/>
        <v/>
      </c>
      <c r="U213" s="24" t="str">
        <f t="shared" si="11"/>
        <v/>
      </c>
      <c r="V213" s="24" t="str">
        <f t="shared" si="12"/>
        <v/>
      </c>
      <c r="W213" s="261" t="str">
        <f t="shared" si="13"/>
        <v/>
      </c>
      <c r="X213" s="262" t="str">
        <f t="shared" si="14"/>
        <v/>
      </c>
      <c r="Y213" s="8">
        <f t="shared" si="15"/>
        <v>0</v>
      </c>
      <c r="Z213" s="3"/>
      <c r="AA213" s="3"/>
      <c r="AB213" s="3"/>
      <c r="AC213" s="3"/>
    </row>
    <row r="214" ht="12.75" hidden="1" customHeight="1">
      <c r="A214" s="250" t="s">
        <v>378</v>
      </c>
      <c r="B214" s="9"/>
      <c r="C214" s="17"/>
      <c r="D214" s="166"/>
      <c r="E214" s="251"/>
      <c r="F214" s="251"/>
      <c r="G214" s="252"/>
      <c r="H214" s="259"/>
      <c r="I214" s="260"/>
      <c r="J214" s="123" t="str">
        <f t="shared" si="3"/>
        <v/>
      </c>
      <c r="K214" s="239"/>
      <c r="L214" s="239"/>
      <c r="M214" s="256"/>
      <c r="N214" s="24" t="str">
        <f t="shared" si="4"/>
        <v/>
      </c>
      <c r="O214" s="123" t="str">
        <f t="shared" si="5"/>
        <v/>
      </c>
      <c r="P214" s="261" t="str">
        <f t="shared" si="6"/>
        <v/>
      </c>
      <c r="Q214" s="24" t="str">
        <f t="shared" si="7"/>
        <v/>
      </c>
      <c r="R214" s="24" t="str">
        <f t="shared" si="8"/>
        <v/>
      </c>
      <c r="S214" s="24" t="str">
        <f t="shared" si="9"/>
        <v/>
      </c>
      <c r="T214" s="24" t="str">
        <f t="shared" si="10"/>
        <v/>
      </c>
      <c r="U214" s="24" t="str">
        <f t="shared" si="11"/>
        <v/>
      </c>
      <c r="V214" s="24" t="str">
        <f t="shared" si="12"/>
        <v/>
      </c>
      <c r="W214" s="261" t="str">
        <f t="shared" si="13"/>
        <v/>
      </c>
      <c r="X214" s="262" t="str">
        <f t="shared" si="14"/>
        <v/>
      </c>
      <c r="Y214" s="8">
        <f t="shared" si="15"/>
        <v>0</v>
      </c>
      <c r="Z214" s="3"/>
      <c r="AA214" s="3"/>
      <c r="AB214" s="3"/>
      <c r="AC214" s="3"/>
    </row>
    <row r="215" ht="12.75" hidden="1" customHeight="1">
      <c r="A215" s="250" t="s">
        <v>378</v>
      </c>
      <c r="B215" s="9"/>
      <c r="C215" s="17"/>
      <c r="D215" s="166"/>
      <c r="E215" s="251"/>
      <c r="F215" s="251"/>
      <c r="G215" s="252"/>
      <c r="H215" s="259"/>
      <c r="I215" s="260"/>
      <c r="J215" s="123" t="str">
        <f t="shared" si="3"/>
        <v/>
      </c>
      <c r="K215" s="239"/>
      <c r="L215" s="239"/>
      <c r="M215" s="256"/>
      <c r="N215" s="24" t="str">
        <f t="shared" si="4"/>
        <v/>
      </c>
      <c r="O215" s="123" t="str">
        <f t="shared" si="5"/>
        <v/>
      </c>
      <c r="P215" s="261" t="str">
        <f t="shared" si="6"/>
        <v/>
      </c>
      <c r="Q215" s="24" t="str">
        <f t="shared" si="7"/>
        <v/>
      </c>
      <c r="R215" s="24" t="str">
        <f t="shared" si="8"/>
        <v/>
      </c>
      <c r="S215" s="24" t="str">
        <f t="shared" si="9"/>
        <v/>
      </c>
      <c r="T215" s="24" t="str">
        <f t="shared" si="10"/>
        <v/>
      </c>
      <c r="U215" s="24" t="str">
        <f t="shared" si="11"/>
        <v/>
      </c>
      <c r="V215" s="24" t="str">
        <f t="shared" si="12"/>
        <v/>
      </c>
      <c r="W215" s="261" t="str">
        <f t="shared" si="13"/>
        <v/>
      </c>
      <c r="X215" s="262" t="str">
        <f t="shared" si="14"/>
        <v/>
      </c>
      <c r="Y215" s="8">
        <f t="shared" si="15"/>
        <v>0</v>
      </c>
      <c r="Z215" s="3"/>
      <c r="AA215" s="3"/>
      <c r="AB215" s="3"/>
      <c r="AC215" s="3"/>
    </row>
    <row r="216" ht="12.75" hidden="1" customHeight="1">
      <c r="A216" s="250" t="s">
        <v>378</v>
      </c>
      <c r="B216" s="9"/>
      <c r="C216" s="17"/>
      <c r="D216" s="166"/>
      <c r="E216" s="251"/>
      <c r="F216" s="251"/>
      <c r="G216" s="252"/>
      <c r="H216" s="259"/>
      <c r="I216" s="260"/>
      <c r="J216" s="123" t="str">
        <f t="shared" si="3"/>
        <v/>
      </c>
      <c r="K216" s="239"/>
      <c r="L216" s="239"/>
      <c r="M216" s="256"/>
      <c r="N216" s="24" t="str">
        <f t="shared" si="4"/>
        <v/>
      </c>
      <c r="O216" s="123" t="str">
        <f t="shared" si="5"/>
        <v/>
      </c>
      <c r="P216" s="261" t="str">
        <f t="shared" si="6"/>
        <v/>
      </c>
      <c r="Q216" s="24" t="str">
        <f t="shared" si="7"/>
        <v/>
      </c>
      <c r="R216" s="24" t="str">
        <f t="shared" si="8"/>
        <v/>
      </c>
      <c r="S216" s="24" t="str">
        <f t="shared" si="9"/>
        <v/>
      </c>
      <c r="T216" s="24" t="str">
        <f t="shared" si="10"/>
        <v/>
      </c>
      <c r="U216" s="24" t="str">
        <f t="shared" si="11"/>
        <v/>
      </c>
      <c r="V216" s="24" t="str">
        <f t="shared" si="12"/>
        <v/>
      </c>
      <c r="W216" s="261" t="str">
        <f t="shared" si="13"/>
        <v/>
      </c>
      <c r="X216" s="262" t="str">
        <f t="shared" si="14"/>
        <v/>
      </c>
      <c r="Y216" s="8">
        <f t="shared" si="15"/>
        <v>0</v>
      </c>
      <c r="Z216" s="3"/>
      <c r="AA216" s="3"/>
      <c r="AB216" s="3"/>
      <c r="AC216" s="3"/>
    </row>
    <row r="217" ht="12.75" hidden="1" customHeight="1">
      <c r="A217" s="250" t="s">
        <v>378</v>
      </c>
      <c r="B217" s="9"/>
      <c r="C217" s="17"/>
      <c r="D217" s="166"/>
      <c r="E217" s="251"/>
      <c r="F217" s="251"/>
      <c r="G217" s="252"/>
      <c r="H217" s="259"/>
      <c r="I217" s="260"/>
      <c r="J217" s="123" t="str">
        <f t="shared" si="3"/>
        <v/>
      </c>
      <c r="K217" s="239"/>
      <c r="L217" s="239"/>
      <c r="M217" s="256"/>
      <c r="N217" s="24" t="str">
        <f t="shared" si="4"/>
        <v/>
      </c>
      <c r="O217" s="123" t="str">
        <f t="shared" si="5"/>
        <v/>
      </c>
      <c r="P217" s="261" t="str">
        <f t="shared" si="6"/>
        <v/>
      </c>
      <c r="Q217" s="24" t="str">
        <f t="shared" si="7"/>
        <v/>
      </c>
      <c r="R217" s="24" t="str">
        <f t="shared" si="8"/>
        <v/>
      </c>
      <c r="S217" s="24" t="str">
        <f t="shared" si="9"/>
        <v/>
      </c>
      <c r="T217" s="24" t="str">
        <f t="shared" si="10"/>
        <v/>
      </c>
      <c r="U217" s="24" t="str">
        <f t="shared" si="11"/>
        <v/>
      </c>
      <c r="V217" s="24" t="str">
        <f t="shared" si="12"/>
        <v/>
      </c>
      <c r="W217" s="261" t="str">
        <f t="shared" si="13"/>
        <v/>
      </c>
      <c r="X217" s="262" t="str">
        <f t="shared" si="14"/>
        <v/>
      </c>
      <c r="Y217" s="8">
        <f t="shared" si="15"/>
        <v>0</v>
      </c>
      <c r="Z217" s="3"/>
      <c r="AA217" s="3"/>
      <c r="AB217" s="3"/>
      <c r="AC217" s="3"/>
    </row>
    <row r="218" ht="12.75" hidden="1" customHeight="1">
      <c r="A218" s="250" t="s">
        <v>378</v>
      </c>
      <c r="B218" s="9"/>
      <c r="C218" s="17"/>
      <c r="D218" s="166"/>
      <c r="E218" s="251"/>
      <c r="F218" s="251"/>
      <c r="G218" s="252"/>
      <c r="H218" s="259"/>
      <c r="I218" s="260"/>
      <c r="J218" s="123" t="str">
        <f t="shared" si="3"/>
        <v/>
      </c>
      <c r="K218" s="239"/>
      <c r="L218" s="239"/>
      <c r="M218" s="256"/>
      <c r="N218" s="24" t="str">
        <f t="shared" si="4"/>
        <v/>
      </c>
      <c r="O218" s="123" t="str">
        <f t="shared" si="5"/>
        <v/>
      </c>
      <c r="P218" s="261" t="str">
        <f t="shared" si="6"/>
        <v/>
      </c>
      <c r="Q218" s="24" t="str">
        <f t="shared" si="7"/>
        <v/>
      </c>
      <c r="R218" s="24" t="str">
        <f t="shared" si="8"/>
        <v/>
      </c>
      <c r="S218" s="24" t="str">
        <f t="shared" si="9"/>
        <v/>
      </c>
      <c r="T218" s="24" t="str">
        <f t="shared" si="10"/>
        <v/>
      </c>
      <c r="U218" s="24" t="str">
        <f t="shared" si="11"/>
        <v/>
      </c>
      <c r="V218" s="24" t="str">
        <f t="shared" si="12"/>
        <v/>
      </c>
      <c r="W218" s="261" t="str">
        <f t="shared" si="13"/>
        <v/>
      </c>
      <c r="X218" s="262" t="str">
        <f t="shared" si="14"/>
        <v/>
      </c>
      <c r="Y218" s="8">
        <f t="shared" si="15"/>
        <v>0</v>
      </c>
      <c r="Z218" s="3"/>
      <c r="AA218" s="3"/>
      <c r="AB218" s="3"/>
      <c r="AC218" s="3"/>
    </row>
    <row r="219" ht="12.75" hidden="1" customHeight="1">
      <c r="A219" s="250" t="s">
        <v>378</v>
      </c>
      <c r="B219" s="9"/>
      <c r="C219" s="17"/>
      <c r="D219" s="166"/>
      <c r="E219" s="251"/>
      <c r="F219" s="251"/>
      <c r="G219" s="252"/>
      <c r="H219" s="259"/>
      <c r="I219" s="260"/>
      <c r="J219" s="123" t="str">
        <f t="shared" si="3"/>
        <v/>
      </c>
      <c r="K219" s="239"/>
      <c r="L219" s="239"/>
      <c r="M219" s="256"/>
      <c r="N219" s="24" t="str">
        <f t="shared" si="4"/>
        <v/>
      </c>
      <c r="O219" s="123" t="str">
        <f t="shared" si="5"/>
        <v/>
      </c>
      <c r="P219" s="261" t="str">
        <f t="shared" si="6"/>
        <v/>
      </c>
      <c r="Q219" s="24" t="str">
        <f t="shared" si="7"/>
        <v/>
      </c>
      <c r="R219" s="24" t="str">
        <f t="shared" si="8"/>
        <v/>
      </c>
      <c r="S219" s="24" t="str">
        <f t="shared" si="9"/>
        <v/>
      </c>
      <c r="T219" s="24" t="str">
        <f t="shared" si="10"/>
        <v/>
      </c>
      <c r="U219" s="24" t="str">
        <f t="shared" si="11"/>
        <v/>
      </c>
      <c r="V219" s="24" t="str">
        <f t="shared" si="12"/>
        <v/>
      </c>
      <c r="W219" s="261" t="str">
        <f t="shared" si="13"/>
        <v/>
      </c>
      <c r="X219" s="262" t="str">
        <f t="shared" si="14"/>
        <v/>
      </c>
      <c r="Y219" s="8">
        <f t="shared" si="15"/>
        <v>0</v>
      </c>
      <c r="Z219" s="3"/>
      <c r="AA219" s="3"/>
      <c r="AB219" s="3"/>
      <c r="AC219" s="3"/>
    </row>
    <row r="220" ht="12.75" hidden="1" customHeight="1">
      <c r="A220" s="250" t="s">
        <v>378</v>
      </c>
      <c r="B220" s="9"/>
      <c r="C220" s="17"/>
      <c r="D220" s="166"/>
      <c r="E220" s="251"/>
      <c r="F220" s="251"/>
      <c r="G220" s="252"/>
      <c r="H220" s="259"/>
      <c r="I220" s="260"/>
      <c r="J220" s="123" t="str">
        <f t="shared" si="3"/>
        <v/>
      </c>
      <c r="K220" s="239"/>
      <c r="L220" s="239"/>
      <c r="M220" s="256"/>
      <c r="N220" s="24" t="str">
        <f t="shared" si="4"/>
        <v/>
      </c>
      <c r="O220" s="123" t="str">
        <f t="shared" si="5"/>
        <v/>
      </c>
      <c r="P220" s="261" t="str">
        <f t="shared" si="6"/>
        <v/>
      </c>
      <c r="Q220" s="24" t="str">
        <f t="shared" si="7"/>
        <v/>
      </c>
      <c r="R220" s="24" t="str">
        <f t="shared" si="8"/>
        <v/>
      </c>
      <c r="S220" s="24" t="str">
        <f t="shared" si="9"/>
        <v/>
      </c>
      <c r="T220" s="24" t="str">
        <f t="shared" si="10"/>
        <v/>
      </c>
      <c r="U220" s="24" t="str">
        <f t="shared" si="11"/>
        <v/>
      </c>
      <c r="V220" s="24" t="str">
        <f t="shared" si="12"/>
        <v/>
      </c>
      <c r="W220" s="261" t="str">
        <f t="shared" si="13"/>
        <v/>
      </c>
      <c r="X220" s="262" t="str">
        <f t="shared" si="14"/>
        <v/>
      </c>
      <c r="Y220" s="8">
        <f t="shared" si="15"/>
        <v>0</v>
      </c>
      <c r="Z220" s="3"/>
      <c r="AA220" s="3"/>
      <c r="AB220" s="3"/>
      <c r="AC220" s="3"/>
    </row>
    <row r="221" ht="12.75" hidden="1" customHeight="1">
      <c r="A221" s="250" t="s">
        <v>378</v>
      </c>
      <c r="B221" s="9"/>
      <c r="C221" s="17"/>
      <c r="D221" s="166"/>
      <c r="E221" s="251"/>
      <c r="F221" s="251"/>
      <c r="G221" s="252"/>
      <c r="H221" s="259"/>
      <c r="I221" s="260"/>
      <c r="J221" s="123" t="str">
        <f t="shared" si="3"/>
        <v/>
      </c>
      <c r="K221" s="239"/>
      <c r="L221" s="239"/>
      <c r="M221" s="256"/>
      <c r="N221" s="24" t="str">
        <f t="shared" si="4"/>
        <v/>
      </c>
      <c r="O221" s="123" t="str">
        <f t="shared" si="5"/>
        <v/>
      </c>
      <c r="P221" s="261" t="str">
        <f t="shared" si="6"/>
        <v/>
      </c>
      <c r="Q221" s="24" t="str">
        <f t="shared" si="7"/>
        <v/>
      </c>
      <c r="R221" s="24" t="str">
        <f t="shared" si="8"/>
        <v/>
      </c>
      <c r="S221" s="24" t="str">
        <f t="shared" si="9"/>
        <v/>
      </c>
      <c r="T221" s="24" t="str">
        <f t="shared" si="10"/>
        <v/>
      </c>
      <c r="U221" s="24" t="str">
        <f t="shared" si="11"/>
        <v/>
      </c>
      <c r="V221" s="24" t="str">
        <f t="shared" si="12"/>
        <v/>
      </c>
      <c r="W221" s="261" t="str">
        <f t="shared" si="13"/>
        <v/>
      </c>
      <c r="X221" s="262" t="str">
        <f t="shared" si="14"/>
        <v/>
      </c>
      <c r="Y221" s="8">
        <f t="shared" si="15"/>
        <v>0</v>
      </c>
      <c r="Z221" s="3"/>
      <c r="AA221" s="3"/>
      <c r="AB221" s="3"/>
      <c r="AC221" s="3"/>
    </row>
    <row r="222" ht="12.75" hidden="1" customHeight="1">
      <c r="A222" s="250" t="s">
        <v>378</v>
      </c>
      <c r="B222" s="9"/>
      <c r="C222" s="17"/>
      <c r="D222" s="166"/>
      <c r="E222" s="251"/>
      <c r="F222" s="251"/>
      <c r="G222" s="252"/>
      <c r="H222" s="259"/>
      <c r="I222" s="260"/>
      <c r="J222" s="123" t="str">
        <f t="shared" si="3"/>
        <v/>
      </c>
      <c r="K222" s="239"/>
      <c r="L222" s="239"/>
      <c r="M222" s="256"/>
      <c r="N222" s="24" t="str">
        <f t="shared" si="4"/>
        <v/>
      </c>
      <c r="O222" s="123" t="str">
        <f t="shared" si="5"/>
        <v/>
      </c>
      <c r="P222" s="261" t="str">
        <f t="shared" si="6"/>
        <v/>
      </c>
      <c r="Q222" s="24" t="str">
        <f t="shared" si="7"/>
        <v/>
      </c>
      <c r="R222" s="24" t="str">
        <f t="shared" si="8"/>
        <v/>
      </c>
      <c r="S222" s="24" t="str">
        <f t="shared" si="9"/>
        <v/>
      </c>
      <c r="T222" s="24" t="str">
        <f t="shared" si="10"/>
        <v/>
      </c>
      <c r="U222" s="24" t="str">
        <f t="shared" si="11"/>
        <v/>
      </c>
      <c r="V222" s="24" t="str">
        <f t="shared" si="12"/>
        <v/>
      </c>
      <c r="W222" s="261" t="str">
        <f t="shared" si="13"/>
        <v/>
      </c>
      <c r="X222" s="262" t="str">
        <f t="shared" si="14"/>
        <v/>
      </c>
      <c r="Y222" s="8">
        <f t="shared" si="15"/>
        <v>0</v>
      </c>
      <c r="Z222" s="3"/>
      <c r="AA222" s="3"/>
      <c r="AB222" s="3"/>
      <c r="AC222" s="3"/>
    </row>
    <row r="223" ht="12.75" hidden="1" customHeight="1">
      <c r="A223" s="250" t="s">
        <v>378</v>
      </c>
      <c r="B223" s="9"/>
      <c r="C223" s="17"/>
      <c r="D223" s="166"/>
      <c r="E223" s="251"/>
      <c r="F223" s="251"/>
      <c r="G223" s="252"/>
      <c r="H223" s="259"/>
      <c r="I223" s="260"/>
      <c r="J223" s="123" t="str">
        <f t="shared" si="3"/>
        <v/>
      </c>
      <c r="K223" s="239"/>
      <c r="L223" s="239"/>
      <c r="M223" s="256"/>
      <c r="N223" s="24" t="str">
        <f t="shared" si="4"/>
        <v/>
      </c>
      <c r="O223" s="123" t="str">
        <f t="shared" si="5"/>
        <v/>
      </c>
      <c r="P223" s="261" t="str">
        <f t="shared" si="6"/>
        <v/>
      </c>
      <c r="Q223" s="24" t="str">
        <f t="shared" si="7"/>
        <v/>
      </c>
      <c r="R223" s="24" t="str">
        <f t="shared" si="8"/>
        <v/>
      </c>
      <c r="S223" s="24" t="str">
        <f t="shared" si="9"/>
        <v/>
      </c>
      <c r="T223" s="24" t="str">
        <f t="shared" si="10"/>
        <v/>
      </c>
      <c r="U223" s="24" t="str">
        <f t="shared" si="11"/>
        <v/>
      </c>
      <c r="V223" s="24" t="str">
        <f t="shared" si="12"/>
        <v/>
      </c>
      <c r="W223" s="261" t="str">
        <f t="shared" si="13"/>
        <v/>
      </c>
      <c r="X223" s="262" t="str">
        <f t="shared" si="14"/>
        <v/>
      </c>
      <c r="Y223" s="8">
        <f t="shared" si="15"/>
        <v>0</v>
      </c>
      <c r="Z223" s="3"/>
      <c r="AA223" s="3"/>
      <c r="AB223" s="3"/>
      <c r="AC223" s="3"/>
    </row>
    <row r="224" ht="12.75" hidden="1" customHeight="1">
      <c r="A224" s="250" t="s">
        <v>378</v>
      </c>
      <c r="B224" s="9"/>
      <c r="C224" s="17"/>
      <c r="D224" s="166"/>
      <c r="E224" s="251"/>
      <c r="F224" s="251"/>
      <c r="G224" s="252"/>
      <c r="H224" s="259"/>
      <c r="I224" s="260"/>
      <c r="J224" s="123" t="str">
        <f t="shared" si="3"/>
        <v/>
      </c>
      <c r="K224" s="239"/>
      <c r="L224" s="239"/>
      <c r="M224" s="256"/>
      <c r="N224" s="24" t="str">
        <f t="shared" si="4"/>
        <v/>
      </c>
      <c r="O224" s="123" t="str">
        <f t="shared" si="5"/>
        <v/>
      </c>
      <c r="P224" s="261" t="str">
        <f t="shared" si="6"/>
        <v/>
      </c>
      <c r="Q224" s="24" t="str">
        <f t="shared" si="7"/>
        <v/>
      </c>
      <c r="R224" s="24" t="str">
        <f t="shared" si="8"/>
        <v/>
      </c>
      <c r="S224" s="24" t="str">
        <f t="shared" si="9"/>
        <v/>
      </c>
      <c r="T224" s="24" t="str">
        <f t="shared" si="10"/>
        <v/>
      </c>
      <c r="U224" s="24" t="str">
        <f t="shared" si="11"/>
        <v/>
      </c>
      <c r="V224" s="24" t="str">
        <f t="shared" si="12"/>
        <v/>
      </c>
      <c r="W224" s="261" t="str">
        <f t="shared" si="13"/>
        <v/>
      </c>
      <c r="X224" s="262" t="str">
        <f t="shared" si="14"/>
        <v/>
      </c>
      <c r="Y224" s="8">
        <f t="shared" si="15"/>
        <v>0</v>
      </c>
      <c r="Z224" s="3"/>
      <c r="AA224" s="3"/>
      <c r="AB224" s="3"/>
      <c r="AC224" s="3"/>
    </row>
    <row r="225" ht="12.75" hidden="1" customHeight="1">
      <c r="A225" s="250" t="s">
        <v>378</v>
      </c>
      <c r="B225" s="9"/>
      <c r="C225" s="17"/>
      <c r="D225" s="166"/>
      <c r="E225" s="251"/>
      <c r="F225" s="251"/>
      <c r="G225" s="252"/>
      <c r="H225" s="259"/>
      <c r="I225" s="260"/>
      <c r="J225" s="123" t="str">
        <f t="shared" si="3"/>
        <v/>
      </c>
      <c r="K225" s="239"/>
      <c r="L225" s="239"/>
      <c r="M225" s="256"/>
      <c r="N225" s="24" t="str">
        <f t="shared" si="4"/>
        <v/>
      </c>
      <c r="O225" s="123" t="str">
        <f t="shared" si="5"/>
        <v/>
      </c>
      <c r="P225" s="261" t="str">
        <f t="shared" si="6"/>
        <v/>
      </c>
      <c r="Q225" s="24" t="str">
        <f t="shared" si="7"/>
        <v/>
      </c>
      <c r="R225" s="24" t="str">
        <f t="shared" si="8"/>
        <v/>
      </c>
      <c r="S225" s="24" t="str">
        <f t="shared" si="9"/>
        <v/>
      </c>
      <c r="T225" s="24" t="str">
        <f t="shared" si="10"/>
        <v/>
      </c>
      <c r="U225" s="24" t="str">
        <f t="shared" si="11"/>
        <v/>
      </c>
      <c r="V225" s="24" t="str">
        <f t="shared" si="12"/>
        <v/>
      </c>
      <c r="W225" s="261" t="str">
        <f t="shared" si="13"/>
        <v/>
      </c>
      <c r="X225" s="262" t="str">
        <f t="shared" si="14"/>
        <v/>
      </c>
      <c r="Y225" s="8">
        <f t="shared" si="15"/>
        <v>0</v>
      </c>
      <c r="Z225" s="3"/>
      <c r="AA225" s="3"/>
      <c r="AB225" s="3"/>
      <c r="AC225" s="3"/>
    </row>
    <row r="226" ht="12.75" hidden="1" customHeight="1">
      <c r="A226" s="250" t="s">
        <v>378</v>
      </c>
      <c r="B226" s="9"/>
      <c r="C226" s="17"/>
      <c r="D226" s="166"/>
      <c r="E226" s="251"/>
      <c r="F226" s="251"/>
      <c r="G226" s="252"/>
      <c r="H226" s="259"/>
      <c r="I226" s="260"/>
      <c r="J226" s="123" t="str">
        <f t="shared" si="3"/>
        <v/>
      </c>
      <c r="K226" s="239"/>
      <c r="L226" s="239"/>
      <c r="M226" s="256"/>
      <c r="N226" s="24" t="str">
        <f t="shared" si="4"/>
        <v/>
      </c>
      <c r="O226" s="123" t="str">
        <f t="shared" si="5"/>
        <v/>
      </c>
      <c r="P226" s="261" t="str">
        <f t="shared" si="6"/>
        <v/>
      </c>
      <c r="Q226" s="24" t="str">
        <f t="shared" si="7"/>
        <v/>
      </c>
      <c r="R226" s="24" t="str">
        <f t="shared" si="8"/>
        <v/>
      </c>
      <c r="S226" s="24" t="str">
        <f t="shared" si="9"/>
        <v/>
      </c>
      <c r="T226" s="24" t="str">
        <f t="shared" si="10"/>
        <v/>
      </c>
      <c r="U226" s="24" t="str">
        <f t="shared" si="11"/>
        <v/>
      </c>
      <c r="V226" s="24" t="str">
        <f t="shared" si="12"/>
        <v/>
      </c>
      <c r="W226" s="261" t="str">
        <f t="shared" si="13"/>
        <v/>
      </c>
      <c r="X226" s="262" t="str">
        <f t="shared" si="14"/>
        <v/>
      </c>
      <c r="Y226" s="8">
        <f t="shared" si="15"/>
        <v>0</v>
      </c>
      <c r="Z226" s="3"/>
      <c r="AA226" s="3"/>
      <c r="AB226" s="3"/>
      <c r="AC226" s="3"/>
    </row>
    <row r="227" ht="12.75" hidden="1" customHeight="1">
      <c r="A227" s="250" t="s">
        <v>378</v>
      </c>
      <c r="B227" s="9"/>
      <c r="C227" s="17"/>
      <c r="D227" s="166"/>
      <c r="E227" s="251"/>
      <c r="F227" s="251"/>
      <c r="G227" s="252"/>
      <c r="H227" s="259"/>
      <c r="I227" s="260"/>
      <c r="J227" s="123" t="str">
        <f t="shared" si="3"/>
        <v/>
      </c>
      <c r="K227" s="239"/>
      <c r="L227" s="239"/>
      <c r="M227" s="256"/>
      <c r="N227" s="24" t="str">
        <f t="shared" si="4"/>
        <v/>
      </c>
      <c r="O227" s="123" t="str">
        <f t="shared" si="5"/>
        <v/>
      </c>
      <c r="P227" s="261" t="str">
        <f t="shared" si="6"/>
        <v/>
      </c>
      <c r="Q227" s="24" t="str">
        <f t="shared" si="7"/>
        <v/>
      </c>
      <c r="R227" s="24" t="str">
        <f t="shared" si="8"/>
        <v/>
      </c>
      <c r="S227" s="24" t="str">
        <f t="shared" si="9"/>
        <v/>
      </c>
      <c r="T227" s="24" t="str">
        <f t="shared" si="10"/>
        <v/>
      </c>
      <c r="U227" s="24" t="str">
        <f t="shared" si="11"/>
        <v/>
      </c>
      <c r="V227" s="24" t="str">
        <f t="shared" si="12"/>
        <v/>
      </c>
      <c r="W227" s="261" t="str">
        <f t="shared" si="13"/>
        <v/>
      </c>
      <c r="X227" s="262" t="str">
        <f t="shared" si="14"/>
        <v/>
      </c>
      <c r="Y227" s="8">
        <f t="shared" si="15"/>
        <v>0</v>
      </c>
      <c r="Z227" s="3"/>
      <c r="AA227" s="3"/>
      <c r="AB227" s="3"/>
      <c r="AC227" s="3"/>
    </row>
    <row r="228" ht="12.75" hidden="1" customHeight="1">
      <c r="A228" s="250" t="s">
        <v>378</v>
      </c>
      <c r="B228" s="9"/>
      <c r="C228" s="17"/>
      <c r="D228" s="166"/>
      <c r="E228" s="251"/>
      <c r="F228" s="251"/>
      <c r="G228" s="252"/>
      <c r="H228" s="259"/>
      <c r="I228" s="260"/>
      <c r="J228" s="123" t="str">
        <f t="shared" si="3"/>
        <v/>
      </c>
      <c r="K228" s="239"/>
      <c r="L228" s="239"/>
      <c r="M228" s="256"/>
      <c r="N228" s="24" t="str">
        <f t="shared" si="4"/>
        <v/>
      </c>
      <c r="O228" s="123" t="str">
        <f t="shared" si="5"/>
        <v/>
      </c>
      <c r="P228" s="261" t="str">
        <f t="shared" si="6"/>
        <v/>
      </c>
      <c r="Q228" s="24" t="str">
        <f t="shared" si="7"/>
        <v/>
      </c>
      <c r="R228" s="24" t="str">
        <f t="shared" si="8"/>
        <v/>
      </c>
      <c r="S228" s="24" t="str">
        <f t="shared" si="9"/>
        <v/>
      </c>
      <c r="T228" s="24" t="str">
        <f t="shared" si="10"/>
        <v/>
      </c>
      <c r="U228" s="24" t="str">
        <f t="shared" si="11"/>
        <v/>
      </c>
      <c r="V228" s="24" t="str">
        <f t="shared" si="12"/>
        <v/>
      </c>
      <c r="W228" s="261" t="str">
        <f t="shared" si="13"/>
        <v/>
      </c>
      <c r="X228" s="262" t="str">
        <f t="shared" si="14"/>
        <v/>
      </c>
      <c r="Y228" s="8">
        <f t="shared" si="15"/>
        <v>0</v>
      </c>
      <c r="Z228" s="3"/>
      <c r="AA228" s="3"/>
      <c r="AB228" s="3"/>
      <c r="AC228" s="3"/>
    </row>
    <row r="229" ht="18.0" hidden="1" customHeight="1">
      <c r="A229" s="250" t="s">
        <v>378</v>
      </c>
      <c r="B229" s="9"/>
      <c r="C229" s="17"/>
      <c r="D229" s="166"/>
      <c r="E229" s="251"/>
      <c r="F229" s="251"/>
      <c r="G229" s="252"/>
      <c r="H229" s="259"/>
      <c r="I229" s="260"/>
      <c r="J229" s="123" t="str">
        <f t="shared" si="3"/>
        <v/>
      </c>
      <c r="K229" s="239"/>
      <c r="L229" s="239"/>
      <c r="M229" s="256"/>
      <c r="N229" s="24" t="str">
        <f t="shared" si="4"/>
        <v/>
      </c>
      <c r="O229" s="123" t="str">
        <f t="shared" si="5"/>
        <v/>
      </c>
      <c r="P229" s="261" t="str">
        <f t="shared" si="6"/>
        <v/>
      </c>
      <c r="Q229" s="24" t="str">
        <f t="shared" si="7"/>
        <v/>
      </c>
      <c r="R229" s="24" t="str">
        <f t="shared" si="8"/>
        <v/>
      </c>
      <c r="S229" s="24" t="str">
        <f t="shared" si="9"/>
        <v/>
      </c>
      <c r="T229" s="24" t="str">
        <f t="shared" si="10"/>
        <v/>
      </c>
      <c r="U229" s="24" t="str">
        <f t="shared" si="11"/>
        <v/>
      </c>
      <c r="V229" s="24" t="str">
        <f t="shared" si="12"/>
        <v/>
      </c>
      <c r="W229" s="261" t="str">
        <f t="shared" si="13"/>
        <v/>
      </c>
      <c r="X229" s="262" t="str">
        <f t="shared" si="14"/>
        <v/>
      </c>
      <c r="Y229" s="8">
        <f t="shared" si="15"/>
        <v>0</v>
      </c>
      <c r="Z229" s="3"/>
      <c r="AA229" s="3"/>
      <c r="AB229" s="3"/>
      <c r="AC229" s="3"/>
    </row>
    <row r="230" ht="12.75" customHeight="1">
      <c r="A230" s="263" t="s">
        <v>283</v>
      </c>
      <c r="B230" s="263"/>
      <c r="C230" s="264"/>
      <c r="D230" s="30">
        <f>SUM(D71:D229)</f>
        <v>200</v>
      </c>
      <c r="E230" s="265">
        <f>SUMPRODUCT($D71:$D229,E71:E229)/$D230</f>
        <v>979.74</v>
      </c>
      <c r="F230" s="265"/>
      <c r="G230" s="265"/>
      <c r="H230" s="266" t="str">
        <f>IF(COUNTIF(H71:H229,"yes")&gt;0,"Yes","No")</f>
        <v>Yes</v>
      </c>
      <c r="I230" s="257">
        <f t="shared" ref="I230:X230" si="16">SUMPRODUCT($D71:$D229,I71:I229)/$D230</f>
        <v>4616.59</v>
      </c>
      <c r="J230" s="255">
        <f t="shared" si="16"/>
        <v>4.787503396</v>
      </c>
      <c r="K230" s="35">
        <f t="shared" si="16"/>
        <v>0</v>
      </c>
      <c r="L230" s="35">
        <f t="shared" si="16"/>
        <v>0</v>
      </c>
      <c r="M230" s="267">
        <f t="shared" si="16"/>
        <v>0</v>
      </c>
      <c r="N230" s="35">
        <f t="shared" si="16"/>
        <v>4616.59</v>
      </c>
      <c r="O230" s="255">
        <f t="shared" si="16"/>
        <v>4.787503396</v>
      </c>
      <c r="P230" s="35">
        <f t="shared" si="16"/>
        <v>0</v>
      </c>
      <c r="Q230" s="35">
        <f t="shared" si="16"/>
        <v>0</v>
      </c>
      <c r="R230" s="35">
        <f t="shared" si="16"/>
        <v>0</v>
      </c>
      <c r="S230" s="35">
        <f t="shared" si="16"/>
        <v>0</v>
      </c>
      <c r="T230" s="35">
        <f t="shared" si="16"/>
        <v>0</v>
      </c>
      <c r="U230" s="35">
        <f t="shared" si="16"/>
        <v>0</v>
      </c>
      <c r="V230" s="35">
        <f t="shared" si="16"/>
        <v>0</v>
      </c>
      <c r="W230" s="257">
        <f t="shared" si="16"/>
        <v>4616.59</v>
      </c>
      <c r="X230" s="258">
        <f t="shared" si="16"/>
        <v>4.787503396</v>
      </c>
      <c r="Y230" s="3"/>
      <c r="Z230" s="3"/>
      <c r="AA230" s="3"/>
      <c r="AB230" s="3"/>
      <c r="AC230" s="3"/>
    </row>
    <row r="231" ht="12.75" customHeight="1">
      <c r="A231" s="9"/>
      <c r="B231" s="3"/>
      <c r="C231" s="17"/>
      <c r="D231" s="3"/>
      <c r="E231" s="3"/>
      <c r="F231" s="3"/>
      <c r="G231" s="3"/>
      <c r="H231" s="3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24"/>
      <c r="W231" s="19"/>
      <c r="X231" s="19"/>
      <c r="Y231" s="3"/>
      <c r="Z231" s="3"/>
      <c r="AA231" s="3"/>
      <c r="AB231" s="3"/>
      <c r="AC231" s="3"/>
    </row>
    <row r="232" ht="12.75" customHeight="1">
      <c r="A232" s="109" t="s">
        <v>284</v>
      </c>
      <c r="B232" s="109"/>
      <c r="C232" s="109"/>
      <c r="D232" s="109"/>
      <c r="E232" s="109"/>
      <c r="F232" s="109"/>
      <c r="G232" s="109"/>
      <c r="H232" s="109"/>
      <c r="I232" s="109"/>
      <c r="J232" s="109"/>
      <c r="K232" s="109"/>
      <c r="L232" s="109"/>
      <c r="M232" s="109"/>
      <c r="N232" s="109"/>
      <c r="O232" s="109"/>
      <c r="P232" s="109"/>
      <c r="Q232" s="109"/>
      <c r="R232" s="109"/>
      <c r="S232" s="109"/>
      <c r="T232" s="109"/>
      <c r="U232" s="109"/>
      <c r="V232" s="109"/>
      <c r="W232" s="109"/>
      <c r="X232" s="109"/>
      <c r="Y232" s="3"/>
      <c r="Z232" s="3"/>
      <c r="AA232" s="3"/>
      <c r="AB232" s="3"/>
      <c r="AC232" s="3"/>
    </row>
    <row r="233" ht="12.75" customHeight="1">
      <c r="A233" s="209"/>
      <c r="B233" s="209"/>
      <c r="C233" s="209"/>
      <c r="D233" s="209"/>
      <c r="E233" s="209"/>
      <c r="F233" s="209"/>
      <c r="G233" s="209"/>
      <c r="H233" s="209"/>
      <c r="I233" s="240" t="s">
        <v>84</v>
      </c>
      <c r="J233" s="181"/>
      <c r="K233" s="240" t="s">
        <v>16</v>
      </c>
      <c r="L233" s="181"/>
      <c r="M233" s="181"/>
      <c r="N233" s="240" t="s">
        <v>273</v>
      </c>
      <c r="O233" s="181"/>
      <c r="P233" s="240" t="s">
        <v>87</v>
      </c>
      <c r="Q233" s="181"/>
      <c r="R233" s="181"/>
      <c r="S233" s="181"/>
      <c r="T233" s="181"/>
      <c r="U233" s="181"/>
      <c r="V233" s="181"/>
      <c r="W233" s="240" t="s">
        <v>274</v>
      </c>
      <c r="X233" s="181"/>
      <c r="Y233" s="3"/>
      <c r="Z233" s="3"/>
      <c r="AA233" s="3"/>
      <c r="AB233" s="3"/>
      <c r="AC233" s="3"/>
    </row>
    <row r="234" ht="12.75" customHeight="1">
      <c r="A234" s="241" t="s">
        <v>97</v>
      </c>
      <c r="B234" s="242"/>
      <c r="C234" s="242"/>
      <c r="D234" s="242"/>
      <c r="E234" s="242"/>
      <c r="F234" s="242" t="s">
        <v>98</v>
      </c>
      <c r="G234" s="242" t="s">
        <v>99</v>
      </c>
      <c r="H234" s="242" t="s">
        <v>100</v>
      </c>
      <c r="I234" s="268" t="s">
        <v>101</v>
      </c>
      <c r="J234" s="269" t="s">
        <v>102</v>
      </c>
      <c r="K234" s="245" t="s">
        <v>103</v>
      </c>
      <c r="L234" s="246" t="s">
        <v>104</v>
      </c>
      <c r="M234" s="247" t="s">
        <v>105</v>
      </c>
      <c r="N234" s="245" t="s">
        <v>101</v>
      </c>
      <c r="O234" s="270" t="s">
        <v>102</v>
      </c>
      <c r="P234" s="245" t="s">
        <v>106</v>
      </c>
      <c r="Q234" s="246" t="s">
        <v>107</v>
      </c>
      <c r="R234" s="246" t="s">
        <v>108</v>
      </c>
      <c r="S234" s="246" t="s">
        <v>109</v>
      </c>
      <c r="T234" s="246" t="s">
        <v>110</v>
      </c>
      <c r="U234" s="246" t="s">
        <v>111</v>
      </c>
      <c r="V234" s="246" t="s">
        <v>112</v>
      </c>
      <c r="W234" s="245" t="s">
        <v>101</v>
      </c>
      <c r="X234" s="271" t="s">
        <v>102</v>
      </c>
      <c r="Y234" s="3"/>
      <c r="Z234" s="3"/>
      <c r="AA234" s="3"/>
      <c r="AB234" s="3"/>
      <c r="AC234" s="3"/>
    </row>
    <row r="235" ht="12.75" customHeight="1">
      <c r="A235" s="9" t="s">
        <v>114</v>
      </c>
      <c r="B235" s="3"/>
      <c r="C235" s="17"/>
      <c r="D235" s="166"/>
      <c r="E235" s="251"/>
      <c r="F235" s="166">
        <f t="shared" ref="F235:F241" si="18">SUMIF($A$71:$A$229,$A235,$D$71:$D$229)</f>
        <v>0</v>
      </c>
      <c r="G235" s="251">
        <f t="shared" ref="G235:G241" si="19">IFERROR(SUMPRODUCT($E$71:$E$229,$D$71:$D$229,--($A$71:$A$229=$A235)/$F235),0)</f>
        <v>0</v>
      </c>
      <c r="H235" s="251" t="str">
        <f t="shared" ref="H235:H241" si="20">IF(COUNTIFS($A$71:$A$229,A235,$H$71:$H$229,"Yes")=0,"N/A",IF(COUNTIFS($A$71:$A$229,A235,$H$71:$H$229,"Yes")&gt;0,"Yes","No"))</f>
        <v>N/A</v>
      </c>
      <c r="I235" s="257">
        <f t="shared" ref="I235:X235" si="17">IFERROR(SUMPRODUCT(I$71:I$229,$D$71:$D$229,--($A$71:$A$229=$A235)/$F235),0)</f>
        <v>0</v>
      </c>
      <c r="J235" s="255">
        <f t="shared" si="17"/>
        <v>0</v>
      </c>
      <c r="K235" s="24">
        <f t="shared" si="17"/>
        <v>0</v>
      </c>
      <c r="L235" s="24">
        <f t="shared" si="17"/>
        <v>0</v>
      </c>
      <c r="M235" s="124">
        <f t="shared" si="17"/>
        <v>0</v>
      </c>
      <c r="N235" s="24">
        <f t="shared" si="17"/>
        <v>0</v>
      </c>
      <c r="O235" s="123">
        <f t="shared" si="17"/>
        <v>0</v>
      </c>
      <c r="P235" s="24">
        <f t="shared" si="17"/>
        <v>0</v>
      </c>
      <c r="Q235" s="24">
        <f t="shared" si="17"/>
        <v>0</v>
      </c>
      <c r="R235" s="24">
        <f t="shared" si="17"/>
        <v>0</v>
      </c>
      <c r="S235" s="24">
        <f t="shared" si="17"/>
        <v>0</v>
      </c>
      <c r="T235" s="24">
        <f t="shared" si="17"/>
        <v>0</v>
      </c>
      <c r="U235" s="24">
        <f t="shared" si="17"/>
        <v>0</v>
      </c>
      <c r="V235" s="24">
        <f t="shared" si="17"/>
        <v>0</v>
      </c>
      <c r="W235" s="261">
        <f t="shared" si="17"/>
        <v>0</v>
      </c>
      <c r="X235" s="123">
        <f t="shared" si="17"/>
        <v>0</v>
      </c>
      <c r="Y235" s="3"/>
      <c r="Z235" s="3"/>
      <c r="AA235" s="3"/>
      <c r="AB235" s="3"/>
      <c r="AC235" s="3"/>
    </row>
    <row r="236" ht="12.75" customHeight="1">
      <c r="A236" s="9" t="s">
        <v>116</v>
      </c>
      <c r="B236" s="3"/>
      <c r="C236" s="17"/>
      <c r="D236" s="166"/>
      <c r="E236" s="251"/>
      <c r="F236" s="166">
        <f t="shared" si="18"/>
        <v>146</v>
      </c>
      <c r="G236" s="251">
        <f t="shared" si="19"/>
        <v>856.3561644</v>
      </c>
      <c r="H236" s="251" t="str">
        <f t="shared" si="20"/>
        <v>Yes</v>
      </c>
      <c r="I236" s="261">
        <f t="shared" ref="I236:X236" si="21">IFERROR(SUMPRODUCT(I$71:I$229,$D$71:$D$229,--($A$71:$A$229=$A236)/$F236),0)</f>
        <v>4148.068493</v>
      </c>
      <c r="J236" s="123">
        <f t="shared" si="21"/>
        <v>4.894333386</v>
      </c>
      <c r="K236" s="24">
        <f t="shared" si="21"/>
        <v>0</v>
      </c>
      <c r="L236" s="24">
        <f t="shared" si="21"/>
        <v>0</v>
      </c>
      <c r="M236" s="124">
        <f t="shared" si="21"/>
        <v>0</v>
      </c>
      <c r="N236" s="24">
        <f t="shared" si="21"/>
        <v>4148.068493</v>
      </c>
      <c r="O236" s="123">
        <f t="shared" si="21"/>
        <v>4.894333386</v>
      </c>
      <c r="P236" s="24">
        <f t="shared" si="21"/>
        <v>0</v>
      </c>
      <c r="Q236" s="24">
        <f t="shared" si="21"/>
        <v>0</v>
      </c>
      <c r="R236" s="24">
        <f t="shared" si="21"/>
        <v>0</v>
      </c>
      <c r="S236" s="24">
        <f t="shared" si="21"/>
        <v>0</v>
      </c>
      <c r="T236" s="24">
        <f t="shared" si="21"/>
        <v>0</v>
      </c>
      <c r="U236" s="24">
        <f t="shared" si="21"/>
        <v>0</v>
      </c>
      <c r="V236" s="24">
        <f t="shared" si="21"/>
        <v>0</v>
      </c>
      <c r="W236" s="261">
        <f t="shared" si="21"/>
        <v>4148.068493</v>
      </c>
      <c r="X236" s="123">
        <f t="shared" si="21"/>
        <v>4.894333386</v>
      </c>
      <c r="Y236" s="3"/>
      <c r="Z236" s="3"/>
      <c r="AA236" s="3"/>
      <c r="AB236" s="3"/>
      <c r="AC236" s="3"/>
    </row>
    <row r="237" ht="12.75" customHeight="1">
      <c r="A237" s="9" t="s">
        <v>117</v>
      </c>
      <c r="B237" s="3"/>
      <c r="C237" s="17"/>
      <c r="D237" s="166"/>
      <c r="E237" s="251"/>
      <c r="F237" s="166">
        <f t="shared" si="18"/>
        <v>54</v>
      </c>
      <c r="G237" s="251">
        <f t="shared" si="19"/>
        <v>1313.333333</v>
      </c>
      <c r="H237" s="251" t="str">
        <f t="shared" si="20"/>
        <v>Yes</v>
      </c>
      <c r="I237" s="261">
        <f t="shared" ref="I237:X237" si="22">IFERROR(SUMPRODUCT(I$71:I$229,$D$71:$D$229,--($A$71:$A$229=$A237)/$F237),0)</f>
        <v>5883.333333</v>
      </c>
      <c r="J237" s="123">
        <f t="shared" si="22"/>
        <v>4.498666756</v>
      </c>
      <c r="K237" s="24">
        <f t="shared" si="22"/>
        <v>0</v>
      </c>
      <c r="L237" s="24">
        <f t="shared" si="22"/>
        <v>0</v>
      </c>
      <c r="M237" s="124">
        <f t="shared" si="22"/>
        <v>0</v>
      </c>
      <c r="N237" s="24">
        <f t="shared" si="22"/>
        <v>5883.333333</v>
      </c>
      <c r="O237" s="123">
        <f t="shared" si="22"/>
        <v>4.498666756</v>
      </c>
      <c r="P237" s="24">
        <f t="shared" si="22"/>
        <v>0</v>
      </c>
      <c r="Q237" s="24">
        <f t="shared" si="22"/>
        <v>0</v>
      </c>
      <c r="R237" s="24">
        <f t="shared" si="22"/>
        <v>0</v>
      </c>
      <c r="S237" s="24">
        <f t="shared" si="22"/>
        <v>0</v>
      </c>
      <c r="T237" s="24">
        <f t="shared" si="22"/>
        <v>0</v>
      </c>
      <c r="U237" s="24">
        <f t="shared" si="22"/>
        <v>0</v>
      </c>
      <c r="V237" s="24">
        <f t="shared" si="22"/>
        <v>0</v>
      </c>
      <c r="W237" s="261">
        <f t="shared" si="22"/>
        <v>5883.333333</v>
      </c>
      <c r="X237" s="123">
        <f t="shared" si="22"/>
        <v>4.498666756</v>
      </c>
      <c r="Y237" s="272"/>
      <c r="Z237" s="3"/>
      <c r="AA237" s="3"/>
      <c r="AB237" s="3"/>
      <c r="AC237" s="3"/>
    </row>
    <row r="238" ht="12.75" customHeight="1">
      <c r="A238" s="9" t="s">
        <v>118</v>
      </c>
      <c r="B238" s="3"/>
      <c r="C238" s="17"/>
      <c r="D238" s="166"/>
      <c r="E238" s="251"/>
      <c r="F238" s="166">
        <f t="shared" si="18"/>
        <v>0</v>
      </c>
      <c r="G238" s="251">
        <f t="shared" si="19"/>
        <v>0</v>
      </c>
      <c r="H238" s="251" t="str">
        <f t="shared" si="20"/>
        <v>N/A</v>
      </c>
      <c r="I238" s="261">
        <f t="shared" ref="I238:X238" si="23">IFERROR(SUMPRODUCT(I$71:I$229,$D$71:$D$229,--($A$71:$A$229=$A238)/$F238),0)</f>
        <v>0</v>
      </c>
      <c r="J238" s="123">
        <f t="shared" si="23"/>
        <v>0</v>
      </c>
      <c r="K238" s="24">
        <f t="shared" si="23"/>
        <v>0</v>
      </c>
      <c r="L238" s="24">
        <f t="shared" si="23"/>
        <v>0</v>
      </c>
      <c r="M238" s="124">
        <f t="shared" si="23"/>
        <v>0</v>
      </c>
      <c r="N238" s="24">
        <f t="shared" si="23"/>
        <v>0</v>
      </c>
      <c r="O238" s="123">
        <f t="shared" si="23"/>
        <v>0</v>
      </c>
      <c r="P238" s="24">
        <f t="shared" si="23"/>
        <v>0</v>
      </c>
      <c r="Q238" s="24">
        <f t="shared" si="23"/>
        <v>0</v>
      </c>
      <c r="R238" s="24">
        <f t="shared" si="23"/>
        <v>0</v>
      </c>
      <c r="S238" s="24">
        <f t="shared" si="23"/>
        <v>0</v>
      </c>
      <c r="T238" s="24">
        <f t="shared" si="23"/>
        <v>0</v>
      </c>
      <c r="U238" s="24">
        <f t="shared" si="23"/>
        <v>0</v>
      </c>
      <c r="V238" s="24">
        <f t="shared" si="23"/>
        <v>0</v>
      </c>
      <c r="W238" s="261">
        <f t="shared" si="23"/>
        <v>0</v>
      </c>
      <c r="X238" s="123">
        <f t="shared" si="23"/>
        <v>0</v>
      </c>
      <c r="Y238" s="272"/>
      <c r="Z238" s="3"/>
      <c r="AA238" s="3"/>
      <c r="AB238" s="3"/>
      <c r="AC238" s="3"/>
    </row>
    <row r="239" ht="12.75" customHeight="1">
      <c r="A239" s="9" t="s">
        <v>119</v>
      </c>
      <c r="B239" s="3"/>
      <c r="C239" s="17"/>
      <c r="D239" s="166"/>
      <c r="E239" s="251"/>
      <c r="F239" s="166">
        <f t="shared" si="18"/>
        <v>0</v>
      </c>
      <c r="G239" s="251">
        <f t="shared" si="19"/>
        <v>0</v>
      </c>
      <c r="H239" s="251" t="str">
        <f t="shared" si="20"/>
        <v>N/A</v>
      </c>
      <c r="I239" s="261">
        <f t="shared" ref="I239:X239" si="24">IFERROR(SUMPRODUCT(I$71:I$229,$D$71:$D$229,--($A$71:$A$229=$A239)/$F239),0)</f>
        <v>0</v>
      </c>
      <c r="J239" s="123">
        <f t="shared" si="24"/>
        <v>0</v>
      </c>
      <c r="K239" s="24">
        <f t="shared" si="24"/>
        <v>0</v>
      </c>
      <c r="L239" s="24">
        <f t="shared" si="24"/>
        <v>0</v>
      </c>
      <c r="M239" s="124">
        <f t="shared" si="24"/>
        <v>0</v>
      </c>
      <c r="N239" s="24">
        <f t="shared" si="24"/>
        <v>0</v>
      </c>
      <c r="O239" s="123">
        <f t="shared" si="24"/>
        <v>0</v>
      </c>
      <c r="P239" s="24">
        <f t="shared" si="24"/>
        <v>0</v>
      </c>
      <c r="Q239" s="24">
        <f t="shared" si="24"/>
        <v>0</v>
      </c>
      <c r="R239" s="24">
        <f t="shared" si="24"/>
        <v>0</v>
      </c>
      <c r="S239" s="24">
        <f t="shared" si="24"/>
        <v>0</v>
      </c>
      <c r="T239" s="24">
        <f t="shared" si="24"/>
        <v>0</v>
      </c>
      <c r="U239" s="24">
        <f t="shared" si="24"/>
        <v>0</v>
      </c>
      <c r="V239" s="24">
        <f t="shared" si="24"/>
        <v>0</v>
      </c>
      <c r="W239" s="261">
        <f t="shared" si="24"/>
        <v>0</v>
      </c>
      <c r="X239" s="123">
        <f t="shared" si="24"/>
        <v>0</v>
      </c>
      <c r="Y239" s="272"/>
      <c r="Z239" s="3"/>
      <c r="AA239" s="3"/>
      <c r="AB239" s="3"/>
      <c r="AC239" s="3"/>
    </row>
    <row r="240" ht="12.75" customHeight="1">
      <c r="A240" s="9" t="s">
        <v>120</v>
      </c>
      <c r="B240" s="3"/>
      <c r="C240" s="17"/>
      <c r="D240" s="166"/>
      <c r="E240" s="251"/>
      <c r="F240" s="166">
        <f t="shared" si="18"/>
        <v>0</v>
      </c>
      <c r="G240" s="251">
        <f t="shared" si="19"/>
        <v>0</v>
      </c>
      <c r="H240" s="251" t="str">
        <f t="shared" si="20"/>
        <v>N/A</v>
      </c>
      <c r="I240" s="261">
        <f t="shared" ref="I240:X240" si="25">IFERROR(SUMPRODUCT(I$71:I$229,$D$71:$D$229,--($A$71:$A$229=$A240)/$F240),0)</f>
        <v>0</v>
      </c>
      <c r="J240" s="123">
        <f t="shared" si="25"/>
        <v>0</v>
      </c>
      <c r="K240" s="24">
        <f t="shared" si="25"/>
        <v>0</v>
      </c>
      <c r="L240" s="24">
        <f t="shared" si="25"/>
        <v>0</v>
      </c>
      <c r="M240" s="124">
        <f t="shared" si="25"/>
        <v>0</v>
      </c>
      <c r="N240" s="24">
        <f t="shared" si="25"/>
        <v>0</v>
      </c>
      <c r="O240" s="123">
        <f t="shared" si="25"/>
        <v>0</v>
      </c>
      <c r="P240" s="24">
        <f t="shared" si="25"/>
        <v>0</v>
      </c>
      <c r="Q240" s="24">
        <f t="shared" si="25"/>
        <v>0</v>
      </c>
      <c r="R240" s="24">
        <f t="shared" si="25"/>
        <v>0</v>
      </c>
      <c r="S240" s="24">
        <f t="shared" si="25"/>
        <v>0</v>
      </c>
      <c r="T240" s="24">
        <f t="shared" si="25"/>
        <v>0</v>
      </c>
      <c r="U240" s="24">
        <f t="shared" si="25"/>
        <v>0</v>
      </c>
      <c r="V240" s="24">
        <f t="shared" si="25"/>
        <v>0</v>
      </c>
      <c r="W240" s="261">
        <f t="shared" si="25"/>
        <v>0</v>
      </c>
      <c r="X240" s="123">
        <f t="shared" si="25"/>
        <v>0</v>
      </c>
      <c r="Y240" s="272"/>
      <c r="Z240" s="3"/>
      <c r="AA240" s="3"/>
      <c r="AB240" s="3"/>
      <c r="AC240" s="3"/>
    </row>
    <row r="241" ht="12.75" customHeight="1">
      <c r="A241" s="9" t="s">
        <v>121</v>
      </c>
      <c r="B241" s="3"/>
      <c r="C241" s="17"/>
      <c r="D241" s="166"/>
      <c r="E241" s="251"/>
      <c r="F241" s="166">
        <f t="shared" si="18"/>
        <v>0</v>
      </c>
      <c r="G241" s="251">
        <f t="shared" si="19"/>
        <v>0</v>
      </c>
      <c r="H241" s="251" t="str">
        <f t="shared" si="20"/>
        <v>N/A</v>
      </c>
      <c r="I241" s="261">
        <f t="shared" ref="I241:X241" si="26">IFERROR(SUMPRODUCT(I$71:I$229,$D$71:$D$229,--($A$71:$A$229=$A241)/$F241),0)</f>
        <v>0</v>
      </c>
      <c r="J241" s="273">
        <f t="shared" si="26"/>
        <v>0</v>
      </c>
      <c r="K241" s="24">
        <f t="shared" si="26"/>
        <v>0</v>
      </c>
      <c r="L241" s="24">
        <f t="shared" si="26"/>
        <v>0</v>
      </c>
      <c r="M241" s="124">
        <f t="shared" si="26"/>
        <v>0</v>
      </c>
      <c r="N241" s="24">
        <f t="shared" si="26"/>
        <v>0</v>
      </c>
      <c r="O241" s="123">
        <f t="shared" si="26"/>
        <v>0</v>
      </c>
      <c r="P241" s="24">
        <f t="shared" si="26"/>
        <v>0</v>
      </c>
      <c r="Q241" s="24">
        <f t="shared" si="26"/>
        <v>0</v>
      </c>
      <c r="R241" s="24">
        <f t="shared" si="26"/>
        <v>0</v>
      </c>
      <c r="S241" s="24">
        <f t="shared" si="26"/>
        <v>0</v>
      </c>
      <c r="T241" s="24">
        <f t="shared" si="26"/>
        <v>0</v>
      </c>
      <c r="U241" s="24">
        <f t="shared" si="26"/>
        <v>0</v>
      </c>
      <c r="V241" s="24">
        <f t="shared" si="26"/>
        <v>0</v>
      </c>
      <c r="W241" s="261">
        <f t="shared" si="26"/>
        <v>0</v>
      </c>
      <c r="X241" s="123">
        <f t="shared" si="26"/>
        <v>0</v>
      </c>
      <c r="Y241" s="272"/>
      <c r="Z241" s="3"/>
      <c r="AA241" s="3"/>
      <c r="AB241" s="3"/>
      <c r="AC241" s="3"/>
    </row>
    <row r="242" ht="12.75" customHeight="1">
      <c r="A242" s="263" t="s">
        <v>283</v>
      </c>
      <c r="B242" s="274"/>
      <c r="C242" s="275"/>
      <c r="D242" s="276"/>
      <c r="E242" s="276"/>
      <c r="F242" s="30">
        <f>SUM(F235:F241)</f>
        <v>200</v>
      </c>
      <c r="G242" s="265">
        <f>SUMPRODUCT(G235:G241,$F235:$F241)/$F242</f>
        <v>979.74</v>
      </c>
      <c r="H242" s="266" t="str">
        <f>IF(COUNTIF(H235:H241,"yes")&gt;0,"Yes","No")</f>
        <v>Yes</v>
      </c>
      <c r="I242" s="257">
        <f t="shared" ref="I242:X242" si="27">SUMPRODUCT(I235:I241,$F235:$F241)/$F242</f>
        <v>4616.59</v>
      </c>
      <c r="J242" s="255">
        <f t="shared" si="27"/>
        <v>4.787503396</v>
      </c>
      <c r="K242" s="35">
        <f t="shared" si="27"/>
        <v>0</v>
      </c>
      <c r="L242" s="35">
        <f t="shared" si="27"/>
        <v>0</v>
      </c>
      <c r="M242" s="267">
        <f t="shared" si="27"/>
        <v>0</v>
      </c>
      <c r="N242" s="35">
        <f t="shared" si="27"/>
        <v>4616.59</v>
      </c>
      <c r="O242" s="255">
        <f t="shared" si="27"/>
        <v>4.787503396</v>
      </c>
      <c r="P242" s="35">
        <f t="shared" si="27"/>
        <v>0</v>
      </c>
      <c r="Q242" s="35">
        <f t="shared" si="27"/>
        <v>0</v>
      </c>
      <c r="R242" s="35">
        <f t="shared" si="27"/>
        <v>0</v>
      </c>
      <c r="S242" s="35">
        <f t="shared" si="27"/>
        <v>0</v>
      </c>
      <c r="T242" s="35">
        <f t="shared" si="27"/>
        <v>0</v>
      </c>
      <c r="U242" s="35">
        <f t="shared" si="27"/>
        <v>0</v>
      </c>
      <c r="V242" s="35">
        <f t="shared" si="27"/>
        <v>0</v>
      </c>
      <c r="W242" s="257">
        <f t="shared" si="27"/>
        <v>4616.59</v>
      </c>
      <c r="X242" s="255">
        <f t="shared" si="27"/>
        <v>4.787503396</v>
      </c>
      <c r="Y242" s="272"/>
      <c r="Z242" s="3"/>
      <c r="AA242" s="3"/>
      <c r="AB242" s="3"/>
      <c r="AC242" s="3"/>
    </row>
    <row r="243" ht="12.75" customHeight="1">
      <c r="A243" s="9"/>
      <c r="B243" s="9"/>
      <c r="C243" s="17"/>
      <c r="D243" s="166"/>
      <c r="E243" s="251"/>
      <c r="F243" s="251"/>
      <c r="G243" s="251"/>
      <c r="H243" s="251"/>
      <c r="I243" s="204"/>
      <c r="J243" s="204"/>
      <c r="K243" s="204"/>
      <c r="L243" s="204"/>
      <c r="M243" s="204"/>
      <c r="N243" s="204"/>
      <c r="O243" s="277"/>
      <c r="P243" s="204"/>
      <c r="Q243" s="204"/>
      <c r="R243" s="204"/>
      <c r="S243" s="204"/>
      <c r="T243" s="204"/>
      <c r="U243" s="204"/>
      <c r="V243" s="204"/>
      <c r="W243" s="204"/>
      <c r="X243" s="277"/>
      <c r="Y243" s="272"/>
      <c r="Z243" s="3"/>
      <c r="AA243" s="3"/>
      <c r="AB243" s="3"/>
      <c r="AC243" s="3"/>
    </row>
    <row r="244" ht="12.75" customHeight="1">
      <c r="A244" s="278" t="s">
        <v>285</v>
      </c>
      <c r="B244" s="9"/>
      <c r="C244" s="17"/>
      <c r="D244" s="166"/>
      <c r="E244" s="251"/>
      <c r="F244" s="251"/>
      <c r="G244" s="251"/>
      <c r="H244" s="251"/>
      <c r="I244" s="204"/>
      <c r="J244" s="204"/>
      <c r="K244" s="204"/>
      <c r="L244" s="204"/>
      <c r="M244" s="204"/>
      <c r="N244" s="204"/>
      <c r="O244" s="277"/>
      <c r="P244" s="204"/>
      <c r="Q244" s="204"/>
      <c r="R244" s="204"/>
      <c r="S244" s="204"/>
      <c r="T244" s="204"/>
      <c r="U244" s="204"/>
      <c r="V244" s="204"/>
      <c r="W244" s="204"/>
      <c r="X244" s="74"/>
      <c r="Y244" s="272"/>
      <c r="Z244" s="3"/>
      <c r="AA244" s="3"/>
      <c r="AB244" s="3"/>
      <c r="AC244" s="3"/>
    </row>
    <row r="245" ht="12.75" customHeight="1">
      <c r="A245" s="9"/>
      <c r="B245" s="9"/>
      <c r="C245" s="17"/>
      <c r="D245" s="17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272"/>
      <c r="Z245" s="3"/>
      <c r="AA245" s="3"/>
      <c r="AB245" s="3"/>
      <c r="AC245" s="3"/>
    </row>
    <row r="246" ht="12.75" customHeight="1">
      <c r="A246" s="9"/>
      <c r="B246" s="9"/>
      <c r="C246" s="17"/>
      <c r="D246" s="17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272"/>
      <c r="Z246" s="3"/>
      <c r="AA246" s="3"/>
      <c r="AB246" s="3"/>
      <c r="AC246" s="3"/>
    </row>
    <row r="247" ht="12.75" customHeight="1">
      <c r="A247" s="160"/>
      <c r="B247" s="3"/>
      <c r="C247" s="166"/>
      <c r="D247" s="121"/>
      <c r="E247" s="121"/>
      <c r="F247" s="166"/>
      <c r="G247" s="166"/>
      <c r="H247" s="17"/>
      <c r="I247" s="24"/>
      <c r="J247" s="24"/>
      <c r="K247" s="24"/>
      <c r="L247" s="24"/>
      <c r="M247" s="24"/>
      <c r="N247" s="24"/>
      <c r="O247" s="25"/>
      <c r="P247" s="24"/>
      <c r="Q247" s="24"/>
      <c r="R247" s="24"/>
      <c r="S247" s="24"/>
      <c r="T247" s="24"/>
      <c r="U247" s="24"/>
      <c r="V247" s="24"/>
      <c r="W247" s="24"/>
      <c r="X247" s="25"/>
      <c r="Y247" s="3"/>
      <c r="Z247" s="3"/>
      <c r="AA247" s="3"/>
      <c r="AB247" s="3"/>
      <c r="AC247" s="3"/>
    </row>
    <row r="248" ht="12.75" customHeight="1">
      <c r="A248" s="160"/>
      <c r="B248" s="3"/>
      <c r="C248" s="166"/>
      <c r="D248" s="121"/>
      <c r="E248" s="121"/>
      <c r="F248" s="166"/>
      <c r="G248" s="166"/>
      <c r="H248" s="17"/>
      <c r="I248" s="24"/>
      <c r="J248" s="24"/>
      <c r="K248" s="24"/>
      <c r="L248" s="24"/>
      <c r="M248" s="24"/>
      <c r="N248" s="24"/>
      <c r="O248" s="25"/>
      <c r="P248" s="24"/>
      <c r="Q248" s="24"/>
      <c r="R248" s="24"/>
      <c r="S248" s="24"/>
      <c r="T248" s="24"/>
      <c r="U248" s="24"/>
      <c r="V248" s="24"/>
      <c r="W248" s="24"/>
      <c r="X248" s="25"/>
      <c r="Y248" s="3"/>
      <c r="Z248" s="3"/>
      <c r="AA248" s="3"/>
      <c r="AB248" s="3"/>
      <c r="AC248" s="3"/>
    </row>
    <row r="249" ht="12.75" customHeight="1">
      <c r="A249" s="160"/>
      <c r="B249" s="3"/>
      <c r="C249" s="166"/>
      <c r="D249" s="121"/>
      <c r="E249" s="121"/>
      <c r="F249" s="166"/>
      <c r="G249" s="166"/>
      <c r="H249" s="17"/>
      <c r="I249" s="24"/>
      <c r="J249" s="24"/>
      <c r="K249" s="24"/>
      <c r="L249" s="24"/>
      <c r="M249" s="24"/>
      <c r="N249" s="24"/>
      <c r="O249" s="25"/>
      <c r="P249" s="24"/>
      <c r="Q249" s="24"/>
      <c r="R249" s="24"/>
      <c r="S249" s="24"/>
      <c r="T249" s="24"/>
      <c r="U249" s="24"/>
      <c r="V249" s="24"/>
      <c r="W249" s="24"/>
      <c r="X249" s="25"/>
      <c r="Y249" s="3"/>
      <c r="Z249" s="3"/>
      <c r="AA249" s="3"/>
      <c r="AB249" s="3"/>
      <c r="AC249" s="3"/>
    </row>
    <row r="250" ht="12.75" customHeight="1">
      <c r="A250" s="160"/>
      <c r="B250" s="3"/>
      <c r="C250" s="166"/>
      <c r="D250" s="121"/>
      <c r="E250" s="121"/>
      <c r="F250" s="166"/>
      <c r="G250" s="166"/>
      <c r="H250" s="17"/>
      <c r="I250" s="24"/>
      <c r="J250" s="24"/>
      <c r="K250" s="24"/>
      <c r="L250" s="24"/>
      <c r="M250" s="24"/>
      <c r="N250" s="24"/>
      <c r="O250" s="25"/>
      <c r="P250" s="24"/>
      <c r="Q250" s="24"/>
      <c r="R250" s="24"/>
      <c r="S250" s="24"/>
      <c r="T250" s="24"/>
      <c r="U250" s="24"/>
      <c r="V250" s="24"/>
      <c r="W250" s="24"/>
      <c r="X250" s="25"/>
      <c r="Y250" s="3"/>
      <c r="Z250" s="3"/>
      <c r="AA250" s="3"/>
      <c r="AB250" s="3"/>
      <c r="AC250" s="3"/>
    </row>
    <row r="251" ht="12.75" customHeight="1">
      <c r="A251" s="160"/>
      <c r="B251" s="3"/>
      <c r="C251" s="166"/>
      <c r="D251" s="121"/>
      <c r="E251" s="121"/>
      <c r="F251" s="166"/>
      <c r="G251" s="166"/>
      <c r="H251" s="17"/>
      <c r="I251" s="24"/>
      <c r="J251" s="24"/>
      <c r="K251" s="24"/>
      <c r="L251" s="24"/>
      <c r="M251" s="24"/>
      <c r="N251" s="24"/>
      <c r="O251" s="25"/>
      <c r="P251" s="24"/>
      <c r="Q251" s="24"/>
      <c r="R251" s="24"/>
      <c r="S251" s="24"/>
      <c r="T251" s="24"/>
      <c r="U251" s="24"/>
      <c r="V251" s="24"/>
      <c r="W251" s="24"/>
      <c r="X251" s="25"/>
      <c r="Y251" s="3"/>
      <c r="Z251" s="3"/>
      <c r="AA251" s="3"/>
      <c r="AB251" s="3"/>
      <c r="AC251" s="3"/>
    </row>
    <row r="252" ht="12.75" customHeight="1">
      <c r="A252" s="160"/>
      <c r="B252" s="3"/>
      <c r="C252" s="166"/>
      <c r="D252" s="121"/>
      <c r="E252" s="121"/>
      <c r="F252" s="166"/>
      <c r="G252" s="166"/>
      <c r="H252" s="17"/>
      <c r="I252" s="24"/>
      <c r="J252" s="24"/>
      <c r="K252" s="24"/>
      <c r="L252" s="24"/>
      <c r="M252" s="24"/>
      <c r="N252" s="24"/>
      <c r="O252" s="25"/>
      <c r="P252" s="24"/>
      <c r="Q252" s="24"/>
      <c r="R252" s="24"/>
      <c r="S252" s="24"/>
      <c r="T252" s="24"/>
      <c r="U252" s="24"/>
      <c r="V252" s="24"/>
      <c r="W252" s="24"/>
      <c r="X252" s="25"/>
      <c r="Y252" s="3"/>
      <c r="Z252" s="3"/>
      <c r="AA252" s="3"/>
      <c r="AB252" s="3"/>
      <c r="AC252" s="3"/>
    </row>
    <row r="253" ht="12.75" customHeight="1">
      <c r="A253" s="160"/>
      <c r="B253" s="3"/>
      <c r="C253" s="166"/>
      <c r="D253" s="121"/>
      <c r="E253" s="121"/>
      <c r="F253" s="166"/>
      <c r="G253" s="166"/>
      <c r="H253" s="17"/>
      <c r="I253" s="24"/>
      <c r="J253" s="24"/>
      <c r="K253" s="24"/>
      <c r="L253" s="24"/>
      <c r="M253" s="24"/>
      <c r="N253" s="24"/>
      <c r="O253" s="25"/>
      <c r="P253" s="24"/>
      <c r="Q253" s="24"/>
      <c r="R253" s="24"/>
      <c r="S253" s="24"/>
      <c r="T253" s="24"/>
      <c r="U253" s="24"/>
      <c r="V253" s="24"/>
      <c r="W253" s="24"/>
      <c r="X253" s="25"/>
      <c r="Y253" s="3"/>
      <c r="Z253" s="3"/>
      <c r="AA253" s="3"/>
      <c r="AB253" s="3"/>
      <c r="AC253" s="3"/>
    </row>
    <row r="254" ht="12.75" customHeight="1">
      <c r="A254" s="160"/>
      <c r="B254" s="3"/>
      <c r="C254" s="166"/>
      <c r="D254" s="121"/>
      <c r="E254" s="121"/>
      <c r="F254" s="166"/>
      <c r="G254" s="166"/>
      <c r="H254" s="17"/>
      <c r="I254" s="24"/>
      <c r="J254" s="24"/>
      <c r="K254" s="24"/>
      <c r="L254" s="24"/>
      <c r="M254" s="24"/>
      <c r="N254" s="24"/>
      <c r="O254" s="25"/>
      <c r="P254" s="24"/>
      <c r="Q254" s="24"/>
      <c r="R254" s="24"/>
      <c r="S254" s="24"/>
      <c r="T254" s="24"/>
      <c r="U254" s="24"/>
      <c r="V254" s="24"/>
      <c r="W254" s="24"/>
      <c r="X254" s="25"/>
      <c r="Y254" s="3"/>
      <c r="Z254" s="3"/>
      <c r="AA254" s="3"/>
      <c r="AB254" s="3"/>
      <c r="AC254" s="3"/>
    </row>
    <row r="255" ht="12.75" customHeight="1">
      <c r="A255" s="160"/>
      <c r="B255" s="3"/>
      <c r="C255" s="166"/>
      <c r="D255" s="121"/>
      <c r="E255" s="121"/>
      <c r="F255" s="166"/>
      <c r="G255" s="166"/>
      <c r="H255" s="17"/>
      <c r="I255" s="24"/>
      <c r="J255" s="24"/>
      <c r="K255" s="24"/>
      <c r="L255" s="24"/>
      <c r="M255" s="24"/>
      <c r="N255" s="24"/>
      <c r="O255" s="25"/>
      <c r="P255" s="24"/>
      <c r="Q255" s="24"/>
      <c r="R255" s="24"/>
      <c r="S255" s="24"/>
      <c r="T255" s="24"/>
      <c r="U255" s="24"/>
      <c r="V255" s="24"/>
      <c r="W255" s="24"/>
      <c r="X255" s="25"/>
      <c r="Y255" s="3"/>
      <c r="Z255" s="3"/>
      <c r="AA255" s="3"/>
      <c r="AB255" s="3"/>
      <c r="AC255" s="3"/>
    </row>
    <row r="256" ht="12.75" customHeight="1">
      <c r="A256" s="160"/>
      <c r="B256" s="3"/>
      <c r="C256" s="166"/>
      <c r="D256" s="121"/>
      <c r="E256" s="121"/>
      <c r="F256" s="166"/>
      <c r="G256" s="166"/>
      <c r="H256" s="17"/>
      <c r="I256" s="24"/>
      <c r="J256" s="24"/>
      <c r="K256" s="24"/>
      <c r="L256" s="24"/>
      <c r="M256" s="24"/>
      <c r="N256" s="24"/>
      <c r="O256" s="25"/>
      <c r="P256" s="24"/>
      <c r="Q256" s="24"/>
      <c r="R256" s="24"/>
      <c r="S256" s="24"/>
      <c r="T256" s="24"/>
      <c r="U256" s="24"/>
      <c r="V256" s="24"/>
      <c r="W256" s="24"/>
      <c r="X256" s="25"/>
      <c r="Y256" s="3"/>
      <c r="Z256" s="3"/>
      <c r="AA256" s="3"/>
      <c r="AB256" s="3"/>
      <c r="AC256" s="3"/>
    </row>
    <row r="257" ht="12.75" customHeight="1">
      <c r="A257" s="160"/>
      <c r="B257" s="3"/>
      <c r="C257" s="166"/>
      <c r="D257" s="121"/>
      <c r="E257" s="121"/>
      <c r="F257" s="166"/>
      <c r="G257" s="166"/>
      <c r="H257" s="17"/>
      <c r="I257" s="24"/>
      <c r="J257" s="24"/>
      <c r="K257" s="24"/>
      <c r="L257" s="24"/>
      <c r="M257" s="24"/>
      <c r="N257" s="24"/>
      <c r="O257" s="25"/>
      <c r="P257" s="24"/>
      <c r="Q257" s="24"/>
      <c r="R257" s="24"/>
      <c r="S257" s="24"/>
      <c r="T257" s="24"/>
      <c r="U257" s="24"/>
      <c r="V257" s="24"/>
      <c r="W257" s="24"/>
      <c r="X257" s="25"/>
      <c r="Y257" s="3"/>
      <c r="Z257" s="3"/>
      <c r="AA257" s="3"/>
      <c r="AB257" s="3"/>
      <c r="AC257" s="3"/>
    </row>
    <row r="258" ht="12.75" customHeight="1">
      <c r="A258" s="160"/>
      <c r="B258" s="3"/>
      <c r="C258" s="166"/>
      <c r="D258" s="121"/>
      <c r="E258" s="121"/>
      <c r="F258" s="166"/>
      <c r="G258" s="166"/>
      <c r="H258" s="17"/>
      <c r="I258" s="24"/>
      <c r="J258" s="24"/>
      <c r="K258" s="24"/>
      <c r="L258" s="24"/>
      <c r="M258" s="24"/>
      <c r="N258" s="24"/>
      <c r="O258" s="25"/>
      <c r="P258" s="24"/>
      <c r="Q258" s="24"/>
      <c r="R258" s="24"/>
      <c r="S258" s="24"/>
      <c r="T258" s="24"/>
      <c r="U258" s="24"/>
      <c r="V258" s="24"/>
      <c r="W258" s="24"/>
      <c r="X258" s="25"/>
      <c r="Y258" s="3"/>
      <c r="Z258" s="3"/>
      <c r="AA258" s="3"/>
      <c r="AB258" s="3"/>
      <c r="AC258" s="3"/>
    </row>
    <row r="259" ht="12.75" customHeight="1">
      <c r="A259" s="160"/>
      <c r="B259" s="3"/>
      <c r="C259" s="166"/>
      <c r="D259" s="121"/>
      <c r="E259" s="121"/>
      <c r="F259" s="166"/>
      <c r="G259" s="166"/>
      <c r="H259" s="17"/>
      <c r="I259" s="24"/>
      <c r="J259" s="24"/>
      <c r="K259" s="24"/>
      <c r="L259" s="24"/>
      <c r="M259" s="24"/>
      <c r="N259" s="24"/>
      <c r="O259" s="25"/>
      <c r="P259" s="24"/>
      <c r="Q259" s="24"/>
      <c r="R259" s="24"/>
      <c r="S259" s="24"/>
      <c r="T259" s="24"/>
      <c r="U259" s="24"/>
      <c r="V259" s="24"/>
      <c r="W259" s="24"/>
      <c r="X259" s="25"/>
      <c r="Y259" s="3"/>
      <c r="Z259" s="3"/>
      <c r="AA259" s="3"/>
      <c r="AB259" s="3"/>
      <c r="AC259" s="3"/>
    </row>
    <row r="260" ht="12.75" customHeight="1">
      <c r="A260" s="160"/>
      <c r="B260" s="3"/>
      <c r="C260" s="166"/>
      <c r="D260" s="121"/>
      <c r="E260" s="121"/>
      <c r="F260" s="166"/>
      <c r="G260" s="166"/>
      <c r="H260" s="17"/>
      <c r="I260" s="24"/>
      <c r="J260" s="24"/>
      <c r="K260" s="24"/>
      <c r="L260" s="24"/>
      <c r="M260" s="24"/>
      <c r="N260" s="24"/>
      <c r="O260" s="25"/>
      <c r="P260" s="24"/>
      <c r="Q260" s="24"/>
      <c r="R260" s="24"/>
      <c r="S260" s="24"/>
      <c r="T260" s="24"/>
      <c r="U260" s="24"/>
      <c r="V260" s="24"/>
      <c r="W260" s="24"/>
      <c r="X260" s="25"/>
      <c r="Y260" s="3"/>
      <c r="Z260" s="3"/>
      <c r="AA260" s="3"/>
      <c r="AB260" s="3"/>
      <c r="AC260" s="3"/>
    </row>
    <row r="261" ht="12.75" customHeight="1">
      <c r="A261" s="160"/>
      <c r="B261" s="3"/>
      <c r="C261" s="166"/>
      <c r="D261" s="121"/>
      <c r="E261" s="121"/>
      <c r="F261" s="166"/>
      <c r="G261" s="166"/>
      <c r="H261" s="17"/>
      <c r="I261" s="24"/>
      <c r="J261" s="24"/>
      <c r="K261" s="24"/>
      <c r="L261" s="24"/>
      <c r="M261" s="24"/>
      <c r="N261" s="24"/>
      <c r="O261" s="25"/>
      <c r="P261" s="24"/>
      <c r="Q261" s="24"/>
      <c r="R261" s="24"/>
      <c r="S261" s="24"/>
      <c r="T261" s="24"/>
      <c r="U261" s="24"/>
      <c r="V261" s="24"/>
      <c r="W261" s="24"/>
      <c r="X261" s="25"/>
      <c r="Y261" s="3"/>
      <c r="Z261" s="3"/>
      <c r="AA261" s="3"/>
      <c r="AB261" s="3"/>
      <c r="AC261" s="3"/>
    </row>
    <row r="262" ht="12.75" customHeight="1">
      <c r="A262" s="160"/>
      <c r="B262" s="3"/>
      <c r="C262" s="166"/>
      <c r="D262" s="121"/>
      <c r="E262" s="121"/>
      <c r="F262" s="166"/>
      <c r="G262" s="166"/>
      <c r="H262" s="17"/>
      <c r="I262" s="24"/>
      <c r="J262" s="24"/>
      <c r="K262" s="24"/>
      <c r="L262" s="24"/>
      <c r="M262" s="24"/>
      <c r="N262" s="24"/>
      <c r="O262" s="25"/>
      <c r="P262" s="24"/>
      <c r="Q262" s="24"/>
      <c r="R262" s="24"/>
      <c r="S262" s="24"/>
      <c r="T262" s="24"/>
      <c r="U262" s="24"/>
      <c r="V262" s="24"/>
      <c r="W262" s="24"/>
      <c r="X262" s="25"/>
      <c r="Y262" s="3"/>
      <c r="Z262" s="3"/>
      <c r="AA262" s="3"/>
      <c r="AB262" s="3"/>
      <c r="AC262" s="3"/>
    </row>
    <row r="263" ht="12.75" customHeight="1">
      <c r="A263" s="160"/>
      <c r="B263" s="3"/>
      <c r="C263" s="166"/>
      <c r="D263" s="121"/>
      <c r="E263" s="121"/>
      <c r="F263" s="166"/>
      <c r="G263" s="166"/>
      <c r="H263" s="17"/>
      <c r="I263" s="24"/>
      <c r="J263" s="24"/>
      <c r="K263" s="24"/>
      <c r="L263" s="24"/>
      <c r="M263" s="24"/>
      <c r="N263" s="24"/>
      <c r="O263" s="25"/>
      <c r="P263" s="24"/>
      <c r="Q263" s="24"/>
      <c r="R263" s="24"/>
      <c r="S263" s="24"/>
      <c r="T263" s="24"/>
      <c r="U263" s="24"/>
      <c r="V263" s="24"/>
      <c r="W263" s="24"/>
      <c r="X263" s="25"/>
      <c r="Y263" s="3"/>
      <c r="Z263" s="3"/>
      <c r="AA263" s="3"/>
      <c r="AB263" s="3"/>
      <c r="AC263" s="3"/>
    </row>
    <row r="264" ht="12.75" customHeight="1">
      <c r="A264" s="160"/>
      <c r="B264" s="3"/>
      <c r="C264" s="166"/>
      <c r="D264" s="121"/>
      <c r="E264" s="121"/>
      <c r="F264" s="166"/>
      <c r="G264" s="166"/>
      <c r="H264" s="17"/>
      <c r="I264" s="24"/>
      <c r="J264" s="24"/>
      <c r="K264" s="24"/>
      <c r="L264" s="24"/>
      <c r="M264" s="24"/>
      <c r="N264" s="24"/>
      <c r="O264" s="25"/>
      <c r="P264" s="24"/>
      <c r="Q264" s="24"/>
      <c r="R264" s="24"/>
      <c r="S264" s="24"/>
      <c r="T264" s="24"/>
      <c r="U264" s="24"/>
      <c r="V264" s="24"/>
      <c r="W264" s="24"/>
      <c r="X264" s="25"/>
      <c r="Y264" s="3"/>
      <c r="Z264" s="3"/>
      <c r="AA264" s="3"/>
      <c r="AB264" s="3"/>
      <c r="AC264" s="3"/>
    </row>
    <row r="265" ht="12.75" customHeight="1">
      <c r="A265" s="160"/>
      <c r="B265" s="3"/>
      <c r="C265" s="166"/>
      <c r="D265" s="121"/>
      <c r="E265" s="121"/>
      <c r="F265" s="166"/>
      <c r="G265" s="166"/>
      <c r="H265" s="17"/>
      <c r="I265" s="24"/>
      <c r="J265" s="24"/>
      <c r="K265" s="24"/>
      <c r="L265" s="24"/>
      <c r="M265" s="24"/>
      <c r="N265" s="24"/>
      <c r="O265" s="25"/>
      <c r="P265" s="24"/>
      <c r="Q265" s="24"/>
      <c r="R265" s="24"/>
      <c r="S265" s="24"/>
      <c r="T265" s="24"/>
      <c r="U265" s="24"/>
      <c r="V265" s="24"/>
      <c r="W265" s="24"/>
      <c r="X265" s="25"/>
      <c r="Y265" s="3"/>
      <c r="Z265" s="3"/>
      <c r="AA265" s="3"/>
      <c r="AB265" s="3"/>
      <c r="AC265" s="3"/>
    </row>
    <row r="266" ht="12.75" customHeight="1">
      <c r="A266" s="160"/>
      <c r="B266" s="3"/>
      <c r="C266" s="166"/>
      <c r="D266" s="121"/>
      <c r="E266" s="121"/>
      <c r="F266" s="166"/>
      <c r="G266" s="166"/>
      <c r="H266" s="17"/>
      <c r="I266" s="24"/>
      <c r="J266" s="24"/>
      <c r="K266" s="24"/>
      <c r="L266" s="24"/>
      <c r="M266" s="24"/>
      <c r="N266" s="24"/>
      <c r="O266" s="25"/>
      <c r="P266" s="24"/>
      <c r="Q266" s="24"/>
      <c r="R266" s="24"/>
      <c r="S266" s="24"/>
      <c r="T266" s="24"/>
      <c r="U266" s="24"/>
      <c r="V266" s="24"/>
      <c r="W266" s="24"/>
      <c r="X266" s="25"/>
      <c r="Y266" s="3"/>
      <c r="Z266" s="3"/>
      <c r="AA266" s="3"/>
      <c r="AB266" s="3"/>
      <c r="AC266" s="3"/>
    </row>
    <row r="267" ht="12.75" customHeight="1">
      <c r="A267" s="160"/>
      <c r="B267" s="3"/>
      <c r="C267" s="166"/>
      <c r="D267" s="121"/>
      <c r="E267" s="121"/>
      <c r="F267" s="166"/>
      <c r="G267" s="166"/>
      <c r="H267" s="17"/>
      <c r="I267" s="24"/>
      <c r="J267" s="24"/>
      <c r="K267" s="24"/>
      <c r="L267" s="24"/>
      <c r="M267" s="24"/>
      <c r="N267" s="24"/>
      <c r="O267" s="25"/>
      <c r="P267" s="24"/>
      <c r="Q267" s="24"/>
      <c r="R267" s="24"/>
      <c r="S267" s="24"/>
      <c r="T267" s="24"/>
      <c r="U267" s="24"/>
      <c r="V267" s="24"/>
      <c r="W267" s="24"/>
      <c r="X267" s="25"/>
      <c r="Y267" s="3"/>
      <c r="Z267" s="3"/>
      <c r="AA267" s="3"/>
      <c r="AB267" s="3"/>
      <c r="AC267" s="3"/>
    </row>
    <row r="268" ht="12.75" customHeight="1">
      <c r="A268" s="160"/>
      <c r="B268" s="3"/>
      <c r="C268" s="166"/>
      <c r="D268" s="121"/>
      <c r="E268" s="121"/>
      <c r="F268" s="166"/>
      <c r="G268" s="166"/>
      <c r="H268" s="17"/>
      <c r="I268" s="24"/>
      <c r="J268" s="24"/>
      <c r="K268" s="24"/>
      <c r="L268" s="24"/>
      <c r="M268" s="24"/>
      <c r="N268" s="24"/>
      <c r="O268" s="25"/>
      <c r="P268" s="24"/>
      <c r="Q268" s="24"/>
      <c r="R268" s="24"/>
      <c r="S268" s="24"/>
      <c r="T268" s="24"/>
      <c r="U268" s="24"/>
      <c r="V268" s="24"/>
      <c r="W268" s="24"/>
      <c r="X268" s="25"/>
      <c r="Y268" s="3"/>
      <c r="Z268" s="3"/>
      <c r="AA268" s="3"/>
      <c r="AB268" s="3"/>
      <c r="AC268" s="3"/>
    </row>
    <row r="269" ht="12.75" customHeight="1">
      <c r="A269" s="160"/>
      <c r="B269" s="3"/>
      <c r="C269" s="166"/>
      <c r="D269" s="121"/>
      <c r="E269" s="121"/>
      <c r="F269" s="166"/>
      <c r="G269" s="166"/>
      <c r="H269" s="17"/>
      <c r="I269" s="24"/>
      <c r="J269" s="24"/>
      <c r="K269" s="24"/>
      <c r="L269" s="24"/>
      <c r="M269" s="24"/>
      <c r="N269" s="24"/>
      <c r="O269" s="25"/>
      <c r="P269" s="24"/>
      <c r="Q269" s="24"/>
      <c r="R269" s="24"/>
      <c r="S269" s="24"/>
      <c r="T269" s="24"/>
      <c r="U269" s="24"/>
      <c r="V269" s="24"/>
      <c r="W269" s="24"/>
      <c r="X269" s="25"/>
      <c r="Y269" s="3"/>
      <c r="Z269" s="3"/>
      <c r="AA269" s="3"/>
      <c r="AB269" s="3"/>
      <c r="AC269" s="3"/>
    </row>
    <row r="270" ht="12.75" customHeight="1">
      <c r="A270" s="160"/>
      <c r="B270" s="3"/>
      <c r="C270" s="166"/>
      <c r="D270" s="121"/>
      <c r="E270" s="121"/>
      <c r="F270" s="166"/>
      <c r="G270" s="166"/>
      <c r="H270" s="17"/>
      <c r="I270" s="24"/>
      <c r="J270" s="24"/>
      <c r="K270" s="24"/>
      <c r="L270" s="24"/>
      <c r="M270" s="24"/>
      <c r="N270" s="24"/>
      <c r="O270" s="25"/>
      <c r="P270" s="24"/>
      <c r="Q270" s="24"/>
      <c r="R270" s="24"/>
      <c r="S270" s="24"/>
      <c r="T270" s="24"/>
      <c r="U270" s="24"/>
      <c r="V270" s="24"/>
      <c r="W270" s="24"/>
      <c r="X270" s="25"/>
      <c r="Y270" s="3"/>
      <c r="Z270" s="3"/>
      <c r="AA270" s="3"/>
      <c r="AB270" s="3"/>
      <c r="AC270" s="3"/>
    </row>
    <row r="271" ht="12.75" customHeight="1">
      <c r="A271" s="160"/>
      <c r="B271" s="3"/>
      <c r="C271" s="166"/>
      <c r="D271" s="121"/>
      <c r="E271" s="121"/>
      <c r="F271" s="166"/>
      <c r="G271" s="166"/>
      <c r="H271" s="17"/>
      <c r="I271" s="24"/>
      <c r="J271" s="24"/>
      <c r="K271" s="24"/>
      <c r="L271" s="24"/>
      <c r="M271" s="24"/>
      <c r="N271" s="24"/>
      <c r="O271" s="25"/>
      <c r="P271" s="24"/>
      <c r="Q271" s="24"/>
      <c r="R271" s="24"/>
      <c r="S271" s="24"/>
      <c r="T271" s="24"/>
      <c r="U271" s="24"/>
      <c r="V271" s="24"/>
      <c r="W271" s="24"/>
      <c r="X271" s="25"/>
      <c r="Y271" s="3"/>
      <c r="Z271" s="3"/>
      <c r="AA271" s="3"/>
      <c r="AB271" s="3"/>
      <c r="AC271" s="3"/>
    </row>
    <row r="272" ht="12.75" customHeight="1">
      <c r="A272" s="160"/>
      <c r="B272" s="3"/>
      <c r="C272" s="166"/>
      <c r="D272" s="121"/>
      <c r="E272" s="121"/>
      <c r="F272" s="166"/>
      <c r="G272" s="166"/>
      <c r="H272" s="17"/>
      <c r="I272" s="24"/>
      <c r="J272" s="24"/>
      <c r="K272" s="24"/>
      <c r="L272" s="24"/>
      <c r="M272" s="24"/>
      <c r="N272" s="24"/>
      <c r="O272" s="25"/>
      <c r="P272" s="24"/>
      <c r="Q272" s="24"/>
      <c r="R272" s="24"/>
      <c r="S272" s="24"/>
      <c r="T272" s="24"/>
      <c r="U272" s="24"/>
      <c r="V272" s="24"/>
      <c r="W272" s="24"/>
      <c r="X272" s="25"/>
      <c r="Y272" s="3"/>
      <c r="Z272" s="3"/>
      <c r="AA272" s="3"/>
      <c r="AB272" s="3"/>
      <c r="AC272" s="3"/>
    </row>
    <row r="273" ht="12.75" customHeight="1">
      <c r="A273" s="160"/>
      <c r="B273" s="3"/>
      <c r="C273" s="166"/>
      <c r="D273" s="121"/>
      <c r="E273" s="121"/>
      <c r="F273" s="166"/>
      <c r="G273" s="166"/>
      <c r="H273" s="17"/>
      <c r="I273" s="24"/>
      <c r="J273" s="24"/>
      <c r="K273" s="24"/>
      <c r="L273" s="24"/>
      <c r="M273" s="24"/>
      <c r="N273" s="24"/>
      <c r="O273" s="25"/>
      <c r="P273" s="24"/>
      <c r="Q273" s="24"/>
      <c r="R273" s="24"/>
      <c r="S273" s="24"/>
      <c r="T273" s="24"/>
      <c r="U273" s="24"/>
      <c r="V273" s="24"/>
      <c r="W273" s="24"/>
      <c r="X273" s="25"/>
      <c r="Y273" s="3"/>
      <c r="Z273" s="3"/>
      <c r="AA273" s="3"/>
      <c r="AB273" s="3"/>
      <c r="AC273" s="3"/>
    </row>
    <row r="274" ht="12.75" customHeight="1">
      <c r="A274" s="160"/>
      <c r="B274" s="3"/>
      <c r="C274" s="166"/>
      <c r="D274" s="121"/>
      <c r="E274" s="121"/>
      <c r="F274" s="166"/>
      <c r="G274" s="166"/>
      <c r="H274" s="17"/>
      <c r="I274" s="24"/>
      <c r="J274" s="24"/>
      <c r="K274" s="24"/>
      <c r="L274" s="24"/>
      <c r="M274" s="24"/>
      <c r="N274" s="24"/>
      <c r="O274" s="25"/>
      <c r="P274" s="24"/>
      <c r="Q274" s="24"/>
      <c r="R274" s="24"/>
      <c r="S274" s="24"/>
      <c r="T274" s="24"/>
      <c r="U274" s="24"/>
      <c r="V274" s="24"/>
      <c r="W274" s="24"/>
      <c r="X274" s="25"/>
      <c r="Y274" s="3"/>
      <c r="Z274" s="3"/>
      <c r="AA274" s="3"/>
      <c r="AB274" s="3"/>
      <c r="AC274" s="3"/>
    </row>
    <row r="275" ht="12.75" customHeight="1">
      <c r="A275" s="160"/>
      <c r="B275" s="3"/>
      <c r="C275" s="166"/>
      <c r="D275" s="121"/>
      <c r="E275" s="121"/>
      <c r="F275" s="166"/>
      <c r="G275" s="166"/>
      <c r="H275" s="17"/>
      <c r="I275" s="24"/>
      <c r="J275" s="24"/>
      <c r="K275" s="24"/>
      <c r="L275" s="24"/>
      <c r="M275" s="24"/>
      <c r="N275" s="24"/>
      <c r="O275" s="25"/>
      <c r="P275" s="24"/>
      <c r="Q275" s="24"/>
      <c r="R275" s="24"/>
      <c r="S275" s="24"/>
      <c r="T275" s="24"/>
      <c r="U275" s="24"/>
      <c r="V275" s="24"/>
      <c r="W275" s="24"/>
      <c r="X275" s="25"/>
      <c r="Y275" s="3"/>
      <c r="Z275" s="3"/>
      <c r="AA275" s="3"/>
      <c r="AB275" s="3"/>
      <c r="AC275" s="3"/>
    </row>
    <row r="276" ht="12.75" customHeight="1">
      <c r="A276" s="160"/>
      <c r="B276" s="3"/>
      <c r="C276" s="166"/>
      <c r="D276" s="121"/>
      <c r="E276" s="121"/>
      <c r="F276" s="166"/>
      <c r="G276" s="166"/>
      <c r="H276" s="17"/>
      <c r="I276" s="24"/>
      <c r="J276" s="24"/>
      <c r="K276" s="24"/>
      <c r="L276" s="24"/>
      <c r="M276" s="24"/>
      <c r="N276" s="24"/>
      <c r="O276" s="25"/>
      <c r="P276" s="24"/>
      <c r="Q276" s="24"/>
      <c r="R276" s="24"/>
      <c r="S276" s="24"/>
      <c r="T276" s="24"/>
      <c r="U276" s="24"/>
      <c r="V276" s="24"/>
      <c r="W276" s="24"/>
      <c r="X276" s="25"/>
      <c r="Y276" s="3"/>
      <c r="Z276" s="3"/>
      <c r="AA276" s="3"/>
      <c r="AB276" s="3"/>
      <c r="AC276" s="3"/>
    </row>
    <row r="277" ht="12.75" customHeight="1">
      <c r="A277" s="160"/>
      <c r="B277" s="3"/>
      <c r="C277" s="166"/>
      <c r="D277" s="121"/>
      <c r="E277" s="121"/>
      <c r="F277" s="166"/>
      <c r="G277" s="166"/>
      <c r="H277" s="17"/>
      <c r="I277" s="24"/>
      <c r="J277" s="24"/>
      <c r="K277" s="24"/>
      <c r="L277" s="24"/>
      <c r="M277" s="24"/>
      <c r="N277" s="24"/>
      <c r="O277" s="25"/>
      <c r="P277" s="24"/>
      <c r="Q277" s="24"/>
      <c r="R277" s="24"/>
      <c r="S277" s="24"/>
      <c r="T277" s="24"/>
      <c r="U277" s="24"/>
      <c r="V277" s="24"/>
      <c r="W277" s="24"/>
      <c r="X277" s="25"/>
      <c r="Y277" s="3"/>
      <c r="Z277" s="3"/>
      <c r="AA277" s="3"/>
      <c r="AB277" s="3"/>
      <c r="AC277" s="3"/>
    </row>
    <row r="278" ht="12.75" customHeight="1">
      <c r="A278" s="160"/>
      <c r="B278" s="3"/>
      <c r="C278" s="166"/>
      <c r="D278" s="121"/>
      <c r="E278" s="121"/>
      <c r="F278" s="166"/>
      <c r="G278" s="166"/>
      <c r="H278" s="17"/>
      <c r="I278" s="24"/>
      <c r="J278" s="24"/>
      <c r="K278" s="24"/>
      <c r="L278" s="24"/>
      <c r="M278" s="24"/>
      <c r="N278" s="24"/>
      <c r="O278" s="25"/>
      <c r="P278" s="24"/>
      <c r="Q278" s="24"/>
      <c r="R278" s="24"/>
      <c r="S278" s="24"/>
      <c r="T278" s="24"/>
      <c r="U278" s="24"/>
      <c r="V278" s="24"/>
      <c r="W278" s="24"/>
      <c r="X278" s="25"/>
      <c r="Y278" s="3"/>
      <c r="Z278" s="3"/>
      <c r="AA278" s="3"/>
      <c r="AB278" s="3"/>
      <c r="AC278" s="3"/>
    </row>
    <row r="279" ht="12.75" customHeight="1">
      <c r="A279" s="160"/>
      <c r="B279" s="3"/>
      <c r="C279" s="166"/>
      <c r="D279" s="121"/>
      <c r="E279" s="121"/>
      <c r="F279" s="166"/>
      <c r="G279" s="166"/>
      <c r="H279" s="17"/>
      <c r="I279" s="24"/>
      <c r="J279" s="24"/>
      <c r="K279" s="24"/>
      <c r="L279" s="24"/>
      <c r="M279" s="24"/>
      <c r="N279" s="24"/>
      <c r="O279" s="25"/>
      <c r="P279" s="24"/>
      <c r="Q279" s="24"/>
      <c r="R279" s="24"/>
      <c r="S279" s="24"/>
      <c r="T279" s="24"/>
      <c r="U279" s="24"/>
      <c r="V279" s="24"/>
      <c r="W279" s="24"/>
      <c r="X279" s="25"/>
      <c r="Y279" s="3"/>
      <c r="Z279" s="3"/>
      <c r="AA279" s="3"/>
      <c r="AB279" s="3"/>
      <c r="AC279" s="3"/>
    </row>
    <row r="280" ht="12.75" customHeight="1">
      <c r="A280" s="160"/>
      <c r="B280" s="3"/>
      <c r="C280" s="166"/>
      <c r="D280" s="121"/>
      <c r="E280" s="121"/>
      <c r="F280" s="166"/>
      <c r="G280" s="166"/>
      <c r="H280" s="17"/>
      <c r="I280" s="24"/>
      <c r="J280" s="24"/>
      <c r="K280" s="24"/>
      <c r="L280" s="24"/>
      <c r="M280" s="24"/>
      <c r="N280" s="24"/>
      <c r="O280" s="25"/>
      <c r="P280" s="24"/>
      <c r="Q280" s="24"/>
      <c r="R280" s="24"/>
      <c r="S280" s="24"/>
      <c r="T280" s="24"/>
      <c r="U280" s="24"/>
      <c r="V280" s="24"/>
      <c r="W280" s="24"/>
      <c r="X280" s="25"/>
      <c r="Y280" s="3"/>
      <c r="Z280" s="3"/>
      <c r="AA280" s="3"/>
      <c r="AB280" s="3"/>
      <c r="AC280" s="3"/>
    </row>
    <row r="281" ht="12.75" customHeight="1">
      <c r="A281" s="160"/>
      <c r="B281" s="3"/>
      <c r="C281" s="166"/>
      <c r="D281" s="121"/>
      <c r="E281" s="121"/>
      <c r="F281" s="166"/>
      <c r="G281" s="166"/>
      <c r="H281" s="17"/>
      <c r="I281" s="24"/>
      <c r="J281" s="24"/>
      <c r="K281" s="24"/>
      <c r="L281" s="24"/>
      <c r="M281" s="24"/>
      <c r="N281" s="24"/>
      <c r="O281" s="25"/>
      <c r="P281" s="24"/>
      <c r="Q281" s="24"/>
      <c r="R281" s="24"/>
      <c r="S281" s="24"/>
      <c r="T281" s="24"/>
      <c r="U281" s="24"/>
      <c r="V281" s="24"/>
      <c r="W281" s="24"/>
      <c r="X281" s="25"/>
      <c r="Y281" s="3"/>
      <c r="Z281" s="3"/>
      <c r="AA281" s="3"/>
      <c r="AB281" s="3"/>
      <c r="AC281" s="3"/>
    </row>
    <row r="282" ht="12.75" customHeight="1">
      <c r="A282" s="160"/>
      <c r="B282" s="3"/>
      <c r="C282" s="166"/>
      <c r="D282" s="121"/>
      <c r="E282" s="121"/>
      <c r="F282" s="166"/>
      <c r="G282" s="166"/>
      <c r="H282" s="17"/>
      <c r="I282" s="24"/>
      <c r="J282" s="24"/>
      <c r="K282" s="24"/>
      <c r="L282" s="24"/>
      <c r="M282" s="24"/>
      <c r="N282" s="24"/>
      <c r="O282" s="25"/>
      <c r="P282" s="24"/>
      <c r="Q282" s="24"/>
      <c r="R282" s="24"/>
      <c r="S282" s="24"/>
      <c r="T282" s="24"/>
      <c r="U282" s="24"/>
      <c r="V282" s="24"/>
      <c r="W282" s="24"/>
      <c r="X282" s="25"/>
      <c r="Y282" s="3"/>
      <c r="Z282" s="3"/>
      <c r="AA282" s="3"/>
      <c r="AB282" s="3"/>
      <c r="AC282" s="3"/>
    </row>
    <row r="283" ht="12.75" customHeight="1">
      <c r="A283" s="160"/>
      <c r="B283" s="3"/>
      <c r="C283" s="166"/>
      <c r="D283" s="121"/>
      <c r="E283" s="121"/>
      <c r="F283" s="166"/>
      <c r="G283" s="166"/>
      <c r="H283" s="17"/>
      <c r="I283" s="24"/>
      <c r="J283" s="24"/>
      <c r="K283" s="24"/>
      <c r="L283" s="24"/>
      <c r="M283" s="24"/>
      <c r="N283" s="24"/>
      <c r="O283" s="25"/>
      <c r="P283" s="24"/>
      <c r="Q283" s="24"/>
      <c r="R283" s="24"/>
      <c r="S283" s="24"/>
      <c r="T283" s="24"/>
      <c r="U283" s="24"/>
      <c r="V283" s="24"/>
      <c r="W283" s="24"/>
      <c r="X283" s="25"/>
      <c r="Y283" s="3"/>
      <c r="Z283" s="3"/>
      <c r="AA283" s="3"/>
      <c r="AB283" s="3"/>
      <c r="AC283" s="3"/>
    </row>
    <row r="284" ht="12.75" customHeight="1">
      <c r="A284" s="160"/>
      <c r="B284" s="3"/>
      <c r="C284" s="166"/>
      <c r="D284" s="121"/>
      <c r="E284" s="121"/>
      <c r="F284" s="166"/>
      <c r="G284" s="166"/>
      <c r="H284" s="17"/>
      <c r="I284" s="24"/>
      <c r="J284" s="24"/>
      <c r="K284" s="24"/>
      <c r="L284" s="24"/>
      <c r="M284" s="24"/>
      <c r="N284" s="24"/>
      <c r="O284" s="25"/>
      <c r="P284" s="24"/>
      <c r="Q284" s="24"/>
      <c r="R284" s="24"/>
      <c r="S284" s="24"/>
      <c r="T284" s="24"/>
      <c r="U284" s="24"/>
      <c r="V284" s="24"/>
      <c r="W284" s="24"/>
      <c r="X284" s="25"/>
      <c r="Y284" s="3"/>
      <c r="Z284" s="3"/>
      <c r="AA284" s="3"/>
      <c r="AB284" s="3"/>
      <c r="AC284" s="3"/>
    </row>
    <row r="285" ht="12.75" customHeight="1">
      <c r="A285" s="160"/>
      <c r="B285" s="3"/>
      <c r="C285" s="166"/>
      <c r="D285" s="121"/>
      <c r="E285" s="121"/>
      <c r="F285" s="166"/>
      <c r="G285" s="166"/>
      <c r="H285" s="17"/>
      <c r="I285" s="24"/>
      <c r="J285" s="24"/>
      <c r="K285" s="24"/>
      <c r="L285" s="24"/>
      <c r="M285" s="24"/>
      <c r="N285" s="24"/>
      <c r="O285" s="25"/>
      <c r="P285" s="24"/>
      <c r="Q285" s="24"/>
      <c r="R285" s="24"/>
      <c r="S285" s="24"/>
      <c r="T285" s="24"/>
      <c r="U285" s="24"/>
      <c r="V285" s="24"/>
      <c r="W285" s="24"/>
      <c r="X285" s="25"/>
      <c r="Y285" s="3"/>
      <c r="Z285" s="3"/>
      <c r="AA285" s="3"/>
      <c r="AB285" s="3"/>
      <c r="AC285" s="3"/>
    </row>
    <row r="286" ht="12.75" customHeight="1">
      <c r="A286" s="160"/>
      <c r="B286" s="3"/>
      <c r="C286" s="166"/>
      <c r="D286" s="121"/>
      <c r="E286" s="121"/>
      <c r="F286" s="166"/>
      <c r="G286" s="166"/>
      <c r="H286" s="17"/>
      <c r="I286" s="24"/>
      <c r="J286" s="24"/>
      <c r="K286" s="24"/>
      <c r="L286" s="24"/>
      <c r="M286" s="24"/>
      <c r="N286" s="24"/>
      <c r="O286" s="25"/>
      <c r="P286" s="24"/>
      <c r="Q286" s="24"/>
      <c r="R286" s="24"/>
      <c r="S286" s="24"/>
      <c r="T286" s="24"/>
      <c r="U286" s="24"/>
      <c r="V286" s="24"/>
      <c r="W286" s="24"/>
      <c r="X286" s="25"/>
      <c r="Y286" s="3"/>
      <c r="Z286" s="3"/>
      <c r="AA286" s="3"/>
      <c r="AB286" s="3"/>
      <c r="AC286" s="3"/>
    </row>
    <row r="287" ht="12.75" customHeight="1">
      <c r="A287" s="160"/>
      <c r="B287" s="3"/>
      <c r="C287" s="166"/>
      <c r="D287" s="121"/>
      <c r="E287" s="121"/>
      <c r="F287" s="166"/>
      <c r="G287" s="166"/>
      <c r="H287" s="17"/>
      <c r="I287" s="24"/>
      <c r="J287" s="24"/>
      <c r="K287" s="24"/>
      <c r="L287" s="24"/>
      <c r="M287" s="24"/>
      <c r="N287" s="24"/>
      <c r="O287" s="25"/>
      <c r="P287" s="24"/>
      <c r="Q287" s="24"/>
      <c r="R287" s="24"/>
      <c r="S287" s="24"/>
      <c r="T287" s="24"/>
      <c r="U287" s="24"/>
      <c r="V287" s="24"/>
      <c r="W287" s="24"/>
      <c r="X287" s="25"/>
      <c r="Y287" s="3"/>
      <c r="Z287" s="3"/>
      <c r="AA287" s="3"/>
      <c r="AB287" s="3"/>
      <c r="AC287" s="3"/>
    </row>
    <row r="288" ht="12.75" customHeight="1">
      <c r="A288" s="160"/>
      <c r="B288" s="3"/>
      <c r="C288" s="166"/>
      <c r="D288" s="121"/>
      <c r="E288" s="121"/>
      <c r="F288" s="166"/>
      <c r="G288" s="166"/>
      <c r="H288" s="17"/>
      <c r="I288" s="24"/>
      <c r="J288" s="24"/>
      <c r="K288" s="24"/>
      <c r="L288" s="24"/>
      <c r="M288" s="24"/>
      <c r="N288" s="24"/>
      <c r="O288" s="25"/>
      <c r="P288" s="24"/>
      <c r="Q288" s="24"/>
      <c r="R288" s="24"/>
      <c r="S288" s="24"/>
      <c r="T288" s="24"/>
      <c r="U288" s="24"/>
      <c r="V288" s="24"/>
      <c r="W288" s="24"/>
      <c r="X288" s="25"/>
      <c r="Y288" s="3"/>
      <c r="Z288" s="3"/>
      <c r="AA288" s="3"/>
      <c r="AB288" s="3"/>
      <c r="AC288" s="3"/>
    </row>
    <row r="289" ht="12.75" customHeight="1">
      <c r="A289" s="160"/>
      <c r="B289" s="3"/>
      <c r="C289" s="166"/>
      <c r="D289" s="121"/>
      <c r="E289" s="121"/>
      <c r="F289" s="166"/>
      <c r="G289" s="166"/>
      <c r="H289" s="17"/>
      <c r="I289" s="24"/>
      <c r="J289" s="24"/>
      <c r="K289" s="24"/>
      <c r="L289" s="24"/>
      <c r="M289" s="24"/>
      <c r="N289" s="24"/>
      <c r="O289" s="25"/>
      <c r="P289" s="24"/>
      <c r="Q289" s="24"/>
      <c r="R289" s="24"/>
      <c r="S289" s="24"/>
      <c r="T289" s="24"/>
      <c r="U289" s="24"/>
      <c r="V289" s="24"/>
      <c r="W289" s="24"/>
      <c r="X289" s="25"/>
      <c r="Y289" s="3"/>
      <c r="Z289" s="3"/>
      <c r="AA289" s="3"/>
      <c r="AB289" s="3"/>
      <c r="AC289" s="3"/>
    </row>
    <row r="290" ht="12.75" customHeight="1">
      <c r="A290" s="160"/>
      <c r="B290" s="3"/>
      <c r="C290" s="166"/>
      <c r="D290" s="121"/>
      <c r="E290" s="121"/>
      <c r="F290" s="166"/>
      <c r="G290" s="166"/>
      <c r="H290" s="17"/>
      <c r="I290" s="24"/>
      <c r="J290" s="24"/>
      <c r="K290" s="24"/>
      <c r="L290" s="24"/>
      <c r="M290" s="24"/>
      <c r="N290" s="24"/>
      <c r="O290" s="25"/>
      <c r="P290" s="24"/>
      <c r="Q290" s="24"/>
      <c r="R290" s="24"/>
      <c r="S290" s="24"/>
      <c r="T290" s="24"/>
      <c r="U290" s="24"/>
      <c r="V290" s="24"/>
      <c r="W290" s="24"/>
      <c r="X290" s="25"/>
      <c r="Y290" s="3"/>
      <c r="Z290" s="3"/>
      <c r="AA290" s="3"/>
      <c r="AB290" s="3"/>
      <c r="AC290" s="3"/>
    </row>
    <row r="291" ht="12.75" customHeight="1">
      <c r="A291" s="160"/>
      <c r="B291" s="3"/>
      <c r="C291" s="166"/>
      <c r="D291" s="121"/>
      <c r="E291" s="121"/>
      <c r="F291" s="166"/>
      <c r="G291" s="166"/>
      <c r="H291" s="17"/>
      <c r="I291" s="24"/>
      <c r="J291" s="24"/>
      <c r="K291" s="24"/>
      <c r="L291" s="24"/>
      <c r="M291" s="24"/>
      <c r="N291" s="24"/>
      <c r="O291" s="25"/>
      <c r="P291" s="24"/>
      <c r="Q291" s="24"/>
      <c r="R291" s="24"/>
      <c r="S291" s="24"/>
      <c r="T291" s="24"/>
      <c r="U291" s="24"/>
      <c r="V291" s="24"/>
      <c r="W291" s="24"/>
      <c r="X291" s="25"/>
      <c r="Y291" s="3"/>
      <c r="Z291" s="3"/>
      <c r="AA291" s="3"/>
      <c r="AB291" s="3"/>
      <c r="AC291" s="3"/>
    </row>
    <row r="292" ht="12.75" customHeight="1">
      <c r="A292" s="160"/>
      <c r="B292" s="3"/>
      <c r="C292" s="166"/>
      <c r="D292" s="121"/>
      <c r="E292" s="121"/>
      <c r="F292" s="166"/>
      <c r="G292" s="166"/>
      <c r="H292" s="17"/>
      <c r="I292" s="24"/>
      <c r="J292" s="24"/>
      <c r="K292" s="24"/>
      <c r="L292" s="24"/>
      <c r="M292" s="24"/>
      <c r="N292" s="24"/>
      <c r="O292" s="25"/>
      <c r="P292" s="24"/>
      <c r="Q292" s="24"/>
      <c r="R292" s="24"/>
      <c r="S292" s="24"/>
      <c r="T292" s="24"/>
      <c r="U292" s="24"/>
      <c r="V292" s="24"/>
      <c r="W292" s="24"/>
      <c r="X292" s="25"/>
      <c r="Y292" s="3"/>
      <c r="Z292" s="3"/>
      <c r="AA292" s="3"/>
      <c r="AB292" s="3"/>
      <c r="AC292" s="3"/>
    </row>
    <row r="293" ht="12.75" customHeight="1">
      <c r="A293" s="160"/>
      <c r="B293" s="3"/>
      <c r="C293" s="166"/>
      <c r="D293" s="121"/>
      <c r="E293" s="121"/>
      <c r="F293" s="166"/>
      <c r="G293" s="166"/>
      <c r="H293" s="17"/>
      <c r="I293" s="24"/>
      <c r="J293" s="24"/>
      <c r="K293" s="24"/>
      <c r="L293" s="24"/>
      <c r="M293" s="24"/>
      <c r="N293" s="24"/>
      <c r="O293" s="25"/>
      <c r="P293" s="24"/>
      <c r="Q293" s="24"/>
      <c r="R293" s="24"/>
      <c r="S293" s="24"/>
      <c r="T293" s="24"/>
      <c r="U293" s="24"/>
      <c r="V293" s="24"/>
      <c r="W293" s="24"/>
      <c r="X293" s="25"/>
      <c r="Y293" s="3"/>
      <c r="Z293" s="3"/>
      <c r="AA293" s="3"/>
      <c r="AB293" s="3"/>
      <c r="AC293" s="3"/>
    </row>
    <row r="294" ht="12.75" customHeight="1">
      <c r="A294" s="160"/>
      <c r="B294" s="3"/>
      <c r="C294" s="166"/>
      <c r="D294" s="121"/>
      <c r="E294" s="121"/>
      <c r="F294" s="166"/>
      <c r="G294" s="166"/>
      <c r="H294" s="17"/>
      <c r="I294" s="24"/>
      <c r="J294" s="24"/>
      <c r="K294" s="24"/>
      <c r="L294" s="24"/>
      <c r="M294" s="24"/>
      <c r="N294" s="24"/>
      <c r="O294" s="25"/>
      <c r="P294" s="24"/>
      <c r="Q294" s="24"/>
      <c r="R294" s="24"/>
      <c r="S294" s="24"/>
      <c r="T294" s="24"/>
      <c r="U294" s="24"/>
      <c r="V294" s="24"/>
      <c r="W294" s="24"/>
      <c r="X294" s="25"/>
      <c r="Y294" s="3"/>
      <c r="Z294" s="3"/>
      <c r="AA294" s="3"/>
      <c r="AB294" s="3"/>
      <c r="AC294" s="3"/>
    </row>
    <row r="295" ht="12.75" customHeight="1">
      <c r="A295" s="160"/>
      <c r="B295" s="3"/>
      <c r="C295" s="166"/>
      <c r="D295" s="121"/>
      <c r="E295" s="121"/>
      <c r="F295" s="166"/>
      <c r="G295" s="166"/>
      <c r="H295" s="17"/>
      <c r="I295" s="24"/>
      <c r="J295" s="24"/>
      <c r="K295" s="24"/>
      <c r="L295" s="24"/>
      <c r="M295" s="24"/>
      <c r="N295" s="24"/>
      <c r="O295" s="25"/>
      <c r="P295" s="24"/>
      <c r="Q295" s="24"/>
      <c r="R295" s="24"/>
      <c r="S295" s="24"/>
      <c r="T295" s="24"/>
      <c r="U295" s="24"/>
      <c r="V295" s="24"/>
      <c r="W295" s="24"/>
      <c r="X295" s="25"/>
      <c r="Y295" s="3"/>
      <c r="Z295" s="3"/>
      <c r="AA295" s="3"/>
      <c r="AB295" s="3"/>
      <c r="AC295" s="3"/>
    </row>
    <row r="296" ht="12.75" customHeight="1">
      <c r="A296" s="160"/>
      <c r="B296" s="3"/>
      <c r="C296" s="166"/>
      <c r="D296" s="121"/>
      <c r="E296" s="121"/>
      <c r="F296" s="166"/>
      <c r="G296" s="166"/>
      <c r="H296" s="17"/>
      <c r="I296" s="24"/>
      <c r="J296" s="24"/>
      <c r="K296" s="24"/>
      <c r="L296" s="24"/>
      <c r="M296" s="24"/>
      <c r="N296" s="24"/>
      <c r="O296" s="25"/>
      <c r="P296" s="24"/>
      <c r="Q296" s="24"/>
      <c r="R296" s="24"/>
      <c r="S296" s="24"/>
      <c r="T296" s="24"/>
      <c r="U296" s="24"/>
      <c r="V296" s="24"/>
      <c r="W296" s="24"/>
      <c r="X296" s="25"/>
      <c r="Y296" s="3"/>
      <c r="Z296" s="3"/>
      <c r="AA296" s="3"/>
      <c r="AB296" s="3"/>
      <c r="AC296" s="3"/>
    </row>
    <row r="297" ht="12.75" customHeight="1">
      <c r="A297" s="160"/>
      <c r="B297" s="3"/>
      <c r="C297" s="166"/>
      <c r="D297" s="121"/>
      <c r="E297" s="121"/>
      <c r="F297" s="166"/>
      <c r="G297" s="166"/>
      <c r="H297" s="17"/>
      <c r="I297" s="24"/>
      <c r="J297" s="24"/>
      <c r="K297" s="24"/>
      <c r="L297" s="24"/>
      <c r="M297" s="24"/>
      <c r="N297" s="24"/>
      <c r="O297" s="25"/>
      <c r="P297" s="24"/>
      <c r="Q297" s="24"/>
      <c r="R297" s="24"/>
      <c r="S297" s="24"/>
      <c r="T297" s="24"/>
      <c r="U297" s="24"/>
      <c r="V297" s="24"/>
      <c r="W297" s="24"/>
      <c r="X297" s="25"/>
      <c r="Y297" s="3"/>
      <c r="Z297" s="3"/>
      <c r="AA297" s="3"/>
      <c r="AB297" s="3"/>
      <c r="AC297" s="3"/>
    </row>
    <row r="298" ht="12.75" customHeight="1">
      <c r="A298" s="160"/>
      <c r="B298" s="3"/>
      <c r="C298" s="166"/>
      <c r="D298" s="121"/>
      <c r="E298" s="121"/>
      <c r="F298" s="166"/>
      <c r="G298" s="166"/>
      <c r="H298" s="17"/>
      <c r="I298" s="24"/>
      <c r="J298" s="24"/>
      <c r="K298" s="24"/>
      <c r="L298" s="24"/>
      <c r="M298" s="24"/>
      <c r="N298" s="24"/>
      <c r="O298" s="25"/>
      <c r="P298" s="24"/>
      <c r="Q298" s="24"/>
      <c r="R298" s="24"/>
      <c r="S298" s="24"/>
      <c r="T298" s="24"/>
      <c r="U298" s="24"/>
      <c r="V298" s="24"/>
      <c r="W298" s="24"/>
      <c r="X298" s="25"/>
      <c r="Y298" s="3"/>
      <c r="Z298" s="3"/>
      <c r="AA298" s="3"/>
      <c r="AB298" s="3"/>
      <c r="AC298" s="3"/>
    </row>
    <row r="299" ht="12.75" customHeight="1">
      <c r="A299" s="160"/>
      <c r="B299" s="3"/>
      <c r="C299" s="166"/>
      <c r="D299" s="121"/>
      <c r="E299" s="121"/>
      <c r="F299" s="166"/>
      <c r="G299" s="166"/>
      <c r="H299" s="17"/>
      <c r="I299" s="24"/>
      <c r="J299" s="24"/>
      <c r="K299" s="24"/>
      <c r="L299" s="24"/>
      <c r="M299" s="24"/>
      <c r="N299" s="24"/>
      <c r="O299" s="25"/>
      <c r="P299" s="24"/>
      <c r="Q299" s="24"/>
      <c r="R299" s="24"/>
      <c r="S299" s="24"/>
      <c r="T299" s="24"/>
      <c r="U299" s="24"/>
      <c r="V299" s="24"/>
      <c r="W299" s="24"/>
      <c r="X299" s="25"/>
      <c r="Y299" s="3"/>
      <c r="Z299" s="3"/>
      <c r="AA299" s="3"/>
      <c r="AB299" s="3"/>
      <c r="AC299" s="3"/>
    </row>
    <row r="300" ht="12.75" customHeight="1">
      <c r="A300" s="160"/>
      <c r="B300" s="3"/>
      <c r="C300" s="166"/>
      <c r="D300" s="121"/>
      <c r="E300" s="121"/>
      <c r="F300" s="166"/>
      <c r="G300" s="166"/>
      <c r="H300" s="17"/>
      <c r="I300" s="24"/>
      <c r="J300" s="24"/>
      <c r="K300" s="24"/>
      <c r="L300" s="24"/>
      <c r="M300" s="24"/>
      <c r="N300" s="24"/>
      <c r="O300" s="25"/>
      <c r="P300" s="24"/>
      <c r="Q300" s="24"/>
      <c r="R300" s="24"/>
      <c r="S300" s="24"/>
      <c r="T300" s="24"/>
      <c r="U300" s="24"/>
      <c r="V300" s="24"/>
      <c r="W300" s="24"/>
      <c r="X300" s="25"/>
      <c r="Y300" s="3"/>
      <c r="Z300" s="3"/>
      <c r="AA300" s="3"/>
      <c r="AB300" s="3"/>
      <c r="AC300" s="3"/>
    </row>
    <row r="301" ht="12.75" customHeight="1">
      <c r="A301" s="160"/>
      <c r="B301" s="3"/>
      <c r="C301" s="166"/>
      <c r="D301" s="121"/>
      <c r="E301" s="121"/>
      <c r="F301" s="166"/>
      <c r="G301" s="166"/>
      <c r="H301" s="17"/>
      <c r="I301" s="24"/>
      <c r="J301" s="24"/>
      <c r="K301" s="24"/>
      <c r="L301" s="24"/>
      <c r="M301" s="24"/>
      <c r="N301" s="24"/>
      <c r="O301" s="25"/>
      <c r="P301" s="24"/>
      <c r="Q301" s="24"/>
      <c r="R301" s="24"/>
      <c r="S301" s="24"/>
      <c r="T301" s="24"/>
      <c r="U301" s="24"/>
      <c r="V301" s="24"/>
      <c r="W301" s="24"/>
      <c r="X301" s="25"/>
      <c r="Y301" s="3"/>
      <c r="Z301" s="3"/>
      <c r="AA301" s="3"/>
      <c r="AB301" s="3"/>
      <c r="AC301" s="3"/>
    </row>
    <row r="302" ht="12.75" customHeight="1">
      <c r="A302" s="160"/>
      <c r="B302" s="3"/>
      <c r="C302" s="166"/>
      <c r="D302" s="121"/>
      <c r="E302" s="121"/>
      <c r="F302" s="166"/>
      <c r="G302" s="166"/>
      <c r="H302" s="17"/>
      <c r="I302" s="24"/>
      <c r="J302" s="24"/>
      <c r="K302" s="24"/>
      <c r="L302" s="24"/>
      <c r="M302" s="24"/>
      <c r="N302" s="24"/>
      <c r="O302" s="25"/>
      <c r="P302" s="24"/>
      <c r="Q302" s="24"/>
      <c r="R302" s="24"/>
      <c r="S302" s="24"/>
      <c r="T302" s="24"/>
      <c r="U302" s="24"/>
      <c r="V302" s="24"/>
      <c r="W302" s="24"/>
      <c r="X302" s="25"/>
      <c r="Y302" s="3"/>
      <c r="Z302" s="3"/>
      <c r="AA302" s="3"/>
      <c r="AB302" s="3"/>
      <c r="AC302" s="3"/>
    </row>
    <row r="303" ht="12.75" customHeight="1">
      <c r="A303" s="160"/>
      <c r="B303" s="3"/>
      <c r="C303" s="166"/>
      <c r="D303" s="121"/>
      <c r="E303" s="121"/>
      <c r="F303" s="166"/>
      <c r="G303" s="166"/>
      <c r="H303" s="17"/>
      <c r="I303" s="24"/>
      <c r="J303" s="24"/>
      <c r="K303" s="24"/>
      <c r="L303" s="24"/>
      <c r="M303" s="24"/>
      <c r="N303" s="24"/>
      <c r="O303" s="25"/>
      <c r="P303" s="24"/>
      <c r="Q303" s="24"/>
      <c r="R303" s="24"/>
      <c r="S303" s="24"/>
      <c r="T303" s="24"/>
      <c r="U303" s="24"/>
      <c r="V303" s="24"/>
      <c r="W303" s="24"/>
      <c r="X303" s="25"/>
      <c r="Y303" s="3"/>
      <c r="Z303" s="3"/>
      <c r="AA303" s="3"/>
      <c r="AB303" s="3"/>
      <c r="AC303" s="3"/>
    </row>
    <row r="304" ht="12.75" customHeight="1">
      <c r="A304" s="160"/>
      <c r="B304" s="3"/>
      <c r="C304" s="166"/>
      <c r="D304" s="121"/>
      <c r="E304" s="121"/>
      <c r="F304" s="166"/>
      <c r="G304" s="166"/>
      <c r="H304" s="17"/>
      <c r="I304" s="24"/>
      <c r="J304" s="24"/>
      <c r="K304" s="24"/>
      <c r="L304" s="24"/>
      <c r="M304" s="24"/>
      <c r="N304" s="24"/>
      <c r="O304" s="25"/>
      <c r="P304" s="24"/>
      <c r="Q304" s="24"/>
      <c r="R304" s="24"/>
      <c r="S304" s="24"/>
      <c r="T304" s="24"/>
      <c r="U304" s="24"/>
      <c r="V304" s="24"/>
      <c r="W304" s="24"/>
      <c r="X304" s="25"/>
      <c r="Y304" s="3"/>
      <c r="Z304" s="3"/>
      <c r="AA304" s="3"/>
      <c r="AB304" s="3"/>
      <c r="AC304" s="3"/>
    </row>
    <row r="305" ht="12.75" customHeight="1">
      <c r="A305" s="160"/>
      <c r="B305" s="3"/>
      <c r="C305" s="166"/>
      <c r="D305" s="121"/>
      <c r="E305" s="121"/>
      <c r="F305" s="166"/>
      <c r="G305" s="166"/>
      <c r="H305" s="17"/>
      <c r="I305" s="24"/>
      <c r="J305" s="24"/>
      <c r="K305" s="24"/>
      <c r="L305" s="24"/>
      <c r="M305" s="24"/>
      <c r="N305" s="24"/>
      <c r="O305" s="25"/>
      <c r="P305" s="24"/>
      <c r="Q305" s="24"/>
      <c r="R305" s="24"/>
      <c r="S305" s="24"/>
      <c r="T305" s="24"/>
      <c r="U305" s="24"/>
      <c r="V305" s="24"/>
      <c r="W305" s="24"/>
      <c r="X305" s="25"/>
      <c r="Y305" s="3"/>
      <c r="Z305" s="3"/>
      <c r="AA305" s="3"/>
      <c r="AB305" s="3"/>
      <c r="AC305" s="3"/>
    </row>
    <row r="306" ht="12.75" customHeight="1">
      <c r="A306" s="160"/>
      <c r="B306" s="3"/>
      <c r="C306" s="166"/>
      <c r="D306" s="121"/>
      <c r="E306" s="121"/>
      <c r="F306" s="166"/>
      <c r="G306" s="166"/>
      <c r="H306" s="17"/>
      <c r="I306" s="24"/>
      <c r="J306" s="24"/>
      <c r="K306" s="24"/>
      <c r="L306" s="24"/>
      <c r="M306" s="24"/>
      <c r="N306" s="24"/>
      <c r="O306" s="25"/>
      <c r="P306" s="24"/>
      <c r="Q306" s="24"/>
      <c r="R306" s="24"/>
      <c r="S306" s="24"/>
      <c r="T306" s="24"/>
      <c r="U306" s="24"/>
      <c r="V306" s="24"/>
      <c r="W306" s="24"/>
      <c r="X306" s="25"/>
      <c r="Y306" s="3"/>
      <c r="Z306" s="3"/>
      <c r="AA306" s="3"/>
      <c r="AB306" s="3"/>
      <c r="AC306" s="3"/>
    </row>
    <row r="307" ht="12.75" customHeight="1">
      <c r="A307" s="160"/>
      <c r="B307" s="3"/>
      <c r="C307" s="166"/>
      <c r="D307" s="121"/>
      <c r="E307" s="121"/>
      <c r="F307" s="166"/>
      <c r="G307" s="166"/>
      <c r="H307" s="17"/>
      <c r="I307" s="24"/>
      <c r="J307" s="24"/>
      <c r="K307" s="24"/>
      <c r="L307" s="24"/>
      <c r="M307" s="24"/>
      <c r="N307" s="24"/>
      <c r="O307" s="25"/>
      <c r="P307" s="24"/>
      <c r="Q307" s="24"/>
      <c r="R307" s="24"/>
      <c r="S307" s="24"/>
      <c r="T307" s="24"/>
      <c r="U307" s="24"/>
      <c r="V307" s="24"/>
      <c r="W307" s="24"/>
      <c r="X307" s="25"/>
      <c r="Y307" s="3"/>
      <c r="Z307" s="3"/>
      <c r="AA307" s="3"/>
      <c r="AB307" s="3"/>
      <c r="AC307" s="3"/>
    </row>
    <row r="308" ht="12.75" customHeight="1">
      <c r="A308" s="160"/>
      <c r="B308" s="3"/>
      <c r="C308" s="166"/>
      <c r="D308" s="121"/>
      <c r="E308" s="121"/>
      <c r="F308" s="166"/>
      <c r="G308" s="166"/>
      <c r="H308" s="17"/>
      <c r="I308" s="24"/>
      <c r="J308" s="24"/>
      <c r="K308" s="24"/>
      <c r="L308" s="24"/>
      <c r="M308" s="24"/>
      <c r="N308" s="24"/>
      <c r="O308" s="25"/>
      <c r="P308" s="24"/>
      <c r="Q308" s="24"/>
      <c r="R308" s="24"/>
      <c r="S308" s="24"/>
      <c r="T308" s="24"/>
      <c r="U308" s="24"/>
      <c r="V308" s="24"/>
      <c r="W308" s="24"/>
      <c r="X308" s="25"/>
      <c r="Y308" s="3"/>
      <c r="Z308" s="3"/>
      <c r="AA308" s="3"/>
      <c r="AB308" s="3"/>
      <c r="AC308" s="3"/>
    </row>
    <row r="309" ht="12.75" customHeight="1">
      <c r="A309" s="160"/>
      <c r="B309" s="3"/>
      <c r="C309" s="166"/>
      <c r="D309" s="121"/>
      <c r="E309" s="121"/>
      <c r="F309" s="166"/>
      <c r="G309" s="166"/>
      <c r="H309" s="17"/>
      <c r="I309" s="24"/>
      <c r="J309" s="24"/>
      <c r="K309" s="24"/>
      <c r="L309" s="24"/>
      <c r="M309" s="24"/>
      <c r="N309" s="24"/>
      <c r="O309" s="25"/>
      <c r="P309" s="24"/>
      <c r="Q309" s="24"/>
      <c r="R309" s="24"/>
      <c r="S309" s="24"/>
      <c r="T309" s="24"/>
      <c r="U309" s="24"/>
      <c r="V309" s="24"/>
      <c r="W309" s="24"/>
      <c r="X309" s="25"/>
      <c r="Y309" s="3"/>
      <c r="Z309" s="3"/>
      <c r="AA309" s="3"/>
      <c r="AB309" s="3"/>
      <c r="AC309" s="3"/>
    </row>
    <row r="310" ht="12.75" customHeight="1">
      <c r="A310" s="160"/>
      <c r="B310" s="3"/>
      <c r="C310" s="166"/>
      <c r="D310" s="121"/>
      <c r="E310" s="121"/>
      <c r="F310" s="166"/>
      <c r="G310" s="166"/>
      <c r="H310" s="17"/>
      <c r="I310" s="24"/>
      <c r="J310" s="24"/>
      <c r="K310" s="24"/>
      <c r="L310" s="24"/>
      <c r="M310" s="24"/>
      <c r="N310" s="24"/>
      <c r="O310" s="25"/>
      <c r="P310" s="24"/>
      <c r="Q310" s="24"/>
      <c r="R310" s="24"/>
      <c r="S310" s="24"/>
      <c r="T310" s="24"/>
      <c r="U310" s="24"/>
      <c r="V310" s="24"/>
      <c r="W310" s="24"/>
      <c r="X310" s="25"/>
      <c r="Y310" s="3"/>
      <c r="Z310" s="3"/>
      <c r="AA310" s="3"/>
      <c r="AB310" s="3"/>
      <c r="AC310" s="3"/>
    </row>
    <row r="311" ht="12.75" customHeight="1">
      <c r="A311" s="160"/>
      <c r="B311" s="3"/>
      <c r="C311" s="166"/>
      <c r="D311" s="121"/>
      <c r="E311" s="121"/>
      <c r="F311" s="166"/>
      <c r="G311" s="166"/>
      <c r="H311" s="17"/>
      <c r="I311" s="24"/>
      <c r="J311" s="24"/>
      <c r="K311" s="24"/>
      <c r="L311" s="24"/>
      <c r="M311" s="24"/>
      <c r="N311" s="24"/>
      <c r="O311" s="25"/>
      <c r="P311" s="24"/>
      <c r="Q311" s="24"/>
      <c r="R311" s="24"/>
      <c r="S311" s="24"/>
      <c r="T311" s="24"/>
      <c r="U311" s="24"/>
      <c r="V311" s="24"/>
      <c r="W311" s="24"/>
      <c r="X311" s="25"/>
      <c r="Y311" s="3"/>
      <c r="Z311" s="3"/>
      <c r="AA311" s="3"/>
      <c r="AB311" s="3"/>
      <c r="AC311" s="3"/>
    </row>
    <row r="312" ht="12.75" customHeight="1">
      <c r="A312" s="160"/>
      <c r="B312" s="3"/>
      <c r="C312" s="166"/>
      <c r="D312" s="121"/>
      <c r="E312" s="121"/>
      <c r="F312" s="166"/>
      <c r="G312" s="166"/>
      <c r="H312" s="17"/>
      <c r="I312" s="24"/>
      <c r="J312" s="24"/>
      <c r="K312" s="24"/>
      <c r="L312" s="24"/>
      <c r="M312" s="24"/>
      <c r="N312" s="24"/>
      <c r="O312" s="25"/>
      <c r="P312" s="24"/>
      <c r="Q312" s="24"/>
      <c r="R312" s="24"/>
      <c r="S312" s="24"/>
      <c r="T312" s="24"/>
      <c r="U312" s="24"/>
      <c r="V312" s="24"/>
      <c r="W312" s="24"/>
      <c r="X312" s="25"/>
      <c r="Y312" s="3"/>
      <c r="Z312" s="3"/>
      <c r="AA312" s="3"/>
      <c r="AB312" s="3"/>
      <c r="AC312" s="3"/>
    </row>
    <row r="313" ht="12.75" customHeight="1">
      <c r="A313" s="160"/>
      <c r="B313" s="3"/>
      <c r="C313" s="166"/>
      <c r="D313" s="121"/>
      <c r="E313" s="121"/>
      <c r="F313" s="166"/>
      <c r="G313" s="166"/>
      <c r="H313" s="17"/>
      <c r="I313" s="24"/>
      <c r="J313" s="24"/>
      <c r="K313" s="24"/>
      <c r="L313" s="24"/>
      <c r="M313" s="24"/>
      <c r="N313" s="24"/>
      <c r="O313" s="25"/>
      <c r="P313" s="24"/>
      <c r="Q313" s="24"/>
      <c r="R313" s="24"/>
      <c r="S313" s="24"/>
      <c r="T313" s="24"/>
      <c r="U313" s="24"/>
      <c r="V313" s="24"/>
      <c r="W313" s="24"/>
      <c r="X313" s="25"/>
      <c r="Y313" s="3"/>
      <c r="Z313" s="3"/>
      <c r="AA313" s="3"/>
      <c r="AB313" s="3"/>
      <c r="AC313" s="3"/>
    </row>
    <row r="314" ht="12.75" customHeight="1">
      <c r="A314" s="160"/>
      <c r="B314" s="3"/>
      <c r="C314" s="166"/>
      <c r="D314" s="121"/>
      <c r="E314" s="121"/>
      <c r="F314" s="166"/>
      <c r="G314" s="166"/>
      <c r="H314" s="17"/>
      <c r="I314" s="24"/>
      <c r="J314" s="24"/>
      <c r="K314" s="24"/>
      <c r="L314" s="24"/>
      <c r="M314" s="24"/>
      <c r="N314" s="24"/>
      <c r="O314" s="25"/>
      <c r="P314" s="24"/>
      <c r="Q314" s="24"/>
      <c r="R314" s="24"/>
      <c r="S314" s="24"/>
      <c r="T314" s="24"/>
      <c r="U314" s="24"/>
      <c r="V314" s="24"/>
      <c r="W314" s="24"/>
      <c r="X314" s="25"/>
      <c r="Y314" s="3"/>
      <c r="Z314" s="3"/>
      <c r="AA314" s="3"/>
      <c r="AB314" s="3"/>
      <c r="AC314" s="3"/>
    </row>
    <row r="315" ht="12.75" customHeight="1">
      <c r="A315" s="160"/>
      <c r="B315" s="3"/>
      <c r="C315" s="166"/>
      <c r="D315" s="121"/>
      <c r="E315" s="121"/>
      <c r="F315" s="166"/>
      <c r="G315" s="166"/>
      <c r="H315" s="17"/>
      <c r="I315" s="24"/>
      <c r="J315" s="24"/>
      <c r="K315" s="24"/>
      <c r="L315" s="24"/>
      <c r="M315" s="24"/>
      <c r="N315" s="24"/>
      <c r="O315" s="25"/>
      <c r="P315" s="24"/>
      <c r="Q315" s="24"/>
      <c r="R315" s="24"/>
      <c r="S315" s="24"/>
      <c r="T315" s="24"/>
      <c r="U315" s="24"/>
      <c r="V315" s="24"/>
      <c r="W315" s="24"/>
      <c r="X315" s="25"/>
      <c r="Y315" s="3"/>
      <c r="Z315" s="3"/>
      <c r="AA315" s="3"/>
      <c r="AB315" s="3"/>
      <c r="AC315" s="3"/>
    </row>
    <row r="316" ht="12.75" customHeight="1">
      <c r="A316" s="160"/>
      <c r="B316" s="3"/>
      <c r="C316" s="166"/>
      <c r="D316" s="121"/>
      <c r="E316" s="121"/>
      <c r="F316" s="166"/>
      <c r="G316" s="166"/>
      <c r="H316" s="17"/>
      <c r="I316" s="24"/>
      <c r="J316" s="24"/>
      <c r="K316" s="24"/>
      <c r="L316" s="24"/>
      <c r="M316" s="24"/>
      <c r="N316" s="24"/>
      <c r="O316" s="25"/>
      <c r="P316" s="24"/>
      <c r="Q316" s="24"/>
      <c r="R316" s="24"/>
      <c r="S316" s="24"/>
      <c r="T316" s="24"/>
      <c r="U316" s="24"/>
      <c r="V316" s="24"/>
      <c r="W316" s="24"/>
      <c r="X316" s="25"/>
      <c r="Y316" s="3"/>
      <c r="Z316" s="3"/>
      <c r="AA316" s="3"/>
      <c r="AB316" s="3"/>
      <c r="AC316" s="3"/>
    </row>
    <row r="317" ht="12.75" customHeight="1">
      <c r="A317" s="160"/>
      <c r="B317" s="3"/>
      <c r="C317" s="166"/>
      <c r="D317" s="121"/>
      <c r="E317" s="121"/>
      <c r="F317" s="166"/>
      <c r="G317" s="166"/>
      <c r="H317" s="17"/>
      <c r="I317" s="24"/>
      <c r="J317" s="24"/>
      <c r="K317" s="24"/>
      <c r="L317" s="24"/>
      <c r="M317" s="24"/>
      <c r="N317" s="24"/>
      <c r="O317" s="25"/>
      <c r="P317" s="24"/>
      <c r="Q317" s="24"/>
      <c r="R317" s="24"/>
      <c r="S317" s="24"/>
      <c r="T317" s="24"/>
      <c r="U317" s="24"/>
      <c r="V317" s="24"/>
      <c r="W317" s="24"/>
      <c r="X317" s="25"/>
      <c r="Y317" s="3"/>
      <c r="Z317" s="3"/>
      <c r="AA317" s="3"/>
      <c r="AB317" s="3"/>
      <c r="AC317" s="3"/>
    </row>
    <row r="318" ht="12.75" customHeight="1">
      <c r="A318" s="160"/>
      <c r="B318" s="3"/>
      <c r="C318" s="166"/>
      <c r="D318" s="121"/>
      <c r="E318" s="121"/>
      <c r="F318" s="166"/>
      <c r="G318" s="166"/>
      <c r="H318" s="17"/>
      <c r="I318" s="24"/>
      <c r="J318" s="24"/>
      <c r="K318" s="24"/>
      <c r="L318" s="24"/>
      <c r="M318" s="24"/>
      <c r="N318" s="24"/>
      <c r="O318" s="25"/>
      <c r="P318" s="24"/>
      <c r="Q318" s="24"/>
      <c r="R318" s="24"/>
      <c r="S318" s="24"/>
      <c r="T318" s="24"/>
      <c r="U318" s="24"/>
      <c r="V318" s="24"/>
      <c r="W318" s="24"/>
      <c r="X318" s="25"/>
      <c r="Y318" s="3"/>
      <c r="Z318" s="3"/>
      <c r="AA318" s="3"/>
      <c r="AB318" s="3"/>
      <c r="AC318" s="3"/>
    </row>
    <row r="319" ht="12.75" customHeight="1">
      <c r="A319" s="160"/>
      <c r="B319" s="3"/>
      <c r="C319" s="166"/>
      <c r="D319" s="121"/>
      <c r="E319" s="121"/>
      <c r="F319" s="166"/>
      <c r="G319" s="166"/>
      <c r="H319" s="17"/>
      <c r="I319" s="24"/>
      <c r="J319" s="24"/>
      <c r="K319" s="24"/>
      <c r="L319" s="24"/>
      <c r="M319" s="24"/>
      <c r="N319" s="24"/>
      <c r="O319" s="25"/>
      <c r="P319" s="24"/>
      <c r="Q319" s="24"/>
      <c r="R319" s="24"/>
      <c r="S319" s="24"/>
      <c r="T319" s="24"/>
      <c r="U319" s="24"/>
      <c r="V319" s="24"/>
      <c r="W319" s="24"/>
      <c r="X319" s="25"/>
      <c r="Y319" s="3"/>
      <c r="Z319" s="3"/>
      <c r="AA319" s="3"/>
      <c r="AB319" s="3"/>
      <c r="AC319" s="3"/>
    </row>
    <row r="320" ht="12.75" customHeight="1">
      <c r="A320" s="160"/>
      <c r="B320" s="3"/>
      <c r="C320" s="166"/>
      <c r="D320" s="121"/>
      <c r="E320" s="121"/>
      <c r="F320" s="166"/>
      <c r="G320" s="166"/>
      <c r="H320" s="17"/>
      <c r="I320" s="24"/>
      <c r="J320" s="24"/>
      <c r="K320" s="24"/>
      <c r="L320" s="24"/>
      <c r="M320" s="24"/>
      <c r="N320" s="24"/>
      <c r="O320" s="25"/>
      <c r="P320" s="24"/>
      <c r="Q320" s="24"/>
      <c r="R320" s="24"/>
      <c r="S320" s="24"/>
      <c r="T320" s="24"/>
      <c r="U320" s="24"/>
      <c r="V320" s="24"/>
      <c r="W320" s="24"/>
      <c r="X320" s="25"/>
      <c r="Y320" s="3"/>
      <c r="Z320" s="3"/>
      <c r="AA320" s="3"/>
      <c r="AB320" s="3"/>
      <c r="AC320" s="3"/>
    </row>
    <row r="321" ht="12.75" customHeight="1">
      <c r="A321" s="160"/>
      <c r="B321" s="3"/>
      <c r="C321" s="166"/>
      <c r="D321" s="121"/>
      <c r="E321" s="121"/>
      <c r="F321" s="166"/>
      <c r="G321" s="166"/>
      <c r="H321" s="17"/>
      <c r="I321" s="24"/>
      <c r="J321" s="24"/>
      <c r="K321" s="24"/>
      <c r="L321" s="24"/>
      <c r="M321" s="24"/>
      <c r="N321" s="24"/>
      <c r="O321" s="25"/>
      <c r="P321" s="24"/>
      <c r="Q321" s="24"/>
      <c r="R321" s="24"/>
      <c r="S321" s="24"/>
      <c r="T321" s="24"/>
      <c r="U321" s="24"/>
      <c r="V321" s="24"/>
      <c r="W321" s="24"/>
      <c r="X321" s="25"/>
      <c r="Y321" s="3"/>
      <c r="Z321" s="3"/>
      <c r="AA321" s="3"/>
      <c r="AB321" s="3"/>
      <c r="AC321" s="3"/>
    </row>
    <row r="322" ht="12.75" customHeight="1">
      <c r="A322" s="160"/>
      <c r="B322" s="3"/>
      <c r="C322" s="166"/>
      <c r="D322" s="121"/>
      <c r="E322" s="121"/>
      <c r="F322" s="166"/>
      <c r="G322" s="166"/>
      <c r="H322" s="17"/>
      <c r="I322" s="24"/>
      <c r="J322" s="24"/>
      <c r="K322" s="24"/>
      <c r="L322" s="24"/>
      <c r="M322" s="24"/>
      <c r="N322" s="24"/>
      <c r="O322" s="25"/>
      <c r="P322" s="24"/>
      <c r="Q322" s="24"/>
      <c r="R322" s="24"/>
      <c r="S322" s="24"/>
      <c r="T322" s="24"/>
      <c r="U322" s="24"/>
      <c r="V322" s="24"/>
      <c r="W322" s="24"/>
      <c r="X322" s="25"/>
      <c r="Y322" s="3"/>
      <c r="Z322" s="3"/>
      <c r="AA322" s="3"/>
      <c r="AB322" s="3"/>
      <c r="AC322" s="3"/>
    </row>
    <row r="323" ht="12.75" customHeight="1">
      <c r="A323" s="160"/>
      <c r="B323" s="3"/>
      <c r="C323" s="166"/>
      <c r="D323" s="121"/>
      <c r="E323" s="121"/>
      <c r="F323" s="166"/>
      <c r="G323" s="166"/>
      <c r="H323" s="17"/>
      <c r="I323" s="24"/>
      <c r="J323" s="24"/>
      <c r="K323" s="24"/>
      <c r="L323" s="24"/>
      <c r="M323" s="24"/>
      <c r="N323" s="24"/>
      <c r="O323" s="25"/>
      <c r="P323" s="24"/>
      <c r="Q323" s="24"/>
      <c r="R323" s="24"/>
      <c r="S323" s="24"/>
      <c r="T323" s="24"/>
      <c r="U323" s="24"/>
      <c r="V323" s="24"/>
      <c r="W323" s="24"/>
      <c r="X323" s="25"/>
      <c r="Y323" s="3"/>
      <c r="Z323" s="3"/>
      <c r="AA323" s="3"/>
      <c r="AB323" s="3"/>
      <c r="AC323" s="3"/>
    </row>
    <row r="324" ht="12.75" customHeight="1">
      <c r="A324" s="160"/>
      <c r="B324" s="3"/>
      <c r="C324" s="166"/>
      <c r="D324" s="121"/>
      <c r="E324" s="121"/>
      <c r="F324" s="166"/>
      <c r="G324" s="166"/>
      <c r="H324" s="17"/>
      <c r="I324" s="24"/>
      <c r="J324" s="24"/>
      <c r="K324" s="24"/>
      <c r="L324" s="24"/>
      <c r="M324" s="24"/>
      <c r="N324" s="24"/>
      <c r="O324" s="25"/>
      <c r="P324" s="24"/>
      <c r="Q324" s="24"/>
      <c r="R324" s="24"/>
      <c r="S324" s="24"/>
      <c r="T324" s="24"/>
      <c r="U324" s="24"/>
      <c r="V324" s="24"/>
      <c r="W324" s="24"/>
      <c r="X324" s="25"/>
      <c r="Y324" s="3"/>
      <c r="Z324" s="3"/>
      <c r="AA324" s="3"/>
      <c r="AB324" s="3"/>
      <c r="AC324" s="3"/>
    </row>
    <row r="325" ht="12.75" customHeight="1">
      <c r="A325" s="160"/>
      <c r="B325" s="3"/>
      <c r="C325" s="166"/>
      <c r="D325" s="121"/>
      <c r="E325" s="121"/>
      <c r="F325" s="166"/>
      <c r="G325" s="166"/>
      <c r="H325" s="17"/>
      <c r="I325" s="24"/>
      <c r="J325" s="24"/>
      <c r="K325" s="24"/>
      <c r="L325" s="24"/>
      <c r="M325" s="24"/>
      <c r="N325" s="24"/>
      <c r="O325" s="25"/>
      <c r="P325" s="24"/>
      <c r="Q325" s="24"/>
      <c r="R325" s="24"/>
      <c r="S325" s="24"/>
      <c r="T325" s="24"/>
      <c r="U325" s="24"/>
      <c r="V325" s="24"/>
      <c r="W325" s="24"/>
      <c r="X325" s="25"/>
      <c r="Y325" s="3"/>
      <c r="Z325" s="3"/>
      <c r="AA325" s="3"/>
      <c r="AB325" s="3"/>
      <c r="AC325" s="3"/>
    </row>
    <row r="326" ht="12.75" customHeight="1">
      <c r="A326" s="160"/>
      <c r="B326" s="3"/>
      <c r="C326" s="166"/>
      <c r="D326" s="121"/>
      <c r="E326" s="121"/>
      <c r="F326" s="166"/>
      <c r="G326" s="166"/>
      <c r="H326" s="17"/>
      <c r="I326" s="24"/>
      <c r="J326" s="24"/>
      <c r="K326" s="24"/>
      <c r="L326" s="24"/>
      <c r="M326" s="24"/>
      <c r="N326" s="24"/>
      <c r="O326" s="25"/>
      <c r="P326" s="24"/>
      <c r="Q326" s="24"/>
      <c r="R326" s="24"/>
      <c r="S326" s="24"/>
      <c r="T326" s="24"/>
      <c r="U326" s="24"/>
      <c r="V326" s="24"/>
      <c r="W326" s="24"/>
      <c r="X326" s="25"/>
      <c r="Y326" s="3"/>
      <c r="Z326" s="3"/>
      <c r="AA326" s="3"/>
      <c r="AB326" s="3"/>
      <c r="AC326" s="3"/>
    </row>
    <row r="327" ht="12.75" customHeight="1">
      <c r="A327" s="160"/>
      <c r="B327" s="3"/>
      <c r="C327" s="166"/>
      <c r="D327" s="121"/>
      <c r="E327" s="121"/>
      <c r="F327" s="166"/>
      <c r="G327" s="166"/>
      <c r="H327" s="17"/>
      <c r="I327" s="24"/>
      <c r="J327" s="24"/>
      <c r="K327" s="24"/>
      <c r="L327" s="24"/>
      <c r="M327" s="24"/>
      <c r="N327" s="24"/>
      <c r="O327" s="25"/>
      <c r="P327" s="24"/>
      <c r="Q327" s="24"/>
      <c r="R327" s="24"/>
      <c r="S327" s="24"/>
      <c r="T327" s="24"/>
      <c r="U327" s="24"/>
      <c r="V327" s="24"/>
      <c r="W327" s="24"/>
      <c r="X327" s="25"/>
      <c r="Y327" s="3"/>
      <c r="Z327" s="3"/>
      <c r="AA327" s="3"/>
      <c r="AB327" s="3"/>
      <c r="AC327" s="3"/>
    </row>
    <row r="328" ht="12.75" customHeight="1">
      <c r="A328" s="160"/>
      <c r="B328" s="3"/>
      <c r="C328" s="166"/>
      <c r="D328" s="121"/>
      <c r="E328" s="121"/>
      <c r="F328" s="166"/>
      <c r="G328" s="166"/>
      <c r="H328" s="17"/>
      <c r="I328" s="24"/>
      <c r="J328" s="24"/>
      <c r="K328" s="24"/>
      <c r="L328" s="24"/>
      <c r="M328" s="24"/>
      <c r="N328" s="24"/>
      <c r="O328" s="25"/>
      <c r="P328" s="24"/>
      <c r="Q328" s="24"/>
      <c r="R328" s="24"/>
      <c r="S328" s="24"/>
      <c r="T328" s="24"/>
      <c r="U328" s="24"/>
      <c r="V328" s="24"/>
      <c r="W328" s="24"/>
      <c r="X328" s="25"/>
      <c r="Y328" s="3"/>
      <c r="Z328" s="3"/>
      <c r="AA328" s="3"/>
      <c r="AB328" s="3"/>
      <c r="AC328" s="3"/>
    </row>
    <row r="329" ht="12.75" customHeight="1">
      <c r="A329" s="160"/>
      <c r="B329" s="3"/>
      <c r="C329" s="166"/>
      <c r="D329" s="121"/>
      <c r="E329" s="121"/>
      <c r="F329" s="166"/>
      <c r="G329" s="166"/>
      <c r="H329" s="17"/>
      <c r="I329" s="24"/>
      <c r="J329" s="24"/>
      <c r="K329" s="24"/>
      <c r="L329" s="24"/>
      <c r="M329" s="24"/>
      <c r="N329" s="24"/>
      <c r="O329" s="25"/>
      <c r="P329" s="24"/>
      <c r="Q329" s="24"/>
      <c r="R329" s="24"/>
      <c r="S329" s="24"/>
      <c r="T329" s="24"/>
      <c r="U329" s="24"/>
      <c r="V329" s="24"/>
      <c r="W329" s="24"/>
      <c r="X329" s="25"/>
      <c r="Y329" s="3"/>
      <c r="Z329" s="3"/>
      <c r="AA329" s="3"/>
      <c r="AB329" s="3"/>
      <c r="AC329" s="3"/>
    </row>
    <row r="330" ht="12.75" customHeight="1">
      <c r="A330" s="160"/>
      <c r="B330" s="3"/>
      <c r="C330" s="166"/>
      <c r="D330" s="121"/>
      <c r="E330" s="121"/>
      <c r="F330" s="166"/>
      <c r="G330" s="166"/>
      <c r="H330" s="17"/>
      <c r="I330" s="24"/>
      <c r="J330" s="24"/>
      <c r="K330" s="24"/>
      <c r="L330" s="24"/>
      <c r="M330" s="24"/>
      <c r="N330" s="24"/>
      <c r="O330" s="25"/>
      <c r="P330" s="24"/>
      <c r="Q330" s="24"/>
      <c r="R330" s="24"/>
      <c r="S330" s="24"/>
      <c r="T330" s="24"/>
      <c r="U330" s="24"/>
      <c r="V330" s="24"/>
      <c r="W330" s="24"/>
      <c r="X330" s="25"/>
      <c r="Y330" s="3"/>
      <c r="Z330" s="3"/>
      <c r="AA330" s="3"/>
      <c r="AB330" s="3"/>
      <c r="AC330" s="3"/>
    </row>
    <row r="331" ht="12.75" customHeight="1">
      <c r="A331" s="160"/>
      <c r="B331" s="3"/>
      <c r="C331" s="166"/>
      <c r="D331" s="121"/>
      <c r="E331" s="121"/>
      <c r="F331" s="166"/>
      <c r="G331" s="166"/>
      <c r="H331" s="17"/>
      <c r="I331" s="24"/>
      <c r="J331" s="24"/>
      <c r="K331" s="24"/>
      <c r="L331" s="24"/>
      <c r="M331" s="24"/>
      <c r="N331" s="24"/>
      <c r="O331" s="25"/>
      <c r="P331" s="24"/>
      <c r="Q331" s="24"/>
      <c r="R331" s="24"/>
      <c r="S331" s="24"/>
      <c r="T331" s="24"/>
      <c r="U331" s="24"/>
      <c r="V331" s="24"/>
      <c r="W331" s="24"/>
      <c r="X331" s="25"/>
      <c r="Y331" s="3"/>
      <c r="Z331" s="3"/>
      <c r="AA331" s="3"/>
      <c r="AB331" s="3"/>
      <c r="AC331" s="3"/>
    </row>
    <row r="332" ht="12.75" customHeight="1">
      <c r="A332" s="160"/>
      <c r="B332" s="3"/>
      <c r="C332" s="166"/>
      <c r="D332" s="121"/>
      <c r="E332" s="121"/>
      <c r="F332" s="166"/>
      <c r="G332" s="166"/>
      <c r="H332" s="17"/>
      <c r="I332" s="24"/>
      <c r="J332" s="24"/>
      <c r="K332" s="24"/>
      <c r="L332" s="24"/>
      <c r="M332" s="24"/>
      <c r="N332" s="24"/>
      <c r="O332" s="25"/>
      <c r="P332" s="24"/>
      <c r="Q332" s="24"/>
      <c r="R332" s="24"/>
      <c r="S332" s="24"/>
      <c r="T332" s="24"/>
      <c r="U332" s="24"/>
      <c r="V332" s="24"/>
      <c r="W332" s="24"/>
      <c r="X332" s="25"/>
      <c r="Y332" s="3"/>
      <c r="Z332" s="3"/>
      <c r="AA332" s="3"/>
      <c r="AB332" s="3"/>
      <c r="AC332" s="3"/>
    </row>
    <row r="333" ht="12.75" customHeight="1">
      <c r="A333" s="160"/>
      <c r="B333" s="3"/>
      <c r="C333" s="166"/>
      <c r="D333" s="121"/>
      <c r="E333" s="121"/>
      <c r="F333" s="166"/>
      <c r="G333" s="166"/>
      <c r="H333" s="17"/>
      <c r="I333" s="24"/>
      <c r="J333" s="24"/>
      <c r="K333" s="24"/>
      <c r="L333" s="24"/>
      <c r="M333" s="24"/>
      <c r="N333" s="24"/>
      <c r="O333" s="25"/>
      <c r="P333" s="24"/>
      <c r="Q333" s="24"/>
      <c r="R333" s="24"/>
      <c r="S333" s="24"/>
      <c r="T333" s="24"/>
      <c r="U333" s="24"/>
      <c r="V333" s="24"/>
      <c r="W333" s="24"/>
      <c r="X333" s="25"/>
      <c r="Y333" s="3"/>
      <c r="Z333" s="3"/>
      <c r="AA333" s="3"/>
      <c r="AB333" s="3"/>
      <c r="AC333" s="3"/>
    </row>
    <row r="334" ht="12.75" customHeight="1">
      <c r="A334" s="160"/>
      <c r="B334" s="3"/>
      <c r="C334" s="166"/>
      <c r="D334" s="121"/>
      <c r="E334" s="121"/>
      <c r="F334" s="166"/>
      <c r="G334" s="166"/>
      <c r="H334" s="17"/>
      <c r="I334" s="24"/>
      <c r="J334" s="24"/>
      <c r="K334" s="24"/>
      <c r="L334" s="24"/>
      <c r="M334" s="24"/>
      <c r="N334" s="24"/>
      <c r="O334" s="25"/>
      <c r="P334" s="24"/>
      <c r="Q334" s="24"/>
      <c r="R334" s="24"/>
      <c r="S334" s="24"/>
      <c r="T334" s="24"/>
      <c r="U334" s="24"/>
      <c r="V334" s="24"/>
      <c r="W334" s="24"/>
      <c r="X334" s="25"/>
      <c r="Y334" s="3"/>
      <c r="Z334" s="3"/>
      <c r="AA334" s="3"/>
      <c r="AB334" s="3"/>
      <c r="AC334" s="3"/>
    </row>
    <row r="335" ht="12.75" customHeight="1">
      <c r="A335" s="160"/>
      <c r="B335" s="3"/>
      <c r="C335" s="166"/>
      <c r="D335" s="121"/>
      <c r="E335" s="121"/>
      <c r="F335" s="166"/>
      <c r="G335" s="166"/>
      <c r="H335" s="17"/>
      <c r="I335" s="24"/>
      <c r="J335" s="24"/>
      <c r="K335" s="24"/>
      <c r="L335" s="24"/>
      <c r="M335" s="24"/>
      <c r="N335" s="24"/>
      <c r="O335" s="25"/>
      <c r="P335" s="24"/>
      <c r="Q335" s="24"/>
      <c r="R335" s="24"/>
      <c r="S335" s="24"/>
      <c r="T335" s="24"/>
      <c r="U335" s="24"/>
      <c r="V335" s="24"/>
      <c r="W335" s="24"/>
      <c r="X335" s="25"/>
      <c r="Y335" s="3"/>
      <c r="Z335" s="3"/>
      <c r="AA335" s="3"/>
      <c r="AB335" s="3"/>
      <c r="AC335" s="3"/>
    </row>
    <row r="336" ht="12.75" customHeight="1">
      <c r="A336" s="160"/>
      <c r="B336" s="3"/>
      <c r="C336" s="166"/>
      <c r="D336" s="121"/>
      <c r="E336" s="121"/>
      <c r="F336" s="166"/>
      <c r="G336" s="166"/>
      <c r="H336" s="17"/>
      <c r="I336" s="24"/>
      <c r="J336" s="24"/>
      <c r="K336" s="24"/>
      <c r="L336" s="24"/>
      <c r="M336" s="24"/>
      <c r="N336" s="24"/>
      <c r="O336" s="25"/>
      <c r="P336" s="24"/>
      <c r="Q336" s="24"/>
      <c r="R336" s="24"/>
      <c r="S336" s="24"/>
      <c r="T336" s="24"/>
      <c r="U336" s="24"/>
      <c r="V336" s="24"/>
      <c r="W336" s="24"/>
      <c r="X336" s="25"/>
      <c r="Y336" s="3"/>
      <c r="Z336" s="3"/>
      <c r="AA336" s="3"/>
      <c r="AB336" s="3"/>
      <c r="AC336" s="3"/>
    </row>
    <row r="337" ht="12.75" customHeight="1">
      <c r="A337" s="160"/>
      <c r="B337" s="3"/>
      <c r="C337" s="166"/>
      <c r="D337" s="121"/>
      <c r="E337" s="121"/>
      <c r="F337" s="166"/>
      <c r="G337" s="166"/>
      <c r="H337" s="17"/>
      <c r="I337" s="24"/>
      <c r="J337" s="24"/>
      <c r="K337" s="24"/>
      <c r="L337" s="24"/>
      <c r="M337" s="24"/>
      <c r="N337" s="24"/>
      <c r="O337" s="25"/>
      <c r="P337" s="24"/>
      <c r="Q337" s="24"/>
      <c r="R337" s="24"/>
      <c r="S337" s="24"/>
      <c r="T337" s="24"/>
      <c r="U337" s="24"/>
      <c r="V337" s="24"/>
      <c r="W337" s="24"/>
      <c r="X337" s="25"/>
      <c r="Y337" s="3"/>
      <c r="Z337" s="3"/>
      <c r="AA337" s="3"/>
      <c r="AB337" s="3"/>
      <c r="AC337" s="3"/>
    </row>
    <row r="338" ht="12.75" customHeight="1">
      <c r="A338" s="160"/>
      <c r="B338" s="3"/>
      <c r="C338" s="166"/>
      <c r="D338" s="121"/>
      <c r="E338" s="121"/>
      <c r="F338" s="166"/>
      <c r="G338" s="166"/>
      <c r="H338" s="17"/>
      <c r="I338" s="24"/>
      <c r="J338" s="24"/>
      <c r="K338" s="24"/>
      <c r="L338" s="24"/>
      <c r="M338" s="24"/>
      <c r="N338" s="24"/>
      <c r="O338" s="25"/>
      <c r="P338" s="24"/>
      <c r="Q338" s="24"/>
      <c r="R338" s="24"/>
      <c r="S338" s="24"/>
      <c r="T338" s="24"/>
      <c r="U338" s="24"/>
      <c r="V338" s="24"/>
      <c r="W338" s="24"/>
      <c r="X338" s="25"/>
      <c r="Y338" s="3"/>
      <c r="Z338" s="3"/>
      <c r="AA338" s="3"/>
      <c r="AB338" s="3"/>
      <c r="AC338" s="3"/>
    </row>
    <row r="339" ht="12.75" customHeight="1">
      <c r="A339" s="160"/>
      <c r="B339" s="3"/>
      <c r="C339" s="166"/>
      <c r="D339" s="121"/>
      <c r="E339" s="121"/>
      <c r="F339" s="166"/>
      <c r="G339" s="166"/>
      <c r="H339" s="17"/>
      <c r="I339" s="24"/>
      <c r="J339" s="24"/>
      <c r="K339" s="24"/>
      <c r="L339" s="24"/>
      <c r="M339" s="24"/>
      <c r="N339" s="24"/>
      <c r="O339" s="25"/>
      <c r="P339" s="24"/>
      <c r="Q339" s="24"/>
      <c r="R339" s="24"/>
      <c r="S339" s="24"/>
      <c r="T339" s="24"/>
      <c r="U339" s="24"/>
      <c r="V339" s="24"/>
      <c r="W339" s="24"/>
      <c r="X339" s="25"/>
      <c r="Y339" s="3"/>
      <c r="Z339" s="3"/>
      <c r="AA339" s="3"/>
      <c r="AB339" s="3"/>
      <c r="AC339" s="3"/>
    </row>
    <row r="340" ht="12.75" customHeight="1">
      <c r="A340" s="160"/>
      <c r="B340" s="3"/>
      <c r="C340" s="166"/>
      <c r="D340" s="121"/>
      <c r="E340" s="121"/>
      <c r="F340" s="166"/>
      <c r="G340" s="166"/>
      <c r="H340" s="17"/>
      <c r="I340" s="24"/>
      <c r="J340" s="24"/>
      <c r="K340" s="24"/>
      <c r="L340" s="24"/>
      <c r="M340" s="24"/>
      <c r="N340" s="24"/>
      <c r="O340" s="25"/>
      <c r="P340" s="24"/>
      <c r="Q340" s="24"/>
      <c r="R340" s="24"/>
      <c r="S340" s="24"/>
      <c r="T340" s="24"/>
      <c r="U340" s="24"/>
      <c r="V340" s="24"/>
      <c r="W340" s="24"/>
      <c r="X340" s="25"/>
      <c r="Y340" s="3"/>
      <c r="Z340" s="3"/>
      <c r="AA340" s="3"/>
      <c r="AB340" s="3"/>
      <c r="AC340" s="3"/>
    </row>
    <row r="341" ht="12.75" customHeight="1">
      <c r="A341" s="160"/>
      <c r="B341" s="3"/>
      <c r="C341" s="166"/>
      <c r="D341" s="121"/>
      <c r="E341" s="121"/>
      <c r="F341" s="166"/>
      <c r="G341" s="166"/>
      <c r="H341" s="17"/>
      <c r="I341" s="24"/>
      <c r="J341" s="24"/>
      <c r="K341" s="24"/>
      <c r="L341" s="24"/>
      <c r="M341" s="24"/>
      <c r="N341" s="24"/>
      <c r="O341" s="25"/>
      <c r="P341" s="24"/>
      <c r="Q341" s="24"/>
      <c r="R341" s="24"/>
      <c r="S341" s="24"/>
      <c r="T341" s="24"/>
      <c r="U341" s="24"/>
      <c r="V341" s="24"/>
      <c r="W341" s="24"/>
      <c r="X341" s="25"/>
      <c r="Y341" s="3"/>
      <c r="Z341" s="3"/>
      <c r="AA341" s="3"/>
      <c r="AB341" s="3"/>
      <c r="AC341" s="3"/>
    </row>
    <row r="342" ht="12.75" customHeight="1">
      <c r="A342" s="160"/>
      <c r="B342" s="3"/>
      <c r="C342" s="166"/>
      <c r="D342" s="121"/>
      <c r="E342" s="121"/>
      <c r="F342" s="166"/>
      <c r="G342" s="166"/>
      <c r="H342" s="17"/>
      <c r="I342" s="24"/>
      <c r="J342" s="24"/>
      <c r="K342" s="24"/>
      <c r="L342" s="24"/>
      <c r="M342" s="24"/>
      <c r="N342" s="24"/>
      <c r="O342" s="25"/>
      <c r="P342" s="24"/>
      <c r="Q342" s="24"/>
      <c r="R342" s="24"/>
      <c r="S342" s="24"/>
      <c r="T342" s="24"/>
      <c r="U342" s="24"/>
      <c r="V342" s="24"/>
      <c r="W342" s="24"/>
      <c r="X342" s="25"/>
      <c r="Y342" s="3"/>
      <c r="Z342" s="3"/>
      <c r="AA342" s="3"/>
      <c r="AB342" s="3"/>
      <c r="AC342" s="3"/>
    </row>
    <row r="343" ht="12.75" customHeight="1">
      <c r="A343" s="160"/>
      <c r="B343" s="3"/>
      <c r="C343" s="166"/>
      <c r="D343" s="121"/>
      <c r="E343" s="121"/>
      <c r="F343" s="166"/>
      <c r="G343" s="166"/>
      <c r="H343" s="17"/>
      <c r="I343" s="24"/>
      <c r="J343" s="24"/>
      <c r="K343" s="24"/>
      <c r="L343" s="24"/>
      <c r="M343" s="24"/>
      <c r="N343" s="24"/>
      <c r="O343" s="25"/>
      <c r="P343" s="24"/>
      <c r="Q343" s="24"/>
      <c r="R343" s="24"/>
      <c r="S343" s="24"/>
      <c r="T343" s="24"/>
      <c r="U343" s="24"/>
      <c r="V343" s="24"/>
      <c r="W343" s="24"/>
      <c r="X343" s="25"/>
      <c r="Y343" s="3"/>
      <c r="Z343" s="3"/>
      <c r="AA343" s="3"/>
      <c r="AB343" s="3"/>
      <c r="AC343" s="3"/>
    </row>
    <row r="344" ht="12.75" customHeight="1">
      <c r="A344" s="160"/>
      <c r="B344" s="3"/>
      <c r="C344" s="166"/>
      <c r="D344" s="121"/>
      <c r="E344" s="121"/>
      <c r="F344" s="166"/>
      <c r="G344" s="166"/>
      <c r="H344" s="17"/>
      <c r="I344" s="24"/>
      <c r="J344" s="24"/>
      <c r="K344" s="24"/>
      <c r="L344" s="24"/>
      <c r="M344" s="24"/>
      <c r="N344" s="24"/>
      <c r="O344" s="25"/>
      <c r="P344" s="24"/>
      <c r="Q344" s="24"/>
      <c r="R344" s="24"/>
      <c r="S344" s="24"/>
      <c r="T344" s="24"/>
      <c r="U344" s="24"/>
      <c r="V344" s="24"/>
      <c r="W344" s="24"/>
      <c r="X344" s="25"/>
      <c r="Y344" s="3"/>
      <c r="Z344" s="3"/>
      <c r="AA344" s="3"/>
      <c r="AB344" s="3"/>
      <c r="AC344" s="3"/>
    </row>
    <row r="345" ht="12.75" customHeight="1">
      <c r="A345" s="160"/>
      <c r="B345" s="3"/>
      <c r="C345" s="166"/>
      <c r="D345" s="121"/>
      <c r="E345" s="121"/>
      <c r="F345" s="166"/>
      <c r="G345" s="166"/>
      <c r="H345" s="17"/>
      <c r="I345" s="24"/>
      <c r="J345" s="24"/>
      <c r="K345" s="24"/>
      <c r="L345" s="24"/>
      <c r="M345" s="24"/>
      <c r="N345" s="24"/>
      <c r="O345" s="25"/>
      <c r="P345" s="24"/>
      <c r="Q345" s="24"/>
      <c r="R345" s="24"/>
      <c r="S345" s="24"/>
      <c r="T345" s="24"/>
      <c r="U345" s="24"/>
      <c r="V345" s="24"/>
      <c r="W345" s="24"/>
      <c r="X345" s="25"/>
      <c r="Y345" s="3"/>
      <c r="Z345" s="3"/>
      <c r="AA345" s="3"/>
      <c r="AB345" s="3"/>
      <c r="AC345" s="3"/>
    </row>
    <row r="346" ht="12.75" customHeight="1">
      <c r="A346" s="160"/>
      <c r="B346" s="3"/>
      <c r="C346" s="166"/>
      <c r="D346" s="121"/>
      <c r="E346" s="121"/>
      <c r="F346" s="166"/>
      <c r="G346" s="166"/>
      <c r="H346" s="17"/>
      <c r="I346" s="24"/>
      <c r="J346" s="24"/>
      <c r="K346" s="24"/>
      <c r="L346" s="24"/>
      <c r="M346" s="24"/>
      <c r="N346" s="24"/>
      <c r="O346" s="25"/>
      <c r="P346" s="24"/>
      <c r="Q346" s="24"/>
      <c r="R346" s="24"/>
      <c r="S346" s="24"/>
      <c r="T346" s="24"/>
      <c r="U346" s="24"/>
      <c r="V346" s="24"/>
      <c r="W346" s="24"/>
      <c r="X346" s="25"/>
      <c r="Y346" s="3"/>
      <c r="Z346" s="3"/>
      <c r="AA346" s="3"/>
      <c r="AB346" s="3"/>
      <c r="AC346" s="3"/>
    </row>
    <row r="347" ht="12.75" customHeight="1">
      <c r="A347" s="160"/>
      <c r="B347" s="3"/>
      <c r="C347" s="166"/>
      <c r="D347" s="121"/>
      <c r="E347" s="121"/>
      <c r="F347" s="166"/>
      <c r="G347" s="166"/>
      <c r="H347" s="17"/>
      <c r="I347" s="24"/>
      <c r="J347" s="24"/>
      <c r="K347" s="24"/>
      <c r="L347" s="24"/>
      <c r="M347" s="24"/>
      <c r="N347" s="24"/>
      <c r="O347" s="25"/>
      <c r="P347" s="24"/>
      <c r="Q347" s="24"/>
      <c r="R347" s="24"/>
      <c r="S347" s="24"/>
      <c r="T347" s="24"/>
      <c r="U347" s="24"/>
      <c r="V347" s="24"/>
      <c r="W347" s="24"/>
      <c r="X347" s="25"/>
      <c r="Y347" s="3"/>
      <c r="Z347" s="3"/>
      <c r="AA347" s="3"/>
      <c r="AB347" s="3"/>
      <c r="AC347" s="3"/>
    </row>
    <row r="348" ht="12.75" customHeight="1">
      <c r="A348" s="160"/>
      <c r="B348" s="3"/>
      <c r="C348" s="166"/>
      <c r="D348" s="121"/>
      <c r="E348" s="121"/>
      <c r="F348" s="166"/>
      <c r="G348" s="166"/>
      <c r="H348" s="17"/>
      <c r="I348" s="24"/>
      <c r="J348" s="24"/>
      <c r="K348" s="24"/>
      <c r="L348" s="24"/>
      <c r="M348" s="24"/>
      <c r="N348" s="24"/>
      <c r="O348" s="25"/>
      <c r="P348" s="24"/>
      <c r="Q348" s="24"/>
      <c r="R348" s="24"/>
      <c r="S348" s="24"/>
      <c r="T348" s="24"/>
      <c r="U348" s="24"/>
      <c r="V348" s="24"/>
      <c r="W348" s="24"/>
      <c r="X348" s="25"/>
      <c r="Y348" s="3"/>
      <c r="Z348" s="3"/>
      <c r="AA348" s="3"/>
      <c r="AB348" s="3"/>
      <c r="AC348" s="3"/>
    </row>
    <row r="349" ht="12.75" customHeight="1">
      <c r="A349" s="160"/>
      <c r="B349" s="3"/>
      <c r="C349" s="166"/>
      <c r="D349" s="121"/>
      <c r="E349" s="121"/>
      <c r="F349" s="166"/>
      <c r="G349" s="166"/>
      <c r="H349" s="17"/>
      <c r="I349" s="24"/>
      <c r="J349" s="24"/>
      <c r="K349" s="24"/>
      <c r="L349" s="24"/>
      <c r="M349" s="24"/>
      <c r="N349" s="24"/>
      <c r="O349" s="25"/>
      <c r="P349" s="24"/>
      <c r="Q349" s="24"/>
      <c r="R349" s="24"/>
      <c r="S349" s="24"/>
      <c r="T349" s="24"/>
      <c r="U349" s="24"/>
      <c r="V349" s="24"/>
      <c r="W349" s="24"/>
      <c r="X349" s="25"/>
      <c r="Y349" s="3"/>
      <c r="Z349" s="3"/>
      <c r="AA349" s="3"/>
      <c r="AB349" s="3"/>
      <c r="AC349" s="3"/>
    </row>
    <row r="350" ht="12.75" customHeight="1">
      <c r="A350" s="160"/>
      <c r="B350" s="3"/>
      <c r="C350" s="166"/>
      <c r="D350" s="121"/>
      <c r="E350" s="121"/>
      <c r="F350" s="166"/>
      <c r="G350" s="166"/>
      <c r="H350" s="17"/>
      <c r="I350" s="24"/>
      <c r="J350" s="24"/>
      <c r="K350" s="24"/>
      <c r="L350" s="24"/>
      <c r="M350" s="24"/>
      <c r="N350" s="24"/>
      <c r="O350" s="25"/>
      <c r="P350" s="24"/>
      <c r="Q350" s="24"/>
      <c r="R350" s="24"/>
      <c r="S350" s="24"/>
      <c r="T350" s="24"/>
      <c r="U350" s="24"/>
      <c r="V350" s="24"/>
      <c r="W350" s="24"/>
      <c r="X350" s="25"/>
      <c r="Y350" s="3"/>
      <c r="Z350" s="3"/>
      <c r="AA350" s="3"/>
      <c r="AB350" s="3"/>
      <c r="AC350" s="3"/>
    </row>
    <row r="351" ht="12.75" customHeight="1">
      <c r="A351" s="160"/>
      <c r="B351" s="3"/>
      <c r="C351" s="166"/>
      <c r="D351" s="121"/>
      <c r="E351" s="121"/>
      <c r="F351" s="166"/>
      <c r="G351" s="166"/>
      <c r="H351" s="17"/>
      <c r="I351" s="24"/>
      <c r="J351" s="24"/>
      <c r="K351" s="24"/>
      <c r="L351" s="24"/>
      <c r="M351" s="24"/>
      <c r="N351" s="24"/>
      <c r="O351" s="25"/>
      <c r="P351" s="24"/>
      <c r="Q351" s="24"/>
      <c r="R351" s="24"/>
      <c r="S351" s="24"/>
      <c r="T351" s="24"/>
      <c r="U351" s="24"/>
      <c r="V351" s="24"/>
      <c r="W351" s="24"/>
      <c r="X351" s="25"/>
      <c r="Y351" s="3"/>
      <c r="Z351" s="3"/>
      <c r="AA351" s="3"/>
      <c r="AB351" s="3"/>
      <c r="AC351" s="3"/>
    </row>
    <row r="352" ht="12.75" customHeight="1">
      <c r="A352" s="160"/>
      <c r="B352" s="3"/>
      <c r="C352" s="166"/>
      <c r="D352" s="121"/>
      <c r="E352" s="121"/>
      <c r="F352" s="166"/>
      <c r="G352" s="166"/>
      <c r="H352" s="17"/>
      <c r="I352" s="24"/>
      <c r="J352" s="24"/>
      <c r="K352" s="24"/>
      <c r="L352" s="24"/>
      <c r="M352" s="24"/>
      <c r="N352" s="24"/>
      <c r="O352" s="25"/>
      <c r="P352" s="24"/>
      <c r="Q352" s="24"/>
      <c r="R352" s="24"/>
      <c r="S352" s="24"/>
      <c r="T352" s="24"/>
      <c r="U352" s="24"/>
      <c r="V352" s="24"/>
      <c r="W352" s="24"/>
      <c r="X352" s="25"/>
      <c r="Y352" s="3"/>
      <c r="Z352" s="3"/>
      <c r="AA352" s="3"/>
      <c r="AB352" s="3"/>
      <c r="AC352" s="3"/>
    </row>
    <row r="353" ht="12.75" customHeight="1">
      <c r="A353" s="160"/>
      <c r="B353" s="3"/>
      <c r="C353" s="166"/>
      <c r="D353" s="121"/>
      <c r="E353" s="121"/>
      <c r="F353" s="166"/>
      <c r="G353" s="166"/>
      <c r="H353" s="17"/>
      <c r="I353" s="24"/>
      <c r="J353" s="24"/>
      <c r="K353" s="24"/>
      <c r="L353" s="24"/>
      <c r="M353" s="24"/>
      <c r="N353" s="24"/>
      <c r="O353" s="25"/>
      <c r="P353" s="24"/>
      <c r="Q353" s="24"/>
      <c r="R353" s="24"/>
      <c r="S353" s="24"/>
      <c r="T353" s="24"/>
      <c r="U353" s="24"/>
      <c r="V353" s="24"/>
      <c r="W353" s="24"/>
      <c r="X353" s="25"/>
      <c r="Y353" s="3"/>
      <c r="Z353" s="3"/>
      <c r="AA353" s="3"/>
      <c r="AB353" s="3"/>
      <c r="AC353" s="3"/>
    </row>
    <row r="354" ht="12.75" customHeight="1">
      <c r="A354" s="160"/>
      <c r="B354" s="3"/>
      <c r="C354" s="166"/>
      <c r="D354" s="121"/>
      <c r="E354" s="121"/>
      <c r="F354" s="166"/>
      <c r="G354" s="166"/>
      <c r="H354" s="17"/>
      <c r="I354" s="24"/>
      <c r="J354" s="24"/>
      <c r="K354" s="24"/>
      <c r="L354" s="24"/>
      <c r="M354" s="24"/>
      <c r="N354" s="24"/>
      <c r="O354" s="25"/>
      <c r="P354" s="24"/>
      <c r="Q354" s="24"/>
      <c r="R354" s="24"/>
      <c r="S354" s="24"/>
      <c r="T354" s="24"/>
      <c r="U354" s="24"/>
      <c r="V354" s="24"/>
      <c r="W354" s="24"/>
      <c r="X354" s="25"/>
      <c r="Y354" s="3"/>
      <c r="Z354" s="3"/>
      <c r="AA354" s="3"/>
      <c r="AB354" s="3"/>
      <c r="AC354" s="3"/>
    </row>
    <row r="355" ht="12.75" customHeight="1">
      <c r="A355" s="160"/>
      <c r="B355" s="3"/>
      <c r="C355" s="166"/>
      <c r="D355" s="121"/>
      <c r="E355" s="121"/>
      <c r="F355" s="166"/>
      <c r="G355" s="166"/>
      <c r="H355" s="17"/>
      <c r="I355" s="24"/>
      <c r="J355" s="24"/>
      <c r="K355" s="24"/>
      <c r="L355" s="24"/>
      <c r="M355" s="24"/>
      <c r="N355" s="24"/>
      <c r="O355" s="25"/>
      <c r="P355" s="24"/>
      <c r="Q355" s="24"/>
      <c r="R355" s="24"/>
      <c r="S355" s="24"/>
      <c r="T355" s="24"/>
      <c r="U355" s="24"/>
      <c r="V355" s="24"/>
      <c r="W355" s="24"/>
      <c r="X355" s="25"/>
      <c r="Y355" s="3"/>
      <c r="Z355" s="3"/>
      <c r="AA355" s="3"/>
      <c r="AB355" s="3"/>
      <c r="AC355" s="3"/>
    </row>
    <row r="356" ht="12.75" customHeight="1">
      <c r="A356" s="160"/>
      <c r="B356" s="3"/>
      <c r="C356" s="166"/>
      <c r="D356" s="121"/>
      <c r="E356" s="121"/>
      <c r="F356" s="166"/>
      <c r="G356" s="166"/>
      <c r="H356" s="17"/>
      <c r="I356" s="24"/>
      <c r="J356" s="24"/>
      <c r="K356" s="24"/>
      <c r="L356" s="24"/>
      <c r="M356" s="24"/>
      <c r="N356" s="24"/>
      <c r="O356" s="25"/>
      <c r="P356" s="24"/>
      <c r="Q356" s="24"/>
      <c r="R356" s="24"/>
      <c r="S356" s="24"/>
      <c r="T356" s="24"/>
      <c r="U356" s="24"/>
      <c r="V356" s="24"/>
      <c r="W356" s="24"/>
      <c r="X356" s="25"/>
      <c r="Y356" s="3"/>
      <c r="Z356" s="3"/>
      <c r="AA356" s="3"/>
      <c r="AB356" s="3"/>
      <c r="AC356" s="3"/>
    </row>
    <row r="357" ht="12.75" customHeight="1">
      <c r="A357" s="160"/>
      <c r="B357" s="3"/>
      <c r="C357" s="166"/>
      <c r="D357" s="121"/>
      <c r="E357" s="121"/>
      <c r="F357" s="166"/>
      <c r="G357" s="166"/>
      <c r="H357" s="17"/>
      <c r="I357" s="24"/>
      <c r="J357" s="24"/>
      <c r="K357" s="24"/>
      <c r="L357" s="24"/>
      <c r="M357" s="24"/>
      <c r="N357" s="24"/>
      <c r="O357" s="25"/>
      <c r="P357" s="24"/>
      <c r="Q357" s="24"/>
      <c r="R357" s="24"/>
      <c r="S357" s="24"/>
      <c r="T357" s="24"/>
      <c r="U357" s="24"/>
      <c r="V357" s="24"/>
      <c r="W357" s="24"/>
      <c r="X357" s="25"/>
      <c r="Y357" s="3"/>
      <c r="Z357" s="3"/>
      <c r="AA357" s="3"/>
      <c r="AB357" s="3"/>
      <c r="AC357" s="3"/>
    </row>
    <row r="358" ht="12.75" customHeight="1">
      <c r="A358" s="160"/>
      <c r="B358" s="3"/>
      <c r="C358" s="166"/>
      <c r="D358" s="121"/>
      <c r="E358" s="121"/>
      <c r="F358" s="166"/>
      <c r="G358" s="166"/>
      <c r="H358" s="17"/>
      <c r="I358" s="24"/>
      <c r="J358" s="24"/>
      <c r="K358" s="24"/>
      <c r="L358" s="24"/>
      <c r="M358" s="24"/>
      <c r="N358" s="24"/>
      <c r="O358" s="25"/>
      <c r="P358" s="24"/>
      <c r="Q358" s="24"/>
      <c r="R358" s="24"/>
      <c r="S358" s="24"/>
      <c r="T358" s="24"/>
      <c r="U358" s="24"/>
      <c r="V358" s="24"/>
      <c r="W358" s="24"/>
      <c r="X358" s="25"/>
      <c r="Y358" s="3"/>
      <c r="Z358" s="3"/>
      <c r="AA358" s="3"/>
      <c r="AB358" s="3"/>
      <c r="AC358" s="3"/>
    </row>
    <row r="359" ht="12.75" customHeight="1">
      <c r="A359" s="160"/>
      <c r="B359" s="3"/>
      <c r="C359" s="166"/>
      <c r="D359" s="121"/>
      <c r="E359" s="121"/>
      <c r="F359" s="166"/>
      <c r="G359" s="166"/>
      <c r="H359" s="17"/>
      <c r="I359" s="24"/>
      <c r="J359" s="24"/>
      <c r="K359" s="24"/>
      <c r="L359" s="24"/>
      <c r="M359" s="24"/>
      <c r="N359" s="24"/>
      <c r="O359" s="25"/>
      <c r="P359" s="24"/>
      <c r="Q359" s="24"/>
      <c r="R359" s="24"/>
      <c r="S359" s="24"/>
      <c r="T359" s="24"/>
      <c r="U359" s="24"/>
      <c r="V359" s="24"/>
      <c r="W359" s="24"/>
      <c r="X359" s="25"/>
      <c r="Y359" s="3"/>
      <c r="Z359" s="3"/>
      <c r="AA359" s="3"/>
      <c r="AB359" s="3"/>
      <c r="AC359" s="3"/>
    </row>
    <row r="360" ht="12.75" customHeight="1">
      <c r="A360" s="160"/>
      <c r="B360" s="3"/>
      <c r="C360" s="166"/>
      <c r="D360" s="121"/>
      <c r="E360" s="121"/>
      <c r="F360" s="166"/>
      <c r="G360" s="166"/>
      <c r="H360" s="17"/>
      <c r="I360" s="24"/>
      <c r="J360" s="24"/>
      <c r="K360" s="24"/>
      <c r="L360" s="24"/>
      <c r="M360" s="24"/>
      <c r="N360" s="24"/>
      <c r="O360" s="25"/>
      <c r="P360" s="24"/>
      <c r="Q360" s="24"/>
      <c r="R360" s="24"/>
      <c r="S360" s="24"/>
      <c r="T360" s="24"/>
      <c r="U360" s="24"/>
      <c r="V360" s="24"/>
      <c r="W360" s="24"/>
      <c r="X360" s="25"/>
      <c r="Y360" s="3"/>
      <c r="Z360" s="3"/>
      <c r="AA360" s="3"/>
      <c r="AB360" s="3"/>
      <c r="AC360" s="3"/>
    </row>
    <row r="361" ht="12.75" customHeight="1">
      <c r="A361" s="160"/>
      <c r="B361" s="3"/>
      <c r="C361" s="166"/>
      <c r="D361" s="121"/>
      <c r="E361" s="121"/>
      <c r="F361" s="166"/>
      <c r="G361" s="166"/>
      <c r="H361" s="17"/>
      <c r="I361" s="24"/>
      <c r="J361" s="24"/>
      <c r="K361" s="24"/>
      <c r="L361" s="24"/>
      <c r="M361" s="24"/>
      <c r="N361" s="24"/>
      <c r="O361" s="25"/>
      <c r="P361" s="24"/>
      <c r="Q361" s="24"/>
      <c r="R361" s="24"/>
      <c r="S361" s="24"/>
      <c r="T361" s="24"/>
      <c r="U361" s="24"/>
      <c r="V361" s="24"/>
      <c r="W361" s="24"/>
      <c r="X361" s="25"/>
      <c r="Y361" s="3"/>
      <c r="Z361" s="3"/>
      <c r="AA361" s="3"/>
      <c r="AB361" s="3"/>
      <c r="AC361" s="3"/>
    </row>
    <row r="362" ht="12.75" customHeight="1">
      <c r="A362" s="160"/>
      <c r="B362" s="3"/>
      <c r="C362" s="166"/>
      <c r="D362" s="121"/>
      <c r="E362" s="121"/>
      <c r="F362" s="166"/>
      <c r="G362" s="166"/>
      <c r="H362" s="17"/>
      <c r="I362" s="24"/>
      <c r="J362" s="24"/>
      <c r="K362" s="24"/>
      <c r="L362" s="24"/>
      <c r="M362" s="24"/>
      <c r="N362" s="24"/>
      <c r="O362" s="25"/>
      <c r="P362" s="24"/>
      <c r="Q362" s="24"/>
      <c r="R362" s="24"/>
      <c r="S362" s="24"/>
      <c r="T362" s="24"/>
      <c r="U362" s="24"/>
      <c r="V362" s="24"/>
      <c r="W362" s="24"/>
      <c r="X362" s="25"/>
      <c r="Y362" s="3"/>
      <c r="Z362" s="3"/>
      <c r="AA362" s="3"/>
      <c r="AB362" s="3"/>
      <c r="AC362" s="3"/>
    </row>
    <row r="363" ht="12.75" customHeight="1">
      <c r="A363" s="160"/>
      <c r="B363" s="3"/>
      <c r="C363" s="166"/>
      <c r="D363" s="121"/>
      <c r="E363" s="121"/>
      <c r="F363" s="166"/>
      <c r="G363" s="166"/>
      <c r="H363" s="17"/>
      <c r="I363" s="24"/>
      <c r="J363" s="24"/>
      <c r="K363" s="24"/>
      <c r="L363" s="24"/>
      <c r="M363" s="24"/>
      <c r="N363" s="24"/>
      <c r="O363" s="25"/>
      <c r="P363" s="24"/>
      <c r="Q363" s="24"/>
      <c r="R363" s="24"/>
      <c r="S363" s="24"/>
      <c r="T363" s="24"/>
      <c r="U363" s="24"/>
      <c r="V363" s="24"/>
      <c r="W363" s="24"/>
      <c r="X363" s="25"/>
      <c r="Y363" s="3"/>
      <c r="Z363" s="3"/>
      <c r="AA363" s="3"/>
      <c r="AB363" s="3"/>
      <c r="AC363" s="3"/>
    </row>
    <row r="364" ht="12.75" customHeight="1">
      <c r="A364" s="160"/>
      <c r="B364" s="3"/>
      <c r="C364" s="166"/>
      <c r="D364" s="121"/>
      <c r="E364" s="121"/>
      <c r="F364" s="166"/>
      <c r="G364" s="166"/>
      <c r="H364" s="17"/>
      <c r="I364" s="24"/>
      <c r="J364" s="24"/>
      <c r="K364" s="24"/>
      <c r="L364" s="24"/>
      <c r="M364" s="24"/>
      <c r="N364" s="24"/>
      <c r="O364" s="25"/>
      <c r="P364" s="24"/>
      <c r="Q364" s="24"/>
      <c r="R364" s="24"/>
      <c r="S364" s="24"/>
      <c r="T364" s="24"/>
      <c r="U364" s="24"/>
      <c r="V364" s="24"/>
      <c r="W364" s="24"/>
      <c r="X364" s="25"/>
      <c r="Y364" s="3"/>
      <c r="Z364" s="3"/>
      <c r="AA364" s="3"/>
      <c r="AB364" s="3"/>
      <c r="AC364" s="3"/>
    </row>
    <row r="365" ht="12.75" customHeight="1">
      <c r="A365" s="160"/>
      <c r="B365" s="3"/>
      <c r="C365" s="166"/>
      <c r="D365" s="121"/>
      <c r="E365" s="121"/>
      <c r="F365" s="166"/>
      <c r="G365" s="166"/>
      <c r="H365" s="17"/>
      <c r="I365" s="24"/>
      <c r="J365" s="24"/>
      <c r="K365" s="24"/>
      <c r="L365" s="24"/>
      <c r="M365" s="24"/>
      <c r="N365" s="24"/>
      <c r="O365" s="25"/>
      <c r="P365" s="24"/>
      <c r="Q365" s="24"/>
      <c r="R365" s="24"/>
      <c r="S365" s="24"/>
      <c r="T365" s="24"/>
      <c r="U365" s="24"/>
      <c r="V365" s="24"/>
      <c r="W365" s="24"/>
      <c r="X365" s="25"/>
      <c r="Y365" s="3"/>
      <c r="Z365" s="3"/>
      <c r="AA365" s="3"/>
      <c r="AB365" s="3"/>
      <c r="AC365" s="3"/>
    </row>
    <row r="366" ht="12.75" customHeight="1">
      <c r="A366" s="160"/>
      <c r="B366" s="3"/>
      <c r="C366" s="166"/>
      <c r="D366" s="121"/>
      <c r="E366" s="121"/>
      <c r="F366" s="166"/>
      <c r="G366" s="166"/>
      <c r="H366" s="17"/>
      <c r="I366" s="24"/>
      <c r="J366" s="24"/>
      <c r="K366" s="24"/>
      <c r="L366" s="24"/>
      <c r="M366" s="24"/>
      <c r="N366" s="24"/>
      <c r="O366" s="25"/>
      <c r="P366" s="24"/>
      <c r="Q366" s="24"/>
      <c r="R366" s="24"/>
      <c r="S366" s="24"/>
      <c r="T366" s="24"/>
      <c r="U366" s="24"/>
      <c r="V366" s="24"/>
      <c r="W366" s="24"/>
      <c r="X366" s="25"/>
      <c r="Y366" s="3"/>
      <c r="Z366" s="3"/>
      <c r="AA366" s="3"/>
      <c r="AB366" s="3"/>
      <c r="AC366" s="3"/>
    </row>
    <row r="367" ht="12.75" customHeight="1">
      <c r="A367" s="160"/>
      <c r="B367" s="3"/>
      <c r="C367" s="166"/>
      <c r="D367" s="121"/>
      <c r="E367" s="121"/>
      <c r="F367" s="166"/>
      <c r="G367" s="166"/>
      <c r="H367" s="17"/>
      <c r="I367" s="24"/>
      <c r="J367" s="24"/>
      <c r="K367" s="24"/>
      <c r="L367" s="24"/>
      <c r="M367" s="24"/>
      <c r="N367" s="24"/>
      <c r="O367" s="25"/>
      <c r="P367" s="24"/>
      <c r="Q367" s="24"/>
      <c r="R367" s="24"/>
      <c r="S367" s="24"/>
      <c r="T367" s="24"/>
      <c r="U367" s="24"/>
      <c r="V367" s="24"/>
      <c r="W367" s="24"/>
      <c r="X367" s="25"/>
      <c r="Y367" s="3"/>
      <c r="Z367" s="3"/>
      <c r="AA367" s="3"/>
      <c r="AB367" s="3"/>
      <c r="AC367" s="3"/>
    </row>
    <row r="368" ht="12.75" customHeight="1">
      <c r="A368" s="160"/>
      <c r="B368" s="3"/>
      <c r="C368" s="166"/>
      <c r="D368" s="121"/>
      <c r="E368" s="121"/>
      <c r="F368" s="166"/>
      <c r="G368" s="166"/>
      <c r="H368" s="17"/>
      <c r="I368" s="24"/>
      <c r="J368" s="24"/>
      <c r="K368" s="24"/>
      <c r="L368" s="24"/>
      <c r="M368" s="24"/>
      <c r="N368" s="24"/>
      <c r="O368" s="25"/>
      <c r="P368" s="24"/>
      <c r="Q368" s="24"/>
      <c r="R368" s="24"/>
      <c r="S368" s="24"/>
      <c r="T368" s="24"/>
      <c r="U368" s="24"/>
      <c r="V368" s="24"/>
      <c r="W368" s="24"/>
      <c r="X368" s="25"/>
      <c r="Y368" s="3"/>
      <c r="Z368" s="3"/>
      <c r="AA368" s="3"/>
      <c r="AB368" s="3"/>
      <c r="AC368" s="3"/>
    </row>
    <row r="369" ht="12.75" customHeight="1">
      <c r="A369" s="160"/>
      <c r="B369" s="3"/>
      <c r="C369" s="166"/>
      <c r="D369" s="121"/>
      <c r="E369" s="121"/>
      <c r="F369" s="166"/>
      <c r="G369" s="166"/>
      <c r="H369" s="17"/>
      <c r="I369" s="24"/>
      <c r="J369" s="24"/>
      <c r="K369" s="24"/>
      <c r="L369" s="24"/>
      <c r="M369" s="24"/>
      <c r="N369" s="24"/>
      <c r="O369" s="25"/>
      <c r="P369" s="24"/>
      <c r="Q369" s="24"/>
      <c r="R369" s="24"/>
      <c r="S369" s="24"/>
      <c r="T369" s="24"/>
      <c r="U369" s="24"/>
      <c r="V369" s="24"/>
      <c r="W369" s="24"/>
      <c r="X369" s="25"/>
      <c r="Y369" s="3"/>
      <c r="Z369" s="3"/>
      <c r="AA369" s="3"/>
      <c r="AB369" s="3"/>
      <c r="AC369" s="3"/>
    </row>
    <row r="370" ht="12.75" customHeight="1">
      <c r="A370" s="160"/>
      <c r="B370" s="3"/>
      <c r="C370" s="166"/>
      <c r="D370" s="121"/>
      <c r="E370" s="121"/>
      <c r="F370" s="166"/>
      <c r="G370" s="166"/>
      <c r="H370" s="17"/>
      <c r="I370" s="24"/>
      <c r="J370" s="24"/>
      <c r="K370" s="24"/>
      <c r="L370" s="24"/>
      <c r="M370" s="24"/>
      <c r="N370" s="24"/>
      <c r="O370" s="25"/>
      <c r="P370" s="24"/>
      <c r="Q370" s="24"/>
      <c r="R370" s="24"/>
      <c r="S370" s="24"/>
      <c r="T370" s="24"/>
      <c r="U370" s="24"/>
      <c r="V370" s="24"/>
      <c r="W370" s="24"/>
      <c r="X370" s="25"/>
      <c r="Y370" s="3"/>
      <c r="Z370" s="3"/>
      <c r="AA370" s="3"/>
      <c r="AB370" s="3"/>
      <c r="AC370" s="3"/>
    </row>
    <row r="371" ht="12.75" customHeight="1">
      <c r="A371" s="160"/>
      <c r="B371" s="3"/>
      <c r="C371" s="166"/>
      <c r="D371" s="121"/>
      <c r="E371" s="121"/>
      <c r="F371" s="166"/>
      <c r="G371" s="166"/>
      <c r="H371" s="17"/>
      <c r="I371" s="24"/>
      <c r="J371" s="24"/>
      <c r="K371" s="24"/>
      <c r="L371" s="24"/>
      <c r="M371" s="24"/>
      <c r="N371" s="24"/>
      <c r="O371" s="25"/>
      <c r="P371" s="24"/>
      <c r="Q371" s="24"/>
      <c r="R371" s="24"/>
      <c r="S371" s="24"/>
      <c r="T371" s="24"/>
      <c r="U371" s="24"/>
      <c r="V371" s="24"/>
      <c r="W371" s="24"/>
      <c r="X371" s="25"/>
      <c r="Y371" s="3"/>
      <c r="Z371" s="3"/>
      <c r="AA371" s="3"/>
      <c r="AB371" s="3"/>
      <c r="AC371" s="3"/>
    </row>
    <row r="372" ht="12.75" customHeight="1">
      <c r="A372" s="160"/>
      <c r="B372" s="3"/>
      <c r="C372" s="166"/>
      <c r="D372" s="121"/>
      <c r="E372" s="121"/>
      <c r="F372" s="166"/>
      <c r="G372" s="166"/>
      <c r="H372" s="17"/>
      <c r="I372" s="24"/>
      <c r="J372" s="24"/>
      <c r="K372" s="24"/>
      <c r="L372" s="24"/>
      <c r="M372" s="24"/>
      <c r="N372" s="24"/>
      <c r="O372" s="25"/>
      <c r="P372" s="24"/>
      <c r="Q372" s="24"/>
      <c r="R372" s="24"/>
      <c r="S372" s="24"/>
      <c r="T372" s="24"/>
      <c r="U372" s="24"/>
      <c r="V372" s="24"/>
      <c r="W372" s="24"/>
      <c r="X372" s="25"/>
      <c r="Y372" s="3"/>
      <c r="Z372" s="3"/>
      <c r="AA372" s="3"/>
      <c r="AB372" s="3"/>
      <c r="AC372" s="3"/>
    </row>
    <row r="373" ht="12.75" customHeight="1">
      <c r="A373" s="160"/>
      <c r="B373" s="3"/>
      <c r="C373" s="166"/>
      <c r="D373" s="121"/>
      <c r="E373" s="121"/>
      <c r="F373" s="166"/>
      <c r="G373" s="166"/>
      <c r="H373" s="17"/>
      <c r="I373" s="24"/>
      <c r="J373" s="24"/>
      <c r="K373" s="24"/>
      <c r="L373" s="24"/>
      <c r="M373" s="24"/>
      <c r="N373" s="24"/>
      <c r="O373" s="25"/>
      <c r="P373" s="24"/>
      <c r="Q373" s="24"/>
      <c r="R373" s="24"/>
      <c r="S373" s="24"/>
      <c r="T373" s="24"/>
      <c r="U373" s="24"/>
      <c r="V373" s="24"/>
      <c r="W373" s="24"/>
      <c r="X373" s="25"/>
      <c r="Y373" s="3"/>
      <c r="Z373" s="3"/>
      <c r="AA373" s="3"/>
      <c r="AB373" s="3"/>
      <c r="AC373" s="3"/>
    </row>
    <row r="374" ht="12.75" customHeight="1">
      <c r="A374" s="160"/>
      <c r="B374" s="3"/>
      <c r="C374" s="166"/>
      <c r="D374" s="121"/>
      <c r="E374" s="121"/>
      <c r="F374" s="166"/>
      <c r="G374" s="166"/>
      <c r="H374" s="17"/>
      <c r="I374" s="24"/>
      <c r="J374" s="24"/>
      <c r="K374" s="24"/>
      <c r="L374" s="24"/>
      <c r="M374" s="24"/>
      <c r="N374" s="24"/>
      <c r="O374" s="25"/>
      <c r="P374" s="24"/>
      <c r="Q374" s="24"/>
      <c r="R374" s="24"/>
      <c r="S374" s="24"/>
      <c r="T374" s="24"/>
      <c r="U374" s="24"/>
      <c r="V374" s="24"/>
      <c r="W374" s="24"/>
      <c r="X374" s="25"/>
      <c r="Y374" s="3"/>
      <c r="Z374" s="3"/>
      <c r="AA374" s="3"/>
      <c r="AB374" s="3"/>
      <c r="AC374" s="3"/>
    </row>
    <row r="375" ht="12.75" customHeight="1">
      <c r="A375" s="160"/>
      <c r="B375" s="3"/>
      <c r="C375" s="166"/>
      <c r="D375" s="121"/>
      <c r="E375" s="121"/>
      <c r="F375" s="166"/>
      <c r="G375" s="166"/>
      <c r="H375" s="17"/>
      <c r="I375" s="24"/>
      <c r="J375" s="24"/>
      <c r="K375" s="24"/>
      <c r="L375" s="24"/>
      <c r="M375" s="24"/>
      <c r="N375" s="24"/>
      <c r="O375" s="25"/>
      <c r="P375" s="24"/>
      <c r="Q375" s="24"/>
      <c r="R375" s="24"/>
      <c r="S375" s="24"/>
      <c r="T375" s="24"/>
      <c r="U375" s="24"/>
      <c r="V375" s="24"/>
      <c r="W375" s="24"/>
      <c r="X375" s="25"/>
      <c r="Y375" s="3"/>
      <c r="Z375" s="3"/>
      <c r="AA375" s="3"/>
      <c r="AB375" s="3"/>
      <c r="AC375" s="3"/>
    </row>
    <row r="376" ht="12.75" customHeight="1">
      <c r="A376" s="160"/>
      <c r="B376" s="3"/>
      <c r="C376" s="166"/>
      <c r="D376" s="121"/>
      <c r="E376" s="121"/>
      <c r="F376" s="166"/>
      <c r="G376" s="166"/>
      <c r="H376" s="17"/>
      <c r="I376" s="24"/>
      <c r="J376" s="24"/>
      <c r="K376" s="24"/>
      <c r="L376" s="24"/>
      <c r="M376" s="24"/>
      <c r="N376" s="24"/>
      <c r="O376" s="25"/>
      <c r="P376" s="24"/>
      <c r="Q376" s="24"/>
      <c r="R376" s="24"/>
      <c r="S376" s="24"/>
      <c r="T376" s="24"/>
      <c r="U376" s="24"/>
      <c r="V376" s="24"/>
      <c r="W376" s="24"/>
      <c r="X376" s="25"/>
      <c r="Y376" s="3"/>
      <c r="Z376" s="3"/>
      <c r="AA376" s="3"/>
      <c r="AB376" s="3"/>
      <c r="AC376" s="3"/>
    </row>
    <row r="377" ht="12.75" customHeight="1">
      <c r="A377" s="160"/>
      <c r="B377" s="3"/>
      <c r="C377" s="166"/>
      <c r="D377" s="121"/>
      <c r="E377" s="121"/>
      <c r="F377" s="166"/>
      <c r="G377" s="166"/>
      <c r="H377" s="17"/>
      <c r="I377" s="24"/>
      <c r="J377" s="24"/>
      <c r="K377" s="24"/>
      <c r="L377" s="24"/>
      <c r="M377" s="24"/>
      <c r="N377" s="24"/>
      <c r="O377" s="25"/>
      <c r="P377" s="24"/>
      <c r="Q377" s="24"/>
      <c r="R377" s="24"/>
      <c r="S377" s="24"/>
      <c r="T377" s="24"/>
      <c r="U377" s="24"/>
      <c r="V377" s="24"/>
      <c r="W377" s="24"/>
      <c r="X377" s="25"/>
      <c r="Y377" s="3"/>
      <c r="Z377" s="3"/>
      <c r="AA377" s="3"/>
      <c r="AB377" s="3"/>
      <c r="AC377" s="3"/>
    </row>
    <row r="378" ht="12.75" customHeight="1">
      <c r="A378" s="160"/>
      <c r="B378" s="3"/>
      <c r="C378" s="166"/>
      <c r="D378" s="121"/>
      <c r="E378" s="121"/>
      <c r="F378" s="166"/>
      <c r="G378" s="166"/>
      <c r="H378" s="17"/>
      <c r="I378" s="24"/>
      <c r="J378" s="24"/>
      <c r="K378" s="24"/>
      <c r="L378" s="24"/>
      <c r="M378" s="24"/>
      <c r="N378" s="24"/>
      <c r="O378" s="25"/>
      <c r="P378" s="24"/>
      <c r="Q378" s="24"/>
      <c r="R378" s="24"/>
      <c r="S378" s="24"/>
      <c r="T378" s="24"/>
      <c r="U378" s="24"/>
      <c r="V378" s="24"/>
      <c r="W378" s="24"/>
      <c r="X378" s="25"/>
      <c r="Y378" s="3"/>
      <c r="Z378" s="3"/>
      <c r="AA378" s="3"/>
      <c r="AB378" s="3"/>
      <c r="AC378" s="3"/>
    </row>
    <row r="379" ht="12.75" customHeight="1">
      <c r="A379" s="160"/>
      <c r="B379" s="3"/>
      <c r="C379" s="166"/>
      <c r="D379" s="121"/>
      <c r="E379" s="121"/>
      <c r="F379" s="166"/>
      <c r="G379" s="166"/>
      <c r="H379" s="17"/>
      <c r="I379" s="24"/>
      <c r="J379" s="24"/>
      <c r="K379" s="24"/>
      <c r="L379" s="24"/>
      <c r="M379" s="24"/>
      <c r="N379" s="24"/>
      <c r="O379" s="25"/>
      <c r="P379" s="24"/>
      <c r="Q379" s="24"/>
      <c r="R379" s="24"/>
      <c r="S379" s="24"/>
      <c r="T379" s="24"/>
      <c r="U379" s="24"/>
      <c r="V379" s="24"/>
      <c r="W379" s="24"/>
      <c r="X379" s="25"/>
      <c r="Y379" s="3"/>
      <c r="Z379" s="3"/>
      <c r="AA379" s="3"/>
      <c r="AB379" s="3"/>
      <c r="AC379" s="3"/>
    </row>
    <row r="380" ht="12.75" customHeight="1">
      <c r="A380" s="160"/>
      <c r="B380" s="3"/>
      <c r="C380" s="166"/>
      <c r="D380" s="121"/>
      <c r="E380" s="121"/>
      <c r="F380" s="166"/>
      <c r="G380" s="166"/>
      <c r="H380" s="17"/>
      <c r="I380" s="24"/>
      <c r="J380" s="24"/>
      <c r="K380" s="24"/>
      <c r="L380" s="24"/>
      <c r="M380" s="24"/>
      <c r="N380" s="24"/>
      <c r="O380" s="25"/>
      <c r="P380" s="24"/>
      <c r="Q380" s="24"/>
      <c r="R380" s="24"/>
      <c r="S380" s="24"/>
      <c r="T380" s="24"/>
      <c r="U380" s="24"/>
      <c r="V380" s="24"/>
      <c r="W380" s="24"/>
      <c r="X380" s="25"/>
      <c r="Y380" s="3"/>
      <c r="Z380" s="3"/>
      <c r="AA380" s="3"/>
      <c r="AB380" s="3"/>
      <c r="AC380" s="3"/>
    </row>
    <row r="381" ht="12.75" customHeight="1">
      <c r="A381" s="160"/>
      <c r="B381" s="3"/>
      <c r="C381" s="166"/>
      <c r="D381" s="121"/>
      <c r="E381" s="121"/>
      <c r="F381" s="166"/>
      <c r="G381" s="166"/>
      <c r="H381" s="17"/>
      <c r="I381" s="24"/>
      <c r="J381" s="24"/>
      <c r="K381" s="24"/>
      <c r="L381" s="24"/>
      <c r="M381" s="24"/>
      <c r="N381" s="24"/>
      <c r="O381" s="25"/>
      <c r="P381" s="24"/>
      <c r="Q381" s="24"/>
      <c r="R381" s="24"/>
      <c r="S381" s="24"/>
      <c r="T381" s="24"/>
      <c r="U381" s="24"/>
      <c r="V381" s="24"/>
      <c r="W381" s="24"/>
      <c r="X381" s="25"/>
      <c r="Y381" s="3"/>
      <c r="Z381" s="3"/>
      <c r="AA381" s="3"/>
      <c r="AB381" s="3"/>
      <c r="AC381" s="3"/>
    </row>
    <row r="382" ht="12.75" customHeight="1">
      <c r="A382" s="160"/>
      <c r="B382" s="3"/>
      <c r="C382" s="166"/>
      <c r="D382" s="121"/>
      <c r="E382" s="121"/>
      <c r="F382" s="166"/>
      <c r="G382" s="166"/>
      <c r="H382" s="17"/>
      <c r="I382" s="24"/>
      <c r="J382" s="24"/>
      <c r="K382" s="24"/>
      <c r="L382" s="24"/>
      <c r="M382" s="24"/>
      <c r="N382" s="24"/>
      <c r="O382" s="25"/>
      <c r="P382" s="24"/>
      <c r="Q382" s="24"/>
      <c r="R382" s="24"/>
      <c r="S382" s="24"/>
      <c r="T382" s="24"/>
      <c r="U382" s="24"/>
      <c r="V382" s="24"/>
      <c r="W382" s="24"/>
      <c r="X382" s="25"/>
      <c r="Y382" s="3"/>
      <c r="Z382" s="3"/>
      <c r="AA382" s="3"/>
      <c r="AB382" s="3"/>
      <c r="AC382" s="3"/>
    </row>
    <row r="383" ht="12.75" customHeight="1">
      <c r="A383" s="160"/>
      <c r="B383" s="3"/>
      <c r="C383" s="166"/>
      <c r="D383" s="121"/>
      <c r="E383" s="121"/>
      <c r="F383" s="166"/>
      <c r="G383" s="166"/>
      <c r="H383" s="17"/>
      <c r="I383" s="24"/>
      <c r="J383" s="24"/>
      <c r="K383" s="24"/>
      <c r="L383" s="24"/>
      <c r="M383" s="24"/>
      <c r="N383" s="24"/>
      <c r="O383" s="25"/>
      <c r="P383" s="24"/>
      <c r="Q383" s="24"/>
      <c r="R383" s="24"/>
      <c r="S383" s="24"/>
      <c r="T383" s="24"/>
      <c r="U383" s="24"/>
      <c r="V383" s="24"/>
      <c r="W383" s="24"/>
      <c r="X383" s="25"/>
      <c r="Y383" s="3"/>
      <c r="Z383" s="3"/>
      <c r="AA383" s="3"/>
      <c r="AB383" s="3"/>
      <c r="AC383" s="3"/>
    </row>
    <row r="384" ht="12.75" customHeight="1">
      <c r="A384" s="160"/>
      <c r="B384" s="3"/>
      <c r="C384" s="166"/>
      <c r="D384" s="121"/>
      <c r="E384" s="121"/>
      <c r="F384" s="166"/>
      <c r="G384" s="166"/>
      <c r="H384" s="17"/>
      <c r="I384" s="24"/>
      <c r="J384" s="24"/>
      <c r="K384" s="24"/>
      <c r="L384" s="24"/>
      <c r="M384" s="24"/>
      <c r="N384" s="24"/>
      <c r="O384" s="25"/>
      <c r="P384" s="24"/>
      <c r="Q384" s="24"/>
      <c r="R384" s="24"/>
      <c r="S384" s="24"/>
      <c r="T384" s="24"/>
      <c r="U384" s="24"/>
      <c r="V384" s="24"/>
      <c r="W384" s="24"/>
      <c r="X384" s="25"/>
      <c r="Y384" s="3"/>
      <c r="Z384" s="3"/>
      <c r="AA384" s="3"/>
      <c r="AB384" s="3"/>
      <c r="AC384" s="3"/>
    </row>
    <row r="385" ht="12.75" customHeight="1">
      <c r="A385" s="160"/>
      <c r="B385" s="3"/>
      <c r="C385" s="166"/>
      <c r="D385" s="121"/>
      <c r="E385" s="121"/>
      <c r="F385" s="166"/>
      <c r="G385" s="166"/>
      <c r="H385" s="17"/>
      <c r="I385" s="24"/>
      <c r="J385" s="24"/>
      <c r="K385" s="24"/>
      <c r="L385" s="24"/>
      <c r="M385" s="24"/>
      <c r="N385" s="24"/>
      <c r="O385" s="25"/>
      <c r="P385" s="24"/>
      <c r="Q385" s="24"/>
      <c r="R385" s="24"/>
      <c r="S385" s="24"/>
      <c r="T385" s="24"/>
      <c r="U385" s="24"/>
      <c r="V385" s="24"/>
      <c r="W385" s="24"/>
      <c r="X385" s="25"/>
      <c r="Y385" s="3"/>
      <c r="Z385" s="3"/>
      <c r="AA385" s="3"/>
      <c r="AB385" s="3"/>
      <c r="AC385" s="3"/>
    </row>
    <row r="386" ht="12.75" customHeight="1">
      <c r="A386" s="160"/>
      <c r="B386" s="3"/>
      <c r="C386" s="166"/>
      <c r="D386" s="121"/>
      <c r="E386" s="121"/>
      <c r="F386" s="166"/>
      <c r="G386" s="166"/>
      <c r="H386" s="17"/>
      <c r="I386" s="24"/>
      <c r="J386" s="24"/>
      <c r="K386" s="24"/>
      <c r="L386" s="24"/>
      <c r="M386" s="24"/>
      <c r="N386" s="24"/>
      <c r="O386" s="25"/>
      <c r="P386" s="24"/>
      <c r="Q386" s="24"/>
      <c r="R386" s="24"/>
      <c r="S386" s="24"/>
      <c r="T386" s="24"/>
      <c r="U386" s="24"/>
      <c r="V386" s="24"/>
      <c r="W386" s="24"/>
      <c r="X386" s="25"/>
      <c r="Y386" s="3"/>
      <c r="Z386" s="3"/>
      <c r="AA386" s="3"/>
      <c r="AB386" s="3"/>
      <c r="AC386" s="3"/>
    </row>
    <row r="387" ht="12.75" customHeight="1">
      <c r="A387" s="160"/>
      <c r="B387" s="3"/>
      <c r="C387" s="166"/>
      <c r="D387" s="121"/>
      <c r="E387" s="121"/>
      <c r="F387" s="166"/>
      <c r="G387" s="166"/>
      <c r="H387" s="17"/>
      <c r="I387" s="24"/>
      <c r="J387" s="24"/>
      <c r="K387" s="24"/>
      <c r="L387" s="24"/>
      <c r="M387" s="24"/>
      <c r="N387" s="24"/>
      <c r="O387" s="25"/>
      <c r="P387" s="24"/>
      <c r="Q387" s="24"/>
      <c r="R387" s="24"/>
      <c r="S387" s="24"/>
      <c r="T387" s="24"/>
      <c r="U387" s="24"/>
      <c r="V387" s="24"/>
      <c r="W387" s="24"/>
      <c r="X387" s="25"/>
      <c r="Y387" s="3"/>
      <c r="Z387" s="3"/>
      <c r="AA387" s="3"/>
      <c r="AB387" s="3"/>
      <c r="AC387" s="3"/>
    </row>
    <row r="388" ht="12.75" customHeight="1">
      <c r="A388" s="160"/>
      <c r="B388" s="3"/>
      <c r="C388" s="166"/>
      <c r="D388" s="121"/>
      <c r="E388" s="121"/>
      <c r="F388" s="166"/>
      <c r="G388" s="166"/>
      <c r="H388" s="17"/>
      <c r="I388" s="24"/>
      <c r="J388" s="24"/>
      <c r="K388" s="24"/>
      <c r="L388" s="24"/>
      <c r="M388" s="24"/>
      <c r="N388" s="24"/>
      <c r="O388" s="25"/>
      <c r="P388" s="24"/>
      <c r="Q388" s="24"/>
      <c r="R388" s="24"/>
      <c r="S388" s="24"/>
      <c r="T388" s="24"/>
      <c r="U388" s="24"/>
      <c r="V388" s="24"/>
      <c r="W388" s="24"/>
      <c r="X388" s="25"/>
      <c r="Y388" s="3"/>
      <c r="Z388" s="3"/>
      <c r="AA388" s="3"/>
      <c r="AB388" s="3"/>
      <c r="AC388" s="3"/>
    </row>
    <row r="389" ht="12.75" customHeight="1">
      <c r="A389" s="160"/>
      <c r="B389" s="3"/>
      <c r="C389" s="166"/>
      <c r="D389" s="121"/>
      <c r="E389" s="121"/>
      <c r="F389" s="166"/>
      <c r="G389" s="166"/>
      <c r="H389" s="17"/>
      <c r="I389" s="24"/>
      <c r="J389" s="24"/>
      <c r="K389" s="24"/>
      <c r="L389" s="24"/>
      <c r="M389" s="24"/>
      <c r="N389" s="24"/>
      <c r="O389" s="25"/>
      <c r="P389" s="24"/>
      <c r="Q389" s="24"/>
      <c r="R389" s="24"/>
      <c r="S389" s="24"/>
      <c r="T389" s="24"/>
      <c r="U389" s="24"/>
      <c r="V389" s="24"/>
      <c r="W389" s="24"/>
      <c r="X389" s="25"/>
      <c r="Y389" s="3"/>
      <c r="Z389" s="3"/>
      <c r="AA389" s="3"/>
      <c r="AB389" s="3"/>
      <c r="AC389" s="3"/>
    </row>
    <row r="390" ht="12.75" customHeight="1">
      <c r="A390" s="160"/>
      <c r="B390" s="3"/>
      <c r="C390" s="166"/>
      <c r="D390" s="121"/>
      <c r="E390" s="121"/>
      <c r="F390" s="166"/>
      <c r="G390" s="166"/>
      <c r="H390" s="17"/>
      <c r="I390" s="24"/>
      <c r="J390" s="24"/>
      <c r="K390" s="24"/>
      <c r="L390" s="24"/>
      <c r="M390" s="24"/>
      <c r="N390" s="24"/>
      <c r="O390" s="25"/>
      <c r="P390" s="24"/>
      <c r="Q390" s="24"/>
      <c r="R390" s="24"/>
      <c r="S390" s="24"/>
      <c r="T390" s="24"/>
      <c r="U390" s="24"/>
      <c r="V390" s="24"/>
      <c r="W390" s="24"/>
      <c r="X390" s="25"/>
      <c r="Y390" s="3"/>
      <c r="Z390" s="3"/>
      <c r="AA390" s="3"/>
      <c r="AB390" s="3"/>
      <c r="AC390" s="3"/>
    </row>
    <row r="391" ht="12.75" customHeight="1">
      <c r="A391" s="160"/>
      <c r="B391" s="3"/>
      <c r="C391" s="166"/>
      <c r="D391" s="121"/>
      <c r="E391" s="121"/>
      <c r="F391" s="166"/>
      <c r="G391" s="166"/>
      <c r="H391" s="17"/>
      <c r="I391" s="24"/>
      <c r="J391" s="24"/>
      <c r="K391" s="24"/>
      <c r="L391" s="24"/>
      <c r="M391" s="24"/>
      <c r="N391" s="24"/>
      <c r="O391" s="25"/>
      <c r="P391" s="24"/>
      <c r="Q391" s="24"/>
      <c r="R391" s="24"/>
      <c r="S391" s="24"/>
      <c r="T391" s="24"/>
      <c r="U391" s="24"/>
      <c r="V391" s="24"/>
      <c r="W391" s="24"/>
      <c r="X391" s="25"/>
      <c r="Y391" s="3"/>
      <c r="Z391" s="3"/>
      <c r="AA391" s="3"/>
      <c r="AB391" s="3"/>
      <c r="AC391" s="3"/>
    </row>
    <row r="392" ht="12.75" customHeight="1">
      <c r="A392" s="160"/>
      <c r="B392" s="3"/>
      <c r="C392" s="166"/>
      <c r="D392" s="121"/>
      <c r="E392" s="121"/>
      <c r="F392" s="166"/>
      <c r="G392" s="166"/>
      <c r="H392" s="17"/>
      <c r="I392" s="24"/>
      <c r="J392" s="24"/>
      <c r="K392" s="24"/>
      <c r="L392" s="24"/>
      <c r="M392" s="24"/>
      <c r="N392" s="24"/>
      <c r="O392" s="25"/>
      <c r="P392" s="24"/>
      <c r="Q392" s="24"/>
      <c r="R392" s="24"/>
      <c r="S392" s="24"/>
      <c r="T392" s="24"/>
      <c r="U392" s="24"/>
      <c r="V392" s="24"/>
      <c r="W392" s="24"/>
      <c r="X392" s="25"/>
      <c r="Y392" s="3"/>
      <c r="Z392" s="3"/>
      <c r="AA392" s="3"/>
      <c r="AB392" s="3"/>
      <c r="AC392" s="3"/>
    </row>
    <row r="393" ht="12.75" customHeight="1">
      <c r="A393" s="160"/>
      <c r="B393" s="3"/>
      <c r="C393" s="166"/>
      <c r="D393" s="121"/>
      <c r="E393" s="121"/>
      <c r="F393" s="166"/>
      <c r="G393" s="166"/>
      <c r="H393" s="17"/>
      <c r="I393" s="24"/>
      <c r="J393" s="24"/>
      <c r="K393" s="24"/>
      <c r="L393" s="24"/>
      <c r="M393" s="24"/>
      <c r="N393" s="24"/>
      <c r="O393" s="25"/>
      <c r="P393" s="24"/>
      <c r="Q393" s="24"/>
      <c r="R393" s="24"/>
      <c r="S393" s="24"/>
      <c r="T393" s="24"/>
      <c r="U393" s="24"/>
      <c r="V393" s="24"/>
      <c r="W393" s="24"/>
      <c r="X393" s="25"/>
      <c r="Y393" s="3"/>
      <c r="Z393" s="3"/>
      <c r="AA393" s="3"/>
      <c r="AB393" s="3"/>
      <c r="AC393" s="3"/>
    </row>
    <row r="394" ht="12.75" customHeight="1">
      <c r="A394" s="160"/>
      <c r="B394" s="3"/>
      <c r="C394" s="166"/>
      <c r="D394" s="121"/>
      <c r="E394" s="121"/>
      <c r="F394" s="166"/>
      <c r="G394" s="166"/>
      <c r="H394" s="17"/>
      <c r="I394" s="24"/>
      <c r="J394" s="24"/>
      <c r="K394" s="24"/>
      <c r="L394" s="24"/>
      <c r="M394" s="24"/>
      <c r="N394" s="24"/>
      <c r="O394" s="25"/>
      <c r="P394" s="24"/>
      <c r="Q394" s="24"/>
      <c r="R394" s="24"/>
      <c r="S394" s="24"/>
      <c r="T394" s="24"/>
      <c r="U394" s="24"/>
      <c r="V394" s="24"/>
      <c r="W394" s="24"/>
      <c r="X394" s="25"/>
      <c r="Y394" s="3"/>
      <c r="Z394" s="3"/>
      <c r="AA394" s="3"/>
      <c r="AB394" s="3"/>
      <c r="AC394" s="3"/>
    </row>
    <row r="395" ht="12.75" customHeight="1">
      <c r="A395" s="160"/>
      <c r="B395" s="3"/>
      <c r="C395" s="166"/>
      <c r="D395" s="121"/>
      <c r="E395" s="121"/>
      <c r="F395" s="166"/>
      <c r="G395" s="166"/>
      <c r="H395" s="17"/>
      <c r="I395" s="24"/>
      <c r="J395" s="24"/>
      <c r="K395" s="24"/>
      <c r="L395" s="24"/>
      <c r="M395" s="24"/>
      <c r="N395" s="24"/>
      <c r="O395" s="25"/>
      <c r="P395" s="24"/>
      <c r="Q395" s="24"/>
      <c r="R395" s="24"/>
      <c r="S395" s="24"/>
      <c r="T395" s="24"/>
      <c r="U395" s="24"/>
      <c r="V395" s="24"/>
      <c r="W395" s="24"/>
      <c r="X395" s="25"/>
      <c r="Y395" s="3"/>
      <c r="Z395" s="3"/>
      <c r="AA395" s="3"/>
      <c r="AB395" s="3"/>
      <c r="AC395" s="3"/>
    </row>
    <row r="396" ht="12.75" customHeight="1">
      <c r="A396" s="160"/>
      <c r="B396" s="3"/>
      <c r="C396" s="166"/>
      <c r="D396" s="121"/>
      <c r="E396" s="121"/>
      <c r="F396" s="166"/>
      <c r="G396" s="166"/>
      <c r="H396" s="17"/>
      <c r="I396" s="24"/>
      <c r="J396" s="24"/>
      <c r="K396" s="24"/>
      <c r="L396" s="24"/>
      <c r="M396" s="24"/>
      <c r="N396" s="24"/>
      <c r="O396" s="25"/>
      <c r="P396" s="24"/>
      <c r="Q396" s="24"/>
      <c r="R396" s="24"/>
      <c r="S396" s="24"/>
      <c r="T396" s="24"/>
      <c r="U396" s="24"/>
      <c r="V396" s="24"/>
      <c r="W396" s="24"/>
      <c r="X396" s="25"/>
      <c r="Y396" s="3"/>
      <c r="Z396" s="3"/>
      <c r="AA396" s="3"/>
      <c r="AB396" s="3"/>
      <c r="AC396" s="3"/>
    </row>
    <row r="397" ht="12.75" customHeight="1">
      <c r="A397" s="160"/>
      <c r="B397" s="3"/>
      <c r="C397" s="166"/>
      <c r="D397" s="121"/>
      <c r="E397" s="121"/>
      <c r="F397" s="166"/>
      <c r="G397" s="166"/>
      <c r="H397" s="17"/>
      <c r="I397" s="24"/>
      <c r="J397" s="24"/>
      <c r="K397" s="24"/>
      <c r="L397" s="24"/>
      <c r="M397" s="24"/>
      <c r="N397" s="24"/>
      <c r="O397" s="25"/>
      <c r="P397" s="24"/>
      <c r="Q397" s="24"/>
      <c r="R397" s="24"/>
      <c r="S397" s="24"/>
      <c r="T397" s="24"/>
      <c r="U397" s="24"/>
      <c r="V397" s="24"/>
      <c r="W397" s="24"/>
      <c r="X397" s="25"/>
      <c r="Y397" s="3"/>
      <c r="Z397" s="3"/>
      <c r="AA397" s="3"/>
      <c r="AB397" s="3"/>
      <c r="AC397" s="3"/>
    </row>
    <row r="398" ht="12.75" customHeight="1">
      <c r="A398" s="160"/>
      <c r="B398" s="3"/>
      <c r="C398" s="166"/>
      <c r="D398" s="121"/>
      <c r="E398" s="121"/>
      <c r="F398" s="166"/>
      <c r="G398" s="166"/>
      <c r="H398" s="17"/>
      <c r="I398" s="24"/>
      <c r="J398" s="24"/>
      <c r="K398" s="24"/>
      <c r="L398" s="24"/>
      <c r="M398" s="24"/>
      <c r="N398" s="24"/>
      <c r="O398" s="25"/>
      <c r="P398" s="24"/>
      <c r="Q398" s="24"/>
      <c r="R398" s="24"/>
      <c r="S398" s="24"/>
      <c r="T398" s="24"/>
      <c r="U398" s="24"/>
      <c r="V398" s="24"/>
      <c r="W398" s="24"/>
      <c r="X398" s="25"/>
      <c r="Y398" s="3"/>
      <c r="Z398" s="3"/>
      <c r="AA398" s="3"/>
      <c r="AB398" s="3"/>
      <c r="AC398" s="3"/>
    </row>
    <row r="399" ht="12.75" customHeight="1">
      <c r="A399" s="160"/>
      <c r="B399" s="3"/>
      <c r="C399" s="166"/>
      <c r="D399" s="121"/>
      <c r="E399" s="121"/>
      <c r="F399" s="166"/>
      <c r="G399" s="166"/>
      <c r="H399" s="17"/>
      <c r="I399" s="24"/>
      <c r="J399" s="24"/>
      <c r="K399" s="24"/>
      <c r="L399" s="24"/>
      <c r="M399" s="24"/>
      <c r="N399" s="24"/>
      <c r="O399" s="25"/>
      <c r="P399" s="24"/>
      <c r="Q399" s="24"/>
      <c r="R399" s="24"/>
      <c r="S399" s="24"/>
      <c r="T399" s="24"/>
      <c r="U399" s="24"/>
      <c r="V399" s="24"/>
      <c r="W399" s="24"/>
      <c r="X399" s="25"/>
      <c r="Y399" s="3"/>
      <c r="Z399" s="3"/>
      <c r="AA399" s="3"/>
      <c r="AB399" s="3"/>
      <c r="AC399" s="3"/>
    </row>
    <row r="400" ht="12.75" customHeight="1">
      <c r="A400" s="160"/>
      <c r="B400" s="3"/>
      <c r="C400" s="166"/>
      <c r="D400" s="121"/>
      <c r="E400" s="121"/>
      <c r="F400" s="166"/>
      <c r="G400" s="166"/>
      <c r="H400" s="17"/>
      <c r="I400" s="24"/>
      <c r="J400" s="24"/>
      <c r="K400" s="24"/>
      <c r="L400" s="24"/>
      <c r="M400" s="24"/>
      <c r="N400" s="24"/>
      <c r="O400" s="25"/>
      <c r="P400" s="24"/>
      <c r="Q400" s="24"/>
      <c r="R400" s="24"/>
      <c r="S400" s="24"/>
      <c r="T400" s="24"/>
      <c r="U400" s="24"/>
      <c r="V400" s="24"/>
      <c r="W400" s="24"/>
      <c r="X400" s="25"/>
      <c r="Y400" s="3"/>
      <c r="Z400" s="3"/>
      <c r="AA400" s="3"/>
      <c r="AB400" s="3"/>
      <c r="AC400" s="3"/>
    </row>
    <row r="401" ht="12.75" customHeight="1">
      <c r="A401" s="160"/>
      <c r="B401" s="3"/>
      <c r="C401" s="166"/>
      <c r="D401" s="121"/>
      <c r="E401" s="121"/>
      <c r="F401" s="166"/>
      <c r="G401" s="166"/>
      <c r="H401" s="17"/>
      <c r="I401" s="24"/>
      <c r="J401" s="24"/>
      <c r="K401" s="24"/>
      <c r="L401" s="24"/>
      <c r="M401" s="24"/>
      <c r="N401" s="24"/>
      <c r="O401" s="25"/>
      <c r="P401" s="24"/>
      <c r="Q401" s="24"/>
      <c r="R401" s="24"/>
      <c r="S401" s="24"/>
      <c r="T401" s="24"/>
      <c r="U401" s="24"/>
      <c r="V401" s="24"/>
      <c r="W401" s="24"/>
      <c r="X401" s="25"/>
      <c r="Y401" s="3"/>
      <c r="Z401" s="3"/>
      <c r="AA401" s="3"/>
      <c r="AB401" s="3"/>
      <c r="AC401" s="3"/>
    </row>
    <row r="402" ht="12.75" customHeight="1">
      <c r="A402" s="160"/>
      <c r="B402" s="3"/>
      <c r="C402" s="166"/>
      <c r="D402" s="71"/>
      <c r="E402" s="71"/>
      <c r="F402" s="166"/>
      <c r="G402" s="166"/>
      <c r="H402" s="17"/>
      <c r="I402" s="24"/>
      <c r="J402" s="24"/>
      <c r="K402" s="24"/>
      <c r="L402" s="24"/>
      <c r="M402" s="24"/>
      <c r="N402" s="24"/>
      <c r="O402" s="25"/>
      <c r="P402" s="24"/>
      <c r="Q402" s="24"/>
      <c r="R402" s="24"/>
      <c r="S402" s="24"/>
      <c r="T402" s="24"/>
      <c r="U402" s="24"/>
      <c r="V402" s="24"/>
      <c r="W402" s="24"/>
      <c r="X402" s="25"/>
      <c r="Y402" s="3"/>
      <c r="Z402" s="3"/>
      <c r="AA402" s="3"/>
      <c r="AB402" s="3"/>
      <c r="AC402" s="3"/>
    </row>
    <row r="403" ht="12.75" customHeight="1">
      <c r="A403" s="160"/>
      <c r="B403" s="3"/>
      <c r="C403" s="166"/>
      <c r="D403" s="71"/>
      <c r="E403" s="71"/>
      <c r="F403" s="166"/>
      <c r="G403" s="166"/>
      <c r="H403" s="17"/>
      <c r="I403" s="24"/>
      <c r="J403" s="24"/>
      <c r="K403" s="24"/>
      <c r="L403" s="24"/>
      <c r="M403" s="24"/>
      <c r="N403" s="24"/>
      <c r="O403" s="25"/>
      <c r="P403" s="24"/>
      <c r="Q403" s="24"/>
      <c r="R403" s="24"/>
      <c r="S403" s="24"/>
      <c r="T403" s="24"/>
      <c r="U403" s="24"/>
      <c r="V403" s="24"/>
      <c r="W403" s="24"/>
      <c r="X403" s="25"/>
      <c r="Y403" s="3"/>
      <c r="Z403" s="3"/>
      <c r="AA403" s="3"/>
      <c r="AB403" s="3"/>
      <c r="AC403" s="3"/>
    </row>
    <row r="404" ht="12.75" customHeight="1">
      <c r="A404" s="160"/>
      <c r="B404" s="3"/>
      <c r="C404" s="166"/>
      <c r="D404" s="71"/>
      <c r="E404" s="71"/>
      <c r="F404" s="166"/>
      <c r="G404" s="166"/>
      <c r="H404" s="17"/>
      <c r="I404" s="24"/>
      <c r="J404" s="24"/>
      <c r="K404" s="24"/>
      <c r="L404" s="24"/>
      <c r="M404" s="24"/>
      <c r="N404" s="24"/>
      <c r="O404" s="25"/>
      <c r="P404" s="24"/>
      <c r="Q404" s="24"/>
      <c r="R404" s="24"/>
      <c r="S404" s="24"/>
      <c r="T404" s="24"/>
      <c r="U404" s="24"/>
      <c r="V404" s="24"/>
      <c r="W404" s="24"/>
      <c r="X404" s="25"/>
      <c r="Y404" s="3"/>
      <c r="Z404" s="3"/>
      <c r="AA404" s="3"/>
      <c r="AB404" s="3"/>
      <c r="AC404" s="3"/>
    </row>
    <row r="405" ht="12.75" customHeight="1">
      <c r="A405" s="160"/>
      <c r="B405" s="3"/>
      <c r="C405" s="166"/>
      <c r="D405" s="71"/>
      <c r="E405" s="71"/>
      <c r="F405" s="166"/>
      <c r="G405" s="166"/>
      <c r="H405" s="17"/>
      <c r="I405" s="24"/>
      <c r="J405" s="24"/>
      <c r="K405" s="24"/>
      <c r="L405" s="24"/>
      <c r="M405" s="24"/>
      <c r="N405" s="24"/>
      <c r="O405" s="25"/>
      <c r="P405" s="24"/>
      <c r="Q405" s="24"/>
      <c r="R405" s="24"/>
      <c r="S405" s="24"/>
      <c r="T405" s="24"/>
      <c r="U405" s="24"/>
      <c r="V405" s="24"/>
      <c r="W405" s="24"/>
      <c r="X405" s="25"/>
      <c r="Y405" s="3"/>
      <c r="Z405" s="3"/>
      <c r="AA405" s="3"/>
      <c r="AB405" s="3"/>
      <c r="AC405" s="3"/>
    </row>
    <row r="406" ht="12.75" customHeight="1">
      <c r="A406" s="160"/>
      <c r="B406" s="3"/>
      <c r="C406" s="166"/>
      <c r="D406" s="71"/>
      <c r="E406" s="71"/>
      <c r="F406" s="166"/>
      <c r="G406" s="166"/>
      <c r="H406" s="17"/>
      <c r="I406" s="24"/>
      <c r="J406" s="24"/>
      <c r="K406" s="24"/>
      <c r="L406" s="24"/>
      <c r="M406" s="24"/>
      <c r="N406" s="24"/>
      <c r="O406" s="25"/>
      <c r="P406" s="24"/>
      <c r="Q406" s="24"/>
      <c r="R406" s="24"/>
      <c r="S406" s="24"/>
      <c r="T406" s="24"/>
      <c r="U406" s="24"/>
      <c r="V406" s="24"/>
      <c r="W406" s="24"/>
      <c r="X406" s="25"/>
      <c r="Y406" s="3"/>
      <c r="Z406" s="3"/>
      <c r="AA406" s="3"/>
      <c r="AB406" s="3"/>
      <c r="AC406" s="3"/>
    </row>
    <row r="407" ht="12.75" customHeight="1">
      <c r="A407" s="160"/>
      <c r="B407" s="3"/>
      <c r="C407" s="166"/>
      <c r="D407" s="71"/>
      <c r="E407" s="71"/>
      <c r="F407" s="166"/>
      <c r="G407" s="166"/>
      <c r="H407" s="17"/>
      <c r="I407" s="24"/>
      <c r="J407" s="24"/>
      <c r="K407" s="24"/>
      <c r="L407" s="24"/>
      <c r="M407" s="24"/>
      <c r="N407" s="24"/>
      <c r="O407" s="25"/>
      <c r="P407" s="24"/>
      <c r="Q407" s="24"/>
      <c r="R407" s="24"/>
      <c r="S407" s="24"/>
      <c r="T407" s="24"/>
      <c r="U407" s="24"/>
      <c r="V407" s="24"/>
      <c r="W407" s="24"/>
      <c r="X407" s="25"/>
      <c r="Y407" s="3"/>
      <c r="Z407" s="3"/>
      <c r="AA407" s="3"/>
      <c r="AB407" s="3"/>
      <c r="AC407" s="3"/>
    </row>
    <row r="408" ht="12.75" customHeight="1">
      <c r="A408" s="160"/>
      <c r="B408" s="3"/>
      <c r="C408" s="166"/>
      <c r="D408" s="71"/>
      <c r="E408" s="71"/>
      <c r="F408" s="166"/>
      <c r="G408" s="166"/>
      <c r="H408" s="17"/>
      <c r="I408" s="24"/>
      <c r="J408" s="24"/>
      <c r="K408" s="24"/>
      <c r="L408" s="24"/>
      <c r="M408" s="24"/>
      <c r="N408" s="24"/>
      <c r="O408" s="25"/>
      <c r="P408" s="24"/>
      <c r="Q408" s="24"/>
      <c r="R408" s="24"/>
      <c r="S408" s="24"/>
      <c r="T408" s="24"/>
      <c r="U408" s="24"/>
      <c r="V408" s="24"/>
      <c r="W408" s="24"/>
      <c r="X408" s="25"/>
      <c r="Y408" s="3"/>
      <c r="Z408" s="3"/>
      <c r="AA408" s="3"/>
      <c r="AB408" s="3"/>
      <c r="AC408" s="3"/>
    </row>
    <row r="409" ht="12.75" customHeight="1">
      <c r="A409" s="160"/>
      <c r="B409" s="3"/>
      <c r="C409" s="166"/>
      <c r="D409" s="71"/>
      <c r="E409" s="71"/>
      <c r="F409" s="166"/>
      <c r="G409" s="166"/>
      <c r="H409" s="17"/>
      <c r="I409" s="24"/>
      <c r="J409" s="24"/>
      <c r="K409" s="24"/>
      <c r="L409" s="24"/>
      <c r="M409" s="24"/>
      <c r="N409" s="24"/>
      <c r="O409" s="25"/>
      <c r="P409" s="24"/>
      <c r="Q409" s="24"/>
      <c r="R409" s="24"/>
      <c r="S409" s="24"/>
      <c r="T409" s="24"/>
      <c r="U409" s="24"/>
      <c r="V409" s="24"/>
      <c r="W409" s="24"/>
      <c r="X409" s="25"/>
      <c r="Y409" s="3"/>
      <c r="Z409" s="3"/>
      <c r="AA409" s="3"/>
      <c r="AB409" s="3"/>
      <c r="AC409" s="3"/>
    </row>
    <row r="410" ht="12.75" customHeight="1">
      <c r="A410" s="160"/>
      <c r="B410" s="3"/>
      <c r="C410" s="166"/>
      <c r="D410" s="71"/>
      <c r="E410" s="71"/>
      <c r="F410" s="166"/>
      <c r="G410" s="166"/>
      <c r="H410" s="17"/>
      <c r="I410" s="24"/>
      <c r="J410" s="24"/>
      <c r="K410" s="24"/>
      <c r="L410" s="24"/>
      <c r="M410" s="24"/>
      <c r="N410" s="24"/>
      <c r="O410" s="25"/>
      <c r="P410" s="24"/>
      <c r="Q410" s="24"/>
      <c r="R410" s="24"/>
      <c r="S410" s="24"/>
      <c r="T410" s="24"/>
      <c r="U410" s="24"/>
      <c r="V410" s="24"/>
      <c r="W410" s="24"/>
      <c r="X410" s="25"/>
      <c r="Y410" s="3"/>
      <c r="Z410" s="3"/>
      <c r="AA410" s="3"/>
      <c r="AB410" s="3"/>
      <c r="AC410" s="3"/>
    </row>
    <row r="411" ht="12.75" customHeight="1">
      <c r="A411" s="160"/>
      <c r="B411" s="3"/>
      <c r="C411" s="166"/>
      <c r="D411" s="71"/>
      <c r="E411" s="71"/>
      <c r="F411" s="166"/>
      <c r="G411" s="166"/>
      <c r="H411" s="17"/>
      <c r="I411" s="24"/>
      <c r="J411" s="24"/>
      <c r="K411" s="24"/>
      <c r="L411" s="24"/>
      <c r="M411" s="24"/>
      <c r="N411" s="24"/>
      <c r="O411" s="25"/>
      <c r="P411" s="24"/>
      <c r="Q411" s="24"/>
      <c r="R411" s="24"/>
      <c r="S411" s="24"/>
      <c r="T411" s="24"/>
      <c r="U411" s="24"/>
      <c r="V411" s="24"/>
      <c r="W411" s="24"/>
      <c r="X411" s="25"/>
      <c r="Y411" s="3"/>
      <c r="Z411" s="3"/>
      <c r="AA411" s="3"/>
      <c r="AB411" s="3"/>
      <c r="AC411" s="3"/>
    </row>
    <row r="412" ht="12.75" customHeight="1">
      <c r="A412" s="160"/>
      <c r="B412" s="3"/>
      <c r="C412" s="166"/>
      <c r="D412" s="71"/>
      <c r="E412" s="71"/>
      <c r="F412" s="166"/>
      <c r="G412" s="166"/>
      <c r="H412" s="17"/>
      <c r="I412" s="24"/>
      <c r="J412" s="24"/>
      <c r="K412" s="24"/>
      <c r="L412" s="24"/>
      <c r="M412" s="24"/>
      <c r="N412" s="24"/>
      <c r="O412" s="25"/>
      <c r="P412" s="24"/>
      <c r="Q412" s="24"/>
      <c r="R412" s="24"/>
      <c r="S412" s="24"/>
      <c r="T412" s="24"/>
      <c r="U412" s="24"/>
      <c r="V412" s="24"/>
      <c r="W412" s="24"/>
      <c r="X412" s="25"/>
      <c r="Y412" s="3"/>
      <c r="Z412" s="3"/>
      <c r="AA412" s="3"/>
      <c r="AB412" s="3"/>
      <c r="AC412" s="3"/>
    </row>
    <row r="413" ht="12.75" customHeight="1">
      <c r="A413" s="160"/>
      <c r="B413" s="3"/>
      <c r="C413" s="166"/>
      <c r="D413" s="71"/>
      <c r="E413" s="71"/>
      <c r="F413" s="3"/>
      <c r="G413" s="3"/>
      <c r="H413" s="17"/>
      <c r="I413" s="73"/>
      <c r="J413" s="73"/>
      <c r="K413" s="73"/>
      <c r="L413" s="73"/>
      <c r="M413" s="73"/>
      <c r="N413" s="73"/>
      <c r="O413" s="74"/>
      <c r="P413" s="73"/>
      <c r="Q413" s="73"/>
      <c r="R413" s="73"/>
      <c r="S413" s="73"/>
      <c r="T413" s="73"/>
      <c r="U413" s="73"/>
      <c r="V413" s="73"/>
      <c r="W413" s="3"/>
      <c r="X413" s="74"/>
      <c r="Y413" s="3"/>
      <c r="Z413" s="3"/>
      <c r="AA413" s="3"/>
      <c r="AB413" s="3"/>
      <c r="AC413" s="3"/>
    </row>
    <row r="414" ht="12.75" customHeight="1">
      <c r="A414" s="160"/>
      <c r="B414" s="3"/>
      <c r="C414" s="166"/>
      <c r="D414" s="71"/>
      <c r="E414" s="71"/>
      <c r="F414" s="3"/>
      <c r="G414" s="3"/>
      <c r="H414" s="17"/>
      <c r="I414" s="73"/>
      <c r="J414" s="73"/>
      <c r="K414" s="73"/>
      <c r="L414" s="73"/>
      <c r="M414" s="73"/>
      <c r="N414" s="73"/>
      <c r="O414" s="74"/>
      <c r="P414" s="73"/>
      <c r="Q414" s="73"/>
      <c r="R414" s="73"/>
      <c r="S414" s="73"/>
      <c r="T414" s="73"/>
      <c r="U414" s="73"/>
      <c r="V414" s="73"/>
      <c r="W414" s="3"/>
      <c r="X414" s="74"/>
      <c r="Y414" s="3"/>
      <c r="Z414" s="3"/>
      <c r="AA414" s="3"/>
      <c r="AB414" s="3"/>
      <c r="AC414" s="3"/>
    </row>
    <row r="415" ht="12.75" customHeight="1">
      <c r="A415" s="160"/>
      <c r="B415" s="3"/>
      <c r="C415" s="166"/>
      <c r="D415" s="71"/>
      <c r="E415" s="71"/>
      <c r="F415" s="3"/>
      <c r="G415" s="3"/>
      <c r="H415" s="17"/>
      <c r="I415" s="73"/>
      <c r="J415" s="73"/>
      <c r="K415" s="73"/>
      <c r="L415" s="73"/>
      <c r="M415" s="73"/>
      <c r="N415" s="73"/>
      <c r="O415" s="74"/>
      <c r="P415" s="73"/>
      <c r="Q415" s="73"/>
      <c r="R415" s="73"/>
      <c r="S415" s="73"/>
      <c r="T415" s="73"/>
      <c r="U415" s="73"/>
      <c r="V415" s="73"/>
      <c r="W415" s="3"/>
      <c r="X415" s="74"/>
      <c r="Y415" s="3"/>
      <c r="Z415" s="3"/>
      <c r="AA415" s="3"/>
      <c r="AB415" s="3"/>
      <c r="AC415" s="3"/>
    </row>
    <row r="416" ht="12.75" customHeight="1">
      <c r="A416" s="160"/>
      <c r="B416" s="3"/>
      <c r="C416" s="166"/>
      <c r="D416" s="71"/>
      <c r="E416" s="71"/>
      <c r="F416" s="3"/>
      <c r="G416" s="3"/>
      <c r="H416" s="17"/>
      <c r="I416" s="73"/>
      <c r="J416" s="73"/>
      <c r="K416" s="73"/>
      <c r="L416" s="73"/>
      <c r="M416" s="73"/>
      <c r="N416" s="73"/>
      <c r="O416" s="74"/>
      <c r="P416" s="73"/>
      <c r="Q416" s="73"/>
      <c r="R416" s="73"/>
      <c r="S416" s="73"/>
      <c r="T416" s="73"/>
      <c r="U416" s="73"/>
      <c r="V416" s="73"/>
      <c r="W416" s="3"/>
      <c r="X416" s="74"/>
      <c r="Y416" s="3"/>
      <c r="Z416" s="3"/>
      <c r="AA416" s="3"/>
      <c r="AB416" s="3"/>
      <c r="AC416" s="3"/>
    </row>
    <row r="417" ht="12.75" customHeight="1">
      <c r="A417" s="160"/>
      <c r="B417" s="3"/>
      <c r="C417" s="166"/>
      <c r="D417" s="71"/>
      <c r="E417" s="71"/>
      <c r="F417" s="3"/>
      <c r="G417" s="3"/>
      <c r="H417" s="17"/>
      <c r="I417" s="73"/>
      <c r="J417" s="73"/>
      <c r="K417" s="73"/>
      <c r="L417" s="73"/>
      <c r="M417" s="73"/>
      <c r="N417" s="73"/>
      <c r="O417" s="74"/>
      <c r="P417" s="73"/>
      <c r="Q417" s="73"/>
      <c r="R417" s="73"/>
      <c r="S417" s="73"/>
      <c r="T417" s="73"/>
      <c r="U417" s="73"/>
      <c r="V417" s="73"/>
      <c r="W417" s="3"/>
      <c r="X417" s="74"/>
      <c r="Y417" s="3"/>
      <c r="Z417" s="3"/>
      <c r="AA417" s="3"/>
      <c r="AB417" s="3"/>
      <c r="AC417" s="3"/>
    </row>
    <row r="418" ht="12.75" customHeight="1">
      <c r="A418" s="160"/>
      <c r="B418" s="3"/>
      <c r="C418" s="166"/>
      <c r="D418" s="71"/>
      <c r="E418" s="71"/>
      <c r="F418" s="3"/>
      <c r="G418" s="3"/>
      <c r="H418" s="17"/>
      <c r="I418" s="73"/>
      <c r="J418" s="73"/>
      <c r="K418" s="73"/>
      <c r="L418" s="73"/>
      <c r="M418" s="73"/>
      <c r="N418" s="73"/>
      <c r="O418" s="74"/>
      <c r="P418" s="73"/>
      <c r="Q418" s="73"/>
      <c r="R418" s="73"/>
      <c r="S418" s="73"/>
      <c r="T418" s="73"/>
      <c r="U418" s="73"/>
      <c r="V418" s="73"/>
      <c r="W418" s="3"/>
      <c r="X418" s="74"/>
      <c r="Y418" s="3"/>
      <c r="Z418" s="3"/>
      <c r="AA418" s="3"/>
      <c r="AB418" s="3"/>
      <c r="AC418" s="3"/>
    </row>
    <row r="419" ht="12.75" customHeight="1">
      <c r="A419" s="160"/>
      <c r="B419" s="3"/>
      <c r="C419" s="166"/>
      <c r="D419" s="71"/>
      <c r="E419" s="71"/>
      <c r="F419" s="3"/>
      <c r="G419" s="3"/>
      <c r="H419" s="17"/>
      <c r="I419" s="73"/>
      <c r="J419" s="73"/>
      <c r="K419" s="73"/>
      <c r="L419" s="73"/>
      <c r="M419" s="73"/>
      <c r="N419" s="73"/>
      <c r="O419" s="74"/>
      <c r="P419" s="73"/>
      <c r="Q419" s="73"/>
      <c r="R419" s="73"/>
      <c r="S419" s="73"/>
      <c r="T419" s="73"/>
      <c r="U419" s="73"/>
      <c r="V419" s="73"/>
      <c r="W419" s="3"/>
      <c r="X419" s="74"/>
      <c r="Y419" s="3"/>
      <c r="Z419" s="3"/>
      <c r="AA419" s="3"/>
      <c r="AB419" s="3"/>
      <c r="AC419" s="3"/>
    </row>
    <row r="420" ht="12.75" customHeight="1">
      <c r="A420" s="160"/>
      <c r="B420" s="3"/>
      <c r="C420" s="166"/>
      <c r="D420" s="71"/>
      <c r="E420" s="71"/>
      <c r="F420" s="3"/>
      <c r="G420" s="3"/>
      <c r="H420" s="17"/>
      <c r="I420" s="73"/>
      <c r="J420" s="73"/>
      <c r="K420" s="73"/>
      <c r="L420" s="73"/>
      <c r="M420" s="73"/>
      <c r="N420" s="73"/>
      <c r="O420" s="74"/>
      <c r="P420" s="73"/>
      <c r="Q420" s="73"/>
      <c r="R420" s="73"/>
      <c r="S420" s="73"/>
      <c r="T420" s="73"/>
      <c r="U420" s="73"/>
      <c r="V420" s="73"/>
      <c r="W420" s="3"/>
      <c r="X420" s="74"/>
      <c r="Y420" s="3"/>
      <c r="Z420" s="3"/>
      <c r="AA420" s="3"/>
      <c r="AB420" s="3"/>
      <c r="AC420" s="3"/>
    </row>
    <row r="421" ht="12.75" customHeight="1">
      <c r="A421" s="160"/>
      <c r="B421" s="3"/>
      <c r="C421" s="166"/>
      <c r="D421" s="71"/>
      <c r="E421" s="71"/>
      <c r="F421" s="3"/>
      <c r="G421" s="3"/>
      <c r="H421" s="17"/>
      <c r="I421" s="73"/>
      <c r="J421" s="73"/>
      <c r="K421" s="73"/>
      <c r="L421" s="73"/>
      <c r="M421" s="73"/>
      <c r="N421" s="73"/>
      <c r="O421" s="74"/>
      <c r="P421" s="73"/>
      <c r="Q421" s="73"/>
      <c r="R421" s="73"/>
      <c r="S421" s="73"/>
      <c r="T421" s="73"/>
      <c r="U421" s="73"/>
      <c r="V421" s="73"/>
      <c r="W421" s="3"/>
      <c r="X421" s="74"/>
      <c r="Y421" s="3"/>
      <c r="Z421" s="3"/>
      <c r="AA421" s="3"/>
      <c r="AB421" s="3"/>
      <c r="AC421" s="3"/>
    </row>
    <row r="422" ht="12.75" customHeight="1">
      <c r="A422" s="160"/>
      <c r="B422" s="3"/>
      <c r="C422" s="166"/>
      <c r="D422" s="71"/>
      <c r="E422" s="71"/>
      <c r="F422" s="3"/>
      <c r="G422" s="3"/>
      <c r="H422" s="17"/>
      <c r="I422" s="73"/>
      <c r="J422" s="73"/>
      <c r="K422" s="73"/>
      <c r="L422" s="73"/>
      <c r="M422" s="73"/>
      <c r="N422" s="73"/>
      <c r="O422" s="74"/>
      <c r="P422" s="73"/>
      <c r="Q422" s="73"/>
      <c r="R422" s="73"/>
      <c r="S422" s="73"/>
      <c r="T422" s="73"/>
      <c r="U422" s="73"/>
      <c r="V422" s="73"/>
      <c r="W422" s="3"/>
      <c r="X422" s="74"/>
      <c r="Y422" s="3"/>
      <c r="Z422" s="3"/>
      <c r="AA422" s="3"/>
      <c r="AB422" s="3"/>
      <c r="AC422" s="3"/>
    </row>
    <row r="423" ht="12.75" customHeight="1">
      <c r="A423" s="160"/>
      <c r="B423" s="3"/>
      <c r="C423" s="166"/>
      <c r="D423" s="71"/>
      <c r="E423" s="71"/>
      <c r="F423" s="3"/>
      <c r="G423" s="3"/>
      <c r="H423" s="17"/>
      <c r="I423" s="73"/>
      <c r="J423" s="73"/>
      <c r="K423" s="73"/>
      <c r="L423" s="73"/>
      <c r="M423" s="73"/>
      <c r="N423" s="73"/>
      <c r="O423" s="74"/>
      <c r="P423" s="73"/>
      <c r="Q423" s="73"/>
      <c r="R423" s="73"/>
      <c r="S423" s="73"/>
      <c r="T423" s="73"/>
      <c r="U423" s="73"/>
      <c r="V423" s="73"/>
      <c r="W423" s="3"/>
      <c r="X423" s="74"/>
      <c r="Y423" s="3"/>
      <c r="Z423" s="3"/>
      <c r="AA423" s="3"/>
      <c r="AB423" s="3"/>
      <c r="AC423" s="3"/>
    </row>
    <row r="424" ht="12.75" customHeight="1">
      <c r="A424" s="160"/>
      <c r="B424" s="3"/>
      <c r="C424" s="166"/>
      <c r="D424" s="71"/>
      <c r="E424" s="71"/>
      <c r="F424" s="3"/>
      <c r="G424" s="3"/>
      <c r="H424" s="17"/>
      <c r="I424" s="73"/>
      <c r="J424" s="73"/>
      <c r="K424" s="73"/>
      <c r="L424" s="73"/>
      <c r="M424" s="73"/>
      <c r="N424" s="73"/>
      <c r="O424" s="74"/>
      <c r="P424" s="73"/>
      <c r="Q424" s="73"/>
      <c r="R424" s="73"/>
      <c r="S424" s="73"/>
      <c r="T424" s="73"/>
      <c r="U424" s="73"/>
      <c r="V424" s="73"/>
      <c r="W424" s="3"/>
      <c r="X424" s="74"/>
      <c r="Y424" s="3"/>
      <c r="Z424" s="3"/>
      <c r="AA424" s="3"/>
      <c r="AB424" s="3"/>
      <c r="AC424" s="3"/>
    </row>
    <row r="425" ht="12.75" customHeight="1">
      <c r="A425" s="160"/>
      <c r="B425" s="3"/>
      <c r="C425" s="166"/>
      <c r="D425" s="71"/>
      <c r="E425" s="71"/>
      <c r="F425" s="3"/>
      <c r="G425" s="3"/>
      <c r="H425" s="17"/>
      <c r="I425" s="73"/>
      <c r="J425" s="73"/>
      <c r="K425" s="73"/>
      <c r="L425" s="73"/>
      <c r="M425" s="73"/>
      <c r="N425" s="73"/>
      <c r="O425" s="74"/>
      <c r="P425" s="73"/>
      <c r="Q425" s="73"/>
      <c r="R425" s="73"/>
      <c r="S425" s="73"/>
      <c r="T425" s="73"/>
      <c r="U425" s="73"/>
      <c r="V425" s="73"/>
      <c r="W425" s="3"/>
      <c r="X425" s="74"/>
      <c r="Y425" s="3"/>
      <c r="Z425" s="3"/>
      <c r="AA425" s="3"/>
      <c r="AB425" s="3"/>
      <c r="AC425" s="3"/>
    </row>
    <row r="426" ht="12.75" customHeight="1">
      <c r="A426" s="160"/>
      <c r="B426" s="3"/>
      <c r="C426" s="166"/>
      <c r="D426" s="71"/>
      <c r="E426" s="71"/>
      <c r="F426" s="3"/>
      <c r="G426" s="3"/>
      <c r="H426" s="17"/>
      <c r="I426" s="73"/>
      <c r="J426" s="73"/>
      <c r="K426" s="73"/>
      <c r="L426" s="73"/>
      <c r="M426" s="73"/>
      <c r="N426" s="73"/>
      <c r="O426" s="74"/>
      <c r="P426" s="73"/>
      <c r="Q426" s="73"/>
      <c r="R426" s="73"/>
      <c r="S426" s="73"/>
      <c r="T426" s="73"/>
      <c r="U426" s="73"/>
      <c r="V426" s="73"/>
      <c r="W426" s="3"/>
      <c r="X426" s="74"/>
      <c r="Y426" s="3"/>
      <c r="Z426" s="3"/>
      <c r="AA426" s="3"/>
      <c r="AB426" s="3"/>
      <c r="AC426" s="3"/>
    </row>
    <row r="427" ht="12.75" customHeight="1">
      <c r="A427" s="160"/>
      <c r="B427" s="3"/>
      <c r="C427" s="166"/>
      <c r="D427" s="71"/>
      <c r="E427" s="71"/>
      <c r="F427" s="3"/>
      <c r="G427" s="3"/>
      <c r="H427" s="17"/>
      <c r="I427" s="73"/>
      <c r="J427" s="73"/>
      <c r="K427" s="73"/>
      <c r="L427" s="73"/>
      <c r="M427" s="73"/>
      <c r="N427" s="73"/>
      <c r="O427" s="74"/>
      <c r="P427" s="73"/>
      <c r="Q427" s="73"/>
      <c r="R427" s="73"/>
      <c r="S427" s="73"/>
      <c r="T427" s="73"/>
      <c r="U427" s="73"/>
      <c r="V427" s="73"/>
      <c r="W427" s="3"/>
      <c r="X427" s="74"/>
      <c r="Y427" s="3"/>
      <c r="Z427" s="3"/>
      <c r="AA427" s="3"/>
      <c r="AB427" s="3"/>
      <c r="AC427" s="3"/>
    </row>
    <row r="428" ht="12.75" customHeight="1">
      <c r="A428" s="160"/>
      <c r="B428" s="3"/>
      <c r="C428" s="166"/>
      <c r="D428" s="71"/>
      <c r="E428" s="71"/>
      <c r="F428" s="3"/>
      <c r="G428" s="3"/>
      <c r="H428" s="17"/>
      <c r="I428" s="73"/>
      <c r="J428" s="73"/>
      <c r="K428" s="73"/>
      <c r="L428" s="73"/>
      <c r="M428" s="73"/>
      <c r="N428" s="73"/>
      <c r="O428" s="74"/>
      <c r="P428" s="73"/>
      <c r="Q428" s="73"/>
      <c r="R428" s="73"/>
      <c r="S428" s="73"/>
      <c r="T428" s="73"/>
      <c r="U428" s="73"/>
      <c r="V428" s="73"/>
      <c r="W428" s="3"/>
      <c r="X428" s="74"/>
      <c r="Y428" s="3"/>
      <c r="Z428" s="3"/>
      <c r="AA428" s="3"/>
      <c r="AB428" s="3"/>
      <c r="AC428" s="3"/>
    </row>
    <row r="429" ht="12.75" customHeight="1">
      <c r="A429" s="160"/>
      <c r="B429" s="3"/>
      <c r="C429" s="166"/>
      <c r="D429" s="71"/>
      <c r="E429" s="71"/>
      <c r="F429" s="3"/>
      <c r="G429" s="3"/>
      <c r="H429" s="17"/>
      <c r="I429" s="73"/>
      <c r="J429" s="73"/>
      <c r="K429" s="73"/>
      <c r="L429" s="73"/>
      <c r="M429" s="73"/>
      <c r="N429" s="73"/>
      <c r="O429" s="74"/>
      <c r="P429" s="73"/>
      <c r="Q429" s="73"/>
      <c r="R429" s="73"/>
      <c r="S429" s="73"/>
      <c r="T429" s="73"/>
      <c r="U429" s="73"/>
      <c r="V429" s="73"/>
      <c r="W429" s="3"/>
      <c r="X429" s="74"/>
      <c r="Y429" s="3"/>
      <c r="Z429" s="3"/>
      <c r="AA429" s="3"/>
      <c r="AB429" s="3"/>
      <c r="AC429" s="3"/>
    </row>
    <row r="430" ht="12.75" customHeight="1">
      <c r="A430" s="160"/>
      <c r="B430" s="3"/>
      <c r="C430" s="166"/>
      <c r="D430" s="71"/>
      <c r="E430" s="71"/>
      <c r="F430" s="3"/>
      <c r="G430" s="3"/>
      <c r="H430" s="17"/>
      <c r="I430" s="73"/>
      <c r="J430" s="73"/>
      <c r="K430" s="73"/>
      <c r="L430" s="73"/>
      <c r="M430" s="73"/>
      <c r="N430" s="73"/>
      <c r="O430" s="74"/>
      <c r="P430" s="73"/>
      <c r="Q430" s="73"/>
      <c r="R430" s="73"/>
      <c r="S430" s="73"/>
      <c r="T430" s="73"/>
      <c r="U430" s="73"/>
      <c r="V430" s="73"/>
      <c r="W430" s="3"/>
      <c r="X430" s="74"/>
      <c r="Y430" s="3"/>
      <c r="Z430" s="3"/>
      <c r="AA430" s="3"/>
      <c r="AB430" s="3"/>
      <c r="AC430" s="3"/>
    </row>
    <row r="431" ht="12.75" customHeight="1">
      <c r="A431" s="160"/>
      <c r="B431" s="3"/>
      <c r="C431" s="166"/>
      <c r="D431" s="71"/>
      <c r="E431" s="71"/>
      <c r="F431" s="3"/>
      <c r="G431" s="3"/>
      <c r="H431" s="17"/>
      <c r="I431" s="73"/>
      <c r="J431" s="73"/>
      <c r="K431" s="73"/>
      <c r="L431" s="73"/>
      <c r="M431" s="73"/>
      <c r="N431" s="73"/>
      <c r="O431" s="74"/>
      <c r="P431" s="73"/>
      <c r="Q431" s="73"/>
      <c r="R431" s="73"/>
      <c r="S431" s="73"/>
      <c r="T431" s="73"/>
      <c r="U431" s="73"/>
      <c r="V431" s="73"/>
      <c r="W431" s="3"/>
      <c r="X431" s="74"/>
      <c r="Y431" s="3"/>
      <c r="Z431" s="3"/>
      <c r="AA431" s="3"/>
      <c r="AB431" s="3"/>
      <c r="AC431" s="3"/>
    </row>
    <row r="432" ht="12.75" customHeight="1">
      <c r="A432" s="160"/>
      <c r="B432" s="3"/>
      <c r="C432" s="166"/>
      <c r="D432" s="71"/>
      <c r="E432" s="71"/>
      <c r="F432" s="3"/>
      <c r="G432" s="3"/>
      <c r="H432" s="17"/>
      <c r="I432" s="73"/>
      <c r="J432" s="73"/>
      <c r="K432" s="73"/>
      <c r="L432" s="73"/>
      <c r="M432" s="73"/>
      <c r="N432" s="73"/>
      <c r="O432" s="74"/>
      <c r="P432" s="73"/>
      <c r="Q432" s="73"/>
      <c r="R432" s="73"/>
      <c r="S432" s="73"/>
      <c r="T432" s="73"/>
      <c r="U432" s="73"/>
      <c r="V432" s="73"/>
      <c r="W432" s="3"/>
      <c r="X432" s="74"/>
      <c r="Y432" s="3"/>
      <c r="Z432" s="3"/>
      <c r="AA432" s="3"/>
      <c r="AB432" s="3"/>
      <c r="AC432" s="3"/>
    </row>
    <row r="433" ht="12.75" customHeight="1">
      <c r="A433" s="160"/>
      <c r="B433" s="3"/>
      <c r="C433" s="166"/>
      <c r="D433" s="71"/>
      <c r="E433" s="71"/>
      <c r="F433" s="3"/>
      <c r="G433" s="3"/>
      <c r="H433" s="17"/>
      <c r="I433" s="73"/>
      <c r="J433" s="73"/>
      <c r="K433" s="73"/>
      <c r="L433" s="73"/>
      <c r="M433" s="73"/>
      <c r="N433" s="73"/>
      <c r="O433" s="74"/>
      <c r="P433" s="73"/>
      <c r="Q433" s="73"/>
      <c r="R433" s="73"/>
      <c r="S433" s="73"/>
      <c r="T433" s="73"/>
      <c r="U433" s="73"/>
      <c r="V433" s="73"/>
      <c r="W433" s="3"/>
      <c r="X433" s="74"/>
      <c r="Y433" s="3"/>
      <c r="Z433" s="3"/>
      <c r="AA433" s="3"/>
      <c r="AB433" s="3"/>
      <c r="AC433" s="3"/>
    </row>
    <row r="434" ht="12.75" customHeight="1">
      <c r="A434" s="160"/>
      <c r="B434" s="3"/>
      <c r="C434" s="166"/>
      <c r="D434" s="71"/>
      <c r="E434" s="71"/>
      <c r="F434" s="3"/>
      <c r="G434" s="3"/>
      <c r="H434" s="17"/>
      <c r="I434" s="73"/>
      <c r="J434" s="73"/>
      <c r="K434" s="73"/>
      <c r="L434" s="73"/>
      <c r="M434" s="73"/>
      <c r="N434" s="73"/>
      <c r="O434" s="74"/>
      <c r="P434" s="73"/>
      <c r="Q434" s="73"/>
      <c r="R434" s="73"/>
      <c r="S434" s="73"/>
      <c r="T434" s="73"/>
      <c r="U434" s="73"/>
      <c r="V434" s="73"/>
      <c r="W434" s="3"/>
      <c r="X434" s="74"/>
      <c r="Y434" s="3"/>
      <c r="Z434" s="3"/>
      <c r="AA434" s="3"/>
      <c r="AB434" s="3"/>
      <c r="AC434" s="3"/>
    </row>
    <row r="435" ht="12.75" customHeight="1">
      <c r="A435" s="160"/>
      <c r="B435" s="3"/>
      <c r="C435" s="166"/>
      <c r="D435" s="71"/>
      <c r="E435" s="71"/>
      <c r="F435" s="3"/>
      <c r="G435" s="3"/>
      <c r="H435" s="17"/>
      <c r="I435" s="73"/>
      <c r="J435" s="73"/>
      <c r="K435" s="73"/>
      <c r="L435" s="73"/>
      <c r="M435" s="73"/>
      <c r="N435" s="73"/>
      <c r="O435" s="74"/>
      <c r="P435" s="73"/>
      <c r="Q435" s="73"/>
      <c r="R435" s="73"/>
      <c r="S435" s="73"/>
      <c r="T435" s="73"/>
      <c r="U435" s="73"/>
      <c r="V435" s="73"/>
      <c r="W435" s="3"/>
      <c r="X435" s="74"/>
      <c r="Y435" s="3"/>
      <c r="Z435" s="3"/>
      <c r="AA435" s="3"/>
      <c r="AB435" s="3"/>
      <c r="AC435" s="3"/>
    </row>
    <row r="436" ht="12.75" customHeight="1">
      <c r="A436" s="160"/>
      <c r="B436" s="3"/>
      <c r="C436" s="166"/>
      <c r="D436" s="71"/>
      <c r="E436" s="71"/>
      <c r="F436" s="3"/>
      <c r="G436" s="3"/>
      <c r="H436" s="17"/>
      <c r="I436" s="73"/>
      <c r="J436" s="73"/>
      <c r="K436" s="73"/>
      <c r="L436" s="73"/>
      <c r="M436" s="73"/>
      <c r="N436" s="73"/>
      <c r="O436" s="74"/>
      <c r="P436" s="73"/>
      <c r="Q436" s="73"/>
      <c r="R436" s="73"/>
      <c r="S436" s="73"/>
      <c r="T436" s="73"/>
      <c r="U436" s="73"/>
      <c r="V436" s="73"/>
      <c r="W436" s="3"/>
      <c r="X436" s="74"/>
      <c r="Y436" s="3"/>
      <c r="Z436" s="3"/>
      <c r="AA436" s="3"/>
      <c r="AB436" s="3"/>
      <c r="AC436" s="3"/>
    </row>
    <row r="437" ht="12.75" customHeight="1">
      <c r="A437" s="160"/>
      <c r="B437" s="3"/>
      <c r="C437" s="166"/>
      <c r="D437" s="71"/>
      <c r="E437" s="71"/>
      <c r="F437" s="3"/>
      <c r="G437" s="3"/>
      <c r="H437" s="17"/>
      <c r="I437" s="73"/>
      <c r="J437" s="73"/>
      <c r="K437" s="73"/>
      <c r="L437" s="73"/>
      <c r="M437" s="73"/>
      <c r="N437" s="73"/>
      <c r="O437" s="74"/>
      <c r="P437" s="73"/>
      <c r="Q437" s="73"/>
      <c r="R437" s="73"/>
      <c r="S437" s="73"/>
      <c r="T437" s="73"/>
      <c r="U437" s="73"/>
      <c r="V437" s="73"/>
      <c r="W437" s="3"/>
      <c r="X437" s="74"/>
      <c r="Y437" s="3"/>
      <c r="Z437" s="3"/>
      <c r="AA437" s="3"/>
      <c r="AB437" s="3"/>
      <c r="AC437" s="3"/>
    </row>
    <row r="438" ht="12.75" customHeight="1">
      <c r="A438" s="160"/>
      <c r="B438" s="3"/>
      <c r="C438" s="166"/>
      <c r="D438" s="71"/>
      <c r="E438" s="71"/>
      <c r="F438" s="3"/>
      <c r="G438" s="3"/>
      <c r="H438" s="17"/>
      <c r="I438" s="73"/>
      <c r="J438" s="73"/>
      <c r="K438" s="73"/>
      <c r="L438" s="73"/>
      <c r="M438" s="73"/>
      <c r="N438" s="73"/>
      <c r="O438" s="74"/>
      <c r="P438" s="73"/>
      <c r="Q438" s="73"/>
      <c r="R438" s="73"/>
      <c r="S438" s="73"/>
      <c r="T438" s="73"/>
      <c r="U438" s="73"/>
      <c r="V438" s="73"/>
      <c r="W438" s="3"/>
      <c r="X438" s="74"/>
      <c r="Y438" s="3"/>
      <c r="Z438" s="3"/>
      <c r="AA438" s="3"/>
      <c r="AB438" s="3"/>
      <c r="AC438" s="3"/>
    </row>
    <row r="439" ht="12.75" customHeight="1">
      <c r="A439" s="160"/>
      <c r="B439" s="3"/>
      <c r="C439" s="166"/>
      <c r="D439" s="71"/>
      <c r="E439" s="71"/>
      <c r="F439" s="3"/>
      <c r="G439" s="3"/>
      <c r="H439" s="17"/>
      <c r="I439" s="73"/>
      <c r="J439" s="73"/>
      <c r="K439" s="73"/>
      <c r="L439" s="73"/>
      <c r="M439" s="73"/>
      <c r="N439" s="73"/>
      <c r="O439" s="74"/>
      <c r="P439" s="73"/>
      <c r="Q439" s="73"/>
      <c r="R439" s="73"/>
      <c r="S439" s="73"/>
      <c r="T439" s="73"/>
      <c r="U439" s="73"/>
      <c r="V439" s="73"/>
      <c r="W439" s="3"/>
      <c r="X439" s="74"/>
      <c r="Y439" s="3"/>
      <c r="Z439" s="3"/>
      <c r="AA439" s="3"/>
      <c r="AB439" s="3"/>
      <c r="AC439" s="3"/>
    </row>
    <row r="440" ht="12.75" customHeight="1">
      <c r="A440" s="160"/>
      <c r="B440" s="3"/>
      <c r="C440" s="166"/>
      <c r="D440" s="71"/>
      <c r="E440" s="71"/>
      <c r="F440" s="3"/>
      <c r="G440" s="3"/>
      <c r="H440" s="17"/>
      <c r="I440" s="73"/>
      <c r="J440" s="73"/>
      <c r="K440" s="73"/>
      <c r="L440" s="73"/>
      <c r="M440" s="73"/>
      <c r="N440" s="73"/>
      <c r="O440" s="74"/>
      <c r="P440" s="73"/>
      <c r="Q440" s="73"/>
      <c r="R440" s="73"/>
      <c r="S440" s="73"/>
      <c r="T440" s="73"/>
      <c r="U440" s="73"/>
      <c r="V440" s="73"/>
      <c r="W440" s="3"/>
      <c r="X440" s="74"/>
      <c r="Y440" s="3"/>
      <c r="Z440" s="3"/>
      <c r="AA440" s="3"/>
      <c r="AB440" s="3"/>
      <c r="AC440" s="3"/>
    </row>
    <row r="441" ht="12.75" customHeight="1">
      <c r="A441" s="160"/>
      <c r="B441" s="3"/>
      <c r="C441" s="166"/>
      <c r="D441" s="71"/>
      <c r="E441" s="71"/>
      <c r="F441" s="3"/>
      <c r="G441" s="3"/>
      <c r="H441" s="17"/>
      <c r="I441" s="73"/>
      <c r="J441" s="73"/>
      <c r="K441" s="73"/>
      <c r="L441" s="73"/>
      <c r="M441" s="73"/>
      <c r="N441" s="73"/>
      <c r="O441" s="74"/>
      <c r="P441" s="73"/>
      <c r="Q441" s="73"/>
      <c r="R441" s="73"/>
      <c r="S441" s="73"/>
      <c r="T441" s="73"/>
      <c r="U441" s="73"/>
      <c r="V441" s="73"/>
      <c r="W441" s="3"/>
      <c r="X441" s="74"/>
      <c r="Y441" s="3"/>
      <c r="Z441" s="3"/>
      <c r="AA441" s="3"/>
      <c r="AB441" s="3"/>
      <c r="AC441" s="3"/>
    </row>
    <row r="442" ht="12.75" customHeight="1">
      <c r="A442" s="160"/>
      <c r="B442" s="3"/>
      <c r="C442" s="166"/>
      <c r="D442" s="71"/>
      <c r="E442" s="71"/>
      <c r="F442" s="3"/>
      <c r="G442" s="3"/>
      <c r="H442" s="17"/>
      <c r="I442" s="73"/>
      <c r="J442" s="73"/>
      <c r="K442" s="73"/>
      <c r="L442" s="73"/>
      <c r="M442" s="73"/>
      <c r="N442" s="73"/>
      <c r="O442" s="74"/>
      <c r="P442" s="73"/>
      <c r="Q442" s="73"/>
      <c r="R442" s="73"/>
      <c r="S442" s="73"/>
      <c r="T442" s="73"/>
      <c r="U442" s="73"/>
      <c r="V442" s="73"/>
      <c r="W442" s="3"/>
      <c r="X442" s="74"/>
      <c r="Y442" s="3"/>
      <c r="Z442" s="3"/>
      <c r="AA442" s="3"/>
      <c r="AB442" s="3"/>
      <c r="AC442" s="3"/>
    </row>
    <row r="443" ht="12.75" customHeight="1">
      <c r="A443" s="160"/>
      <c r="B443" s="3"/>
      <c r="C443" s="166"/>
      <c r="D443" s="71"/>
      <c r="E443" s="71"/>
      <c r="F443" s="3"/>
      <c r="G443" s="3"/>
      <c r="H443" s="17"/>
      <c r="I443" s="73"/>
      <c r="J443" s="73"/>
      <c r="K443" s="73"/>
      <c r="L443" s="73"/>
      <c r="M443" s="73"/>
      <c r="N443" s="73"/>
      <c r="O443" s="74"/>
      <c r="P443" s="73"/>
      <c r="Q443" s="73"/>
      <c r="R443" s="73"/>
      <c r="S443" s="73"/>
      <c r="T443" s="73"/>
      <c r="U443" s="73"/>
      <c r="V443" s="73"/>
      <c r="W443" s="3"/>
      <c r="X443" s="74"/>
      <c r="Y443" s="3"/>
      <c r="Z443" s="3"/>
      <c r="AA443" s="3"/>
      <c r="AB443" s="3"/>
      <c r="AC443" s="3"/>
    </row>
    <row r="444" ht="12.75" customHeight="1">
      <c r="A444" s="160"/>
      <c r="B444" s="3"/>
      <c r="C444" s="166"/>
      <c r="D444" s="71"/>
      <c r="E444" s="71"/>
      <c r="F444" s="3"/>
      <c r="G444" s="3"/>
      <c r="H444" s="17"/>
      <c r="I444" s="73"/>
      <c r="J444" s="73"/>
      <c r="K444" s="73"/>
      <c r="L444" s="73"/>
      <c r="M444" s="73"/>
      <c r="N444" s="73"/>
      <c r="O444" s="74"/>
      <c r="P444" s="73"/>
      <c r="Q444" s="73"/>
      <c r="R444" s="73"/>
      <c r="S444" s="73"/>
      <c r="T444" s="73"/>
      <c r="U444" s="73"/>
      <c r="V444" s="73"/>
      <c r="W444" s="3"/>
      <c r="X444" s="74"/>
      <c r="Y444" s="3"/>
      <c r="Z444" s="3"/>
      <c r="AA444" s="3"/>
      <c r="AB444" s="3"/>
      <c r="AC444" s="3"/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Y1:Z1"/>
    <mergeCell ref="Y2:Z5"/>
    <mergeCell ref="R3:X17"/>
    <mergeCell ref="T18:U18"/>
    <mergeCell ref="R20:X20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32:X32"/>
    <mergeCell ref="R33:X33"/>
    <mergeCell ref="R34:X34"/>
    <mergeCell ref="R35:X35"/>
    <mergeCell ref="R36:X36"/>
    <mergeCell ref="R37:X37"/>
    <mergeCell ref="R38:S38"/>
    <mergeCell ref="T38:U38"/>
    <mergeCell ref="R39:S39"/>
    <mergeCell ref="T39:U39"/>
    <mergeCell ref="R40:S40"/>
    <mergeCell ref="T40:U40"/>
    <mergeCell ref="R44:S44"/>
    <mergeCell ref="I69:J69"/>
    <mergeCell ref="K69:M69"/>
    <mergeCell ref="N69:O69"/>
    <mergeCell ref="P69:V69"/>
    <mergeCell ref="W69:X69"/>
    <mergeCell ref="I233:J233"/>
    <mergeCell ref="K233:M233"/>
    <mergeCell ref="N233:O233"/>
    <mergeCell ref="P233:V233"/>
    <mergeCell ref="W233:X233"/>
    <mergeCell ref="R41:S41"/>
    <mergeCell ref="T41:U41"/>
    <mergeCell ref="R42:S42"/>
    <mergeCell ref="T42:U42"/>
    <mergeCell ref="R43:S43"/>
    <mergeCell ref="T43:U43"/>
    <mergeCell ref="T44:U44"/>
  </mergeCells>
  <dataValidations>
    <dataValidation type="date" allowBlank="1" showInputMessage="1" showErrorMessage="1" prompt="Invalid Date - The date must fall within this week." sqref="C32 B35:B36">
      <formula1>TODAY()-5</formula1>
      <formula2>TODAY()</formula2>
    </dataValidation>
    <dataValidation type="list" allowBlank="1" showErrorMessage="1" sqref="H4 P4">
      <formula1>"1,2,3,4,5,N/A"</formula1>
    </dataValidation>
    <dataValidation type="list" allowBlank="1" showErrorMessage="1" sqref="P6:P16">
      <formula1>"Yes,No,Varies"</formula1>
    </dataValidation>
    <dataValidation type="list" allowBlank="1" showErrorMessage="1" sqref="B33">
      <formula1>"Gift Card,Monthly Concession,One-Time Concession,None"</formula1>
    </dataValidation>
    <dataValidation type="decimal" allowBlank="1" showErrorMessage="1" sqref="I71:N229">
      <formula1>0.0</formula1>
      <formula2>3000000.0</formula2>
    </dataValidation>
    <dataValidation type="decimal" allowBlank="1" showErrorMessage="1" sqref="B29:B30 B32 I230:N230">
      <formula1>0.0</formula1>
      <formula2>3000.0</formula2>
    </dataValidation>
    <dataValidation type="decimal" operator="greaterThanOrEqual" allowBlank="1" showErrorMessage="1" sqref="B34 B39 B42 B46:B47 B50:B51 B53:B54 B56:B66 O67">
      <formula1>0.0</formula1>
    </dataValidation>
    <dataValidation type="list" allowBlank="1" showErrorMessage="1" sqref="A71:A229">
      <formula1>"Studio,1 Bedroom,2 Bedroom,3 Bedroom,4 Bedroom,5 Bedroom,6 Bedroom"</formula1>
    </dataValidation>
    <dataValidation type="list" allowBlank="1" showErrorMessage="1" sqref="AC17 P18 S18 AC19 P23 H5:H35 L34:N36 B38 B41 L38:L42 F39:G43 H71:H229">
      <formula1>"Yes,No"</formula1>
    </dataValidation>
    <dataValidation type="list" allowBlank="1" showErrorMessage="1" sqref="R38:R44">
      <formula1>"Monday,Tuesday,Wednesday,Thursday,Friday,Saturday,Sunday"</formula1>
    </dataValidation>
    <dataValidation type="list" allowBlank="1" showErrorMessage="1" sqref="B14">
      <formula1>"High-Rise,Mid-Rise,Wrap,Garden,Cottage,SFR"</formula1>
    </dataValidation>
    <dataValidation type="list" allowBlank="1" showErrorMessage="1" sqref="U45">
      <formula1>"10:00-5:00 PM,10:00-6:00 PM,9:00-6:00 PM,9:00-5:00 PM,12:00-5:00 PM"</formula1>
    </dataValidation>
    <dataValidation type="list" allowBlank="1" showErrorMessage="1" sqref="B22">
      <formula1>"Saturday-Friday,Sunday-Monday,Monday-Sunday"</formula1>
    </dataValidation>
    <dataValidation type="list" allowBlank="1" showErrorMessage="1" sqref="B15">
      <formula1>"1,2,3,4,5"</formula1>
    </dataValidation>
    <dataValidation type="decimal" allowBlank="1" showErrorMessage="1" sqref="B25 B27">
      <formula1>0.0</formula1>
      <formula2>1.2</formula2>
    </dataValidation>
    <dataValidation type="list" allowBlank="1" showErrorMessage="1" sqref="B16">
      <formula1>"Subject Property,Tier 1,Tier 2"</formula1>
    </dataValidation>
    <dataValidation type="list" allowBlank="1" showErrorMessage="1" sqref="B12">
      <formula1>"Student,Conventional,Affordable,Innovative"</formula1>
    </dataValidation>
    <dataValidation type="list" allowBlank="1" showErrorMessage="1" sqref="C46:C58">
      <formula1>"Monthly,Annual"</formula1>
    </dataValidation>
    <dataValidation type="list" allowBlank="1" showErrorMessage="1" sqref="P34:P36 P38:P42">
      <formula1>"Per Bed,Per Unit"</formula1>
    </dataValidation>
    <dataValidation type="decimal" allowBlank="1" showErrorMessage="1" sqref="T18 M38:M42">
      <formula1>0.0</formula1>
      <formula2>1000.0</formula2>
    </dataValidation>
    <dataValidation type="list" allowBlank="1" showErrorMessage="1" sqref="B13">
      <formula1>"New Construction,Operational,Undergoing Renovations"</formula1>
    </dataValidation>
    <dataValidation type="list" allowBlank="1" showErrorMessage="1" sqref="B48">
      <formula1>"App Fee Waived-Admin Due,Admin Fee Waived-App Due,Both Fees Waived,Both Fees Due"</formula1>
    </dataValidation>
  </dataValidations>
  <printOptions/>
  <pageMargins bottom="0.75" footer="0.0" header="0.0" left="0.25" right="0.25" top="0.75"/>
  <pageSetup fitToHeight="0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D8D8"/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2.71"/>
    <col customWidth="1" min="2" max="2" width="23.0"/>
    <col customWidth="1" min="3" max="3" width="12.0"/>
    <col customWidth="1" min="4" max="5" width="10.43"/>
    <col customWidth="1" min="6" max="7" width="9.29"/>
    <col customWidth="1" min="8" max="8" width="9.43"/>
    <col customWidth="1" min="9" max="10" width="7.71"/>
    <col customWidth="1" min="11" max="11" width="13.29"/>
    <col customWidth="1" min="12" max="12" width="9.71"/>
    <col customWidth="1" min="13" max="14" width="9.29"/>
    <col customWidth="1" min="15" max="15" width="11.86"/>
    <col customWidth="1" min="16" max="16" width="11.14"/>
    <col customWidth="1" min="17" max="17" width="7.71"/>
    <col customWidth="1" min="18" max="18" width="8.71"/>
    <col customWidth="1" min="19" max="19" width="9.29"/>
    <col customWidth="1" min="20" max="20" width="9.71"/>
    <col customWidth="1" min="21" max="21" width="8.29"/>
    <col customWidth="1" min="22" max="22" width="8.0"/>
    <col customWidth="1" min="23" max="23" width="7.71"/>
    <col customWidth="1" min="24" max="24" width="7.43"/>
    <col customWidth="1" min="25" max="25" width="10.57"/>
    <col customWidth="1" min="26" max="26" width="9.71"/>
    <col customWidth="1" min="27" max="29" width="9.29"/>
  </cols>
  <sheetData>
    <row r="1" ht="93.0" customHeight="1">
      <c r="A1" s="150" t="str">
        <f>Dashboard!$A$1</f>
        <v>MARKET SURVEY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2" t="str">
        <f>"Property Detail: "&amp;B4</f>
        <v>Property Detail: Van Ness</v>
      </c>
      <c r="Y1" s="17"/>
      <c r="AA1" s="3"/>
      <c r="AB1" s="3"/>
      <c r="AC1" s="3"/>
    </row>
    <row r="2" ht="18.0" customHeight="1">
      <c r="A2" s="9"/>
      <c r="B2" s="9"/>
      <c r="C2" s="17"/>
      <c r="D2" s="17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64"/>
      <c r="Y2" s="153"/>
      <c r="AA2" s="3"/>
      <c r="AB2" s="3"/>
      <c r="AC2" s="3"/>
    </row>
    <row r="3" ht="12.75" customHeight="1">
      <c r="A3" s="109" t="s">
        <v>133</v>
      </c>
      <c r="B3" s="109"/>
      <c r="C3" s="154"/>
      <c r="D3" s="17"/>
      <c r="E3" s="155" t="s">
        <v>134</v>
      </c>
      <c r="F3" s="109"/>
      <c r="G3" s="109"/>
      <c r="H3" s="109"/>
      <c r="I3" s="9"/>
      <c r="J3" s="9"/>
      <c r="K3" s="109" t="s">
        <v>135</v>
      </c>
      <c r="L3" s="109"/>
      <c r="M3" s="109"/>
      <c r="N3" s="109"/>
      <c r="O3" s="109"/>
      <c r="P3" s="109"/>
      <c r="Q3" s="3"/>
      <c r="R3" s="156" t="s">
        <v>136</v>
      </c>
      <c r="AA3" s="3"/>
      <c r="AB3" s="3"/>
      <c r="AC3" s="3"/>
    </row>
    <row r="4" ht="12.75" customHeight="1">
      <c r="A4" s="157" t="s">
        <v>1</v>
      </c>
      <c r="B4" s="158" t="s">
        <v>25</v>
      </c>
      <c r="C4" s="17"/>
      <c r="D4" s="17"/>
      <c r="E4" s="157" t="s">
        <v>137</v>
      </c>
      <c r="F4" s="9"/>
      <c r="G4" s="9"/>
      <c r="H4" s="159">
        <v>4.0</v>
      </c>
      <c r="I4" s="9"/>
      <c r="J4" s="9"/>
      <c r="K4" s="157" t="s">
        <v>138</v>
      </c>
      <c r="L4" s="9"/>
      <c r="M4" s="9"/>
      <c r="N4" s="19"/>
      <c r="O4" s="74"/>
      <c r="P4" s="159">
        <v>4.0</v>
      </c>
      <c r="Q4" s="3"/>
      <c r="AA4" s="3"/>
      <c r="AB4" s="3"/>
      <c r="AC4" s="3"/>
    </row>
    <row r="5" ht="12.75" customHeight="1">
      <c r="A5" s="160" t="s">
        <v>139</v>
      </c>
      <c r="B5" s="161"/>
      <c r="C5" s="17"/>
      <c r="D5" s="17"/>
      <c r="E5" s="157" t="s">
        <v>140</v>
      </c>
      <c r="F5" s="9"/>
      <c r="G5" s="9"/>
      <c r="H5" s="159" t="s">
        <v>178</v>
      </c>
      <c r="I5" s="9"/>
      <c r="J5" s="9"/>
      <c r="K5" s="157" t="s">
        <v>141</v>
      </c>
      <c r="L5" s="9"/>
      <c r="M5" s="9"/>
      <c r="N5" s="9"/>
      <c r="O5" s="74"/>
      <c r="P5" s="159">
        <v>1.0</v>
      </c>
      <c r="Q5" s="3"/>
      <c r="AA5" s="3"/>
      <c r="AB5" s="3"/>
      <c r="AC5" s="3"/>
    </row>
    <row r="6" ht="12.75" customHeight="1">
      <c r="A6" s="157" t="s">
        <v>142</v>
      </c>
      <c r="B6" s="158" t="s">
        <v>409</v>
      </c>
      <c r="C6" s="17"/>
      <c r="D6" s="17"/>
      <c r="E6" s="157" t="s">
        <v>143</v>
      </c>
      <c r="F6" s="9"/>
      <c r="G6" s="9"/>
      <c r="H6" s="159" t="s">
        <v>178</v>
      </c>
      <c r="I6" s="9"/>
      <c r="J6" s="9"/>
      <c r="K6" s="157" t="s">
        <v>144</v>
      </c>
      <c r="L6" s="9"/>
      <c r="M6" s="9"/>
      <c r="N6" s="9"/>
      <c r="O6" s="74"/>
      <c r="P6" s="159" t="s">
        <v>233</v>
      </c>
      <c r="Q6" s="3"/>
      <c r="Y6" s="3"/>
      <c r="Z6" s="3"/>
      <c r="AA6" s="3"/>
      <c r="AB6" s="3"/>
      <c r="AC6" s="3"/>
    </row>
    <row r="7" ht="12.75" customHeight="1">
      <c r="A7" s="157"/>
      <c r="B7" s="158"/>
      <c r="C7" s="162"/>
      <c r="D7" s="17"/>
      <c r="E7" s="163" t="s">
        <v>145</v>
      </c>
      <c r="F7" s="3"/>
      <c r="G7" s="3"/>
      <c r="H7" s="159" t="s">
        <v>233</v>
      </c>
      <c r="I7" s="9"/>
      <c r="J7" s="9"/>
      <c r="K7" s="157" t="s">
        <v>146</v>
      </c>
      <c r="L7" s="9"/>
      <c r="M7" s="9"/>
      <c r="N7" s="9"/>
      <c r="O7" s="74"/>
      <c r="P7" s="159" t="s">
        <v>389</v>
      </c>
      <c r="Q7" s="3"/>
      <c r="Y7" s="3"/>
      <c r="Z7" s="3"/>
      <c r="AA7" s="3"/>
      <c r="AB7" s="3"/>
      <c r="AC7" s="3"/>
    </row>
    <row r="8" ht="12.75" customHeight="1">
      <c r="A8" s="157" t="s">
        <v>147</v>
      </c>
      <c r="B8" s="164" t="s">
        <v>410</v>
      </c>
      <c r="C8" s="17"/>
      <c r="D8" s="17"/>
      <c r="E8" s="157" t="s">
        <v>148</v>
      </c>
      <c r="F8" s="9"/>
      <c r="G8" s="9"/>
      <c r="H8" s="159" t="s">
        <v>233</v>
      </c>
      <c r="I8" s="9"/>
      <c r="J8" s="9"/>
      <c r="K8" s="157" t="s">
        <v>149</v>
      </c>
      <c r="L8" s="9"/>
      <c r="M8" s="9"/>
      <c r="N8" s="9"/>
      <c r="O8" s="74"/>
      <c r="P8" s="159" t="s">
        <v>233</v>
      </c>
      <c r="Q8" s="3"/>
      <c r="Y8" s="3"/>
      <c r="Z8" s="3"/>
      <c r="AA8" s="3"/>
      <c r="AB8" s="3"/>
      <c r="AC8" s="3"/>
    </row>
    <row r="9" ht="12.75" customHeight="1">
      <c r="A9" s="157" t="s">
        <v>150</v>
      </c>
      <c r="B9" s="158" t="s">
        <v>411</v>
      </c>
      <c r="C9" s="17"/>
      <c r="D9" s="17"/>
      <c r="E9" s="157" t="s">
        <v>151</v>
      </c>
      <c r="F9" s="9"/>
      <c r="G9" s="9"/>
      <c r="H9" s="159" t="s">
        <v>178</v>
      </c>
      <c r="I9" s="9"/>
      <c r="J9" s="9"/>
      <c r="K9" s="157" t="s">
        <v>152</v>
      </c>
      <c r="L9" s="9"/>
      <c r="M9" s="9"/>
      <c r="N9" s="9"/>
      <c r="O9" s="74"/>
      <c r="P9" s="159" t="s">
        <v>178</v>
      </c>
      <c r="Q9" s="3"/>
      <c r="Y9" s="3"/>
      <c r="Z9" s="3"/>
      <c r="AA9" s="3"/>
      <c r="AB9" s="3"/>
      <c r="AC9" s="3"/>
    </row>
    <row r="10" ht="12.75" customHeight="1">
      <c r="A10" s="157" t="s">
        <v>153</v>
      </c>
      <c r="B10" s="158" t="s">
        <v>411</v>
      </c>
      <c r="C10" s="17"/>
      <c r="D10" s="17"/>
      <c r="E10" s="163" t="s">
        <v>154</v>
      </c>
      <c r="F10" s="3"/>
      <c r="G10" s="3"/>
      <c r="H10" s="159" t="s">
        <v>233</v>
      </c>
      <c r="I10" s="9"/>
      <c r="J10" s="9"/>
      <c r="K10" s="157" t="s">
        <v>155</v>
      </c>
      <c r="L10" s="9"/>
      <c r="M10" s="9"/>
      <c r="N10" s="9"/>
      <c r="O10" s="74"/>
      <c r="P10" s="159" t="s">
        <v>178</v>
      </c>
      <c r="Q10" s="3"/>
      <c r="Z10" s="3"/>
      <c r="AA10" s="3"/>
      <c r="AB10" s="3"/>
      <c r="AC10" s="3"/>
    </row>
    <row r="11" ht="12.75" customHeight="1">
      <c r="A11" s="157" t="s">
        <v>156</v>
      </c>
      <c r="B11" s="158" t="s">
        <v>411</v>
      </c>
      <c r="C11" s="18"/>
      <c r="D11" s="17"/>
      <c r="E11" s="157" t="s">
        <v>157</v>
      </c>
      <c r="F11" s="9"/>
      <c r="G11" s="9"/>
      <c r="H11" s="159" t="s">
        <v>178</v>
      </c>
      <c r="I11" s="9"/>
      <c r="J11" s="9"/>
      <c r="K11" s="157" t="s">
        <v>158</v>
      </c>
      <c r="L11" s="9"/>
      <c r="M11" s="9"/>
      <c r="N11" s="9"/>
      <c r="O11" s="74"/>
      <c r="P11" s="159" t="s">
        <v>233</v>
      </c>
      <c r="Q11" s="3"/>
      <c r="Y11" s="3"/>
      <c r="Z11" s="3"/>
      <c r="AA11" s="3"/>
      <c r="AB11" s="3"/>
      <c r="AC11" s="3"/>
    </row>
    <row r="12" ht="12.75" customHeight="1">
      <c r="A12" s="157" t="s">
        <v>159</v>
      </c>
      <c r="B12" s="165" t="s">
        <v>392</v>
      </c>
      <c r="C12" s="18"/>
      <c r="D12" s="17"/>
      <c r="E12" s="157" t="s">
        <v>160</v>
      </c>
      <c r="F12" s="9"/>
      <c r="G12" s="9"/>
      <c r="H12" s="159" t="s">
        <v>178</v>
      </c>
      <c r="I12" s="9"/>
      <c r="J12" s="9"/>
      <c r="K12" s="157" t="s">
        <v>161</v>
      </c>
      <c r="L12" s="9"/>
      <c r="M12" s="9"/>
      <c r="N12" s="9"/>
      <c r="O12" s="74"/>
      <c r="P12" s="159" t="s">
        <v>389</v>
      </c>
      <c r="Q12" s="3"/>
      <c r="Y12" s="3"/>
      <c r="Z12" s="3"/>
      <c r="AA12" s="3"/>
      <c r="AB12" s="3"/>
      <c r="AC12" s="3"/>
    </row>
    <row r="13" ht="12.75" customHeight="1">
      <c r="A13" s="157" t="s">
        <v>162</v>
      </c>
      <c r="B13" s="165" t="s">
        <v>33</v>
      </c>
      <c r="C13" s="17"/>
      <c r="D13" s="17"/>
      <c r="E13" s="157" t="s">
        <v>163</v>
      </c>
      <c r="F13" s="9"/>
      <c r="G13" s="9"/>
      <c r="H13" s="159" t="s">
        <v>178</v>
      </c>
      <c r="I13" s="9"/>
      <c r="J13" s="9"/>
      <c r="K13" s="157" t="s">
        <v>164</v>
      </c>
      <c r="L13" s="9"/>
      <c r="M13" s="9"/>
      <c r="N13" s="9"/>
      <c r="O13" s="74"/>
      <c r="P13" s="159" t="s">
        <v>233</v>
      </c>
      <c r="Q13" s="3"/>
      <c r="Y13" s="3"/>
      <c r="Z13" s="3"/>
      <c r="AA13" s="3"/>
      <c r="AB13" s="3"/>
      <c r="AC13" s="3"/>
    </row>
    <row r="14" ht="12.75" customHeight="1">
      <c r="A14" s="157" t="s">
        <v>3</v>
      </c>
      <c r="B14" s="158" t="s">
        <v>393</v>
      </c>
      <c r="C14" s="166"/>
      <c r="D14" s="17"/>
      <c r="E14" s="157" t="s">
        <v>165</v>
      </c>
      <c r="F14" s="9"/>
      <c r="G14" s="9"/>
      <c r="H14" s="159" t="s">
        <v>178</v>
      </c>
      <c r="I14" s="9"/>
      <c r="J14" s="9"/>
      <c r="K14" s="157" t="s">
        <v>166</v>
      </c>
      <c r="L14" s="9"/>
      <c r="M14" s="9"/>
      <c r="N14" s="9"/>
      <c r="O14" s="74"/>
      <c r="P14" s="159" t="s">
        <v>178</v>
      </c>
      <c r="Q14" s="3"/>
      <c r="Y14" s="3"/>
      <c r="Z14" s="3"/>
      <c r="AA14" s="3"/>
      <c r="AB14" s="3"/>
      <c r="AC14" s="3"/>
    </row>
    <row r="15" ht="12.75" customHeight="1">
      <c r="A15" s="157" t="s">
        <v>167</v>
      </c>
      <c r="B15" s="167">
        <v>4.0</v>
      </c>
      <c r="C15" s="17"/>
      <c r="D15" s="17"/>
      <c r="E15" s="157" t="s">
        <v>168</v>
      </c>
      <c r="F15" s="9"/>
      <c r="G15" s="9"/>
      <c r="H15" s="159" t="s">
        <v>233</v>
      </c>
      <c r="I15" s="9"/>
      <c r="J15" s="9"/>
      <c r="K15" s="157" t="s">
        <v>169</v>
      </c>
      <c r="L15" s="9"/>
      <c r="M15" s="9"/>
      <c r="N15" s="9"/>
      <c r="O15" s="74"/>
      <c r="P15" s="159" t="s">
        <v>389</v>
      </c>
      <c r="Q15" s="3"/>
      <c r="Y15" s="3"/>
      <c r="Z15" s="3"/>
      <c r="AA15" s="3"/>
      <c r="AB15" s="3"/>
      <c r="AC15" s="3"/>
    </row>
    <row r="16" ht="12.75" customHeight="1">
      <c r="A16" s="157" t="s">
        <v>170</v>
      </c>
      <c r="B16" s="158" t="s">
        <v>394</v>
      </c>
      <c r="C16" s="17"/>
      <c r="D16" s="17"/>
      <c r="E16" s="157" t="s">
        <v>171</v>
      </c>
      <c r="F16" s="9"/>
      <c r="G16" s="9"/>
      <c r="H16" s="159" t="s">
        <v>178</v>
      </c>
      <c r="I16" s="9"/>
      <c r="J16" s="9"/>
      <c r="K16" s="157" t="s">
        <v>172</v>
      </c>
      <c r="L16" s="9"/>
      <c r="M16" s="9"/>
      <c r="N16" s="9"/>
      <c r="O16" s="74"/>
      <c r="P16" s="159" t="s">
        <v>178</v>
      </c>
      <c r="Q16" s="3"/>
      <c r="Y16" s="3"/>
      <c r="Z16" s="3"/>
      <c r="AA16" s="3"/>
      <c r="AB16" s="3"/>
      <c r="AC16" s="3"/>
    </row>
    <row r="17" ht="12.75" customHeight="1">
      <c r="A17" s="157" t="s">
        <v>173</v>
      </c>
      <c r="B17" s="158">
        <v>2015.0</v>
      </c>
      <c r="C17" s="18"/>
      <c r="D17" s="17"/>
      <c r="E17" s="157" t="s">
        <v>174</v>
      </c>
      <c r="F17" s="9"/>
      <c r="G17" s="9"/>
      <c r="H17" s="159" t="s">
        <v>178</v>
      </c>
      <c r="I17" s="9"/>
      <c r="J17" s="9"/>
      <c r="K17" s="168" t="s">
        <v>107</v>
      </c>
      <c r="L17" s="169"/>
      <c r="M17" s="169"/>
      <c r="N17" s="169"/>
      <c r="O17" s="170"/>
      <c r="P17" s="171"/>
      <c r="Q17" s="3"/>
      <c r="Y17" s="3"/>
      <c r="Z17" s="9"/>
      <c r="AA17" s="9"/>
      <c r="AB17" s="9"/>
      <c r="AC17" s="19"/>
    </row>
    <row r="18" ht="12.75" customHeight="1">
      <c r="A18" s="157" t="s">
        <v>175</v>
      </c>
      <c r="B18" s="165" t="s">
        <v>395</v>
      </c>
      <c r="C18" s="18"/>
      <c r="D18" s="17"/>
      <c r="E18" s="157" t="s">
        <v>176</v>
      </c>
      <c r="F18" s="9"/>
      <c r="G18" s="9"/>
      <c r="H18" s="159" t="s">
        <v>178</v>
      </c>
      <c r="I18" s="9"/>
      <c r="J18" s="9"/>
      <c r="K18" s="157" t="s">
        <v>177</v>
      </c>
      <c r="L18" s="9"/>
      <c r="M18" s="9"/>
      <c r="N18" s="9"/>
      <c r="O18" s="74"/>
      <c r="P18" s="172"/>
      <c r="Q18" s="3"/>
      <c r="R18" s="3"/>
      <c r="S18" s="17"/>
      <c r="T18" s="173"/>
      <c r="V18" s="174"/>
      <c r="W18" s="174"/>
      <c r="X18" s="174"/>
      <c r="Y18" s="3"/>
      <c r="Z18" s="9"/>
      <c r="AA18" s="3"/>
      <c r="AB18" s="9"/>
      <c r="AC18" s="19"/>
    </row>
    <row r="19" ht="12.75" customHeight="1">
      <c r="A19" s="175" t="s">
        <v>179</v>
      </c>
      <c r="B19" s="176" t="s">
        <v>412</v>
      </c>
      <c r="C19" s="17"/>
      <c r="D19" s="17"/>
      <c r="E19" s="157" t="s">
        <v>181</v>
      </c>
      <c r="F19" s="9"/>
      <c r="G19" s="9"/>
      <c r="H19" s="159" t="s">
        <v>178</v>
      </c>
      <c r="I19" s="9"/>
      <c r="J19" s="9"/>
      <c r="K19" s="157" t="s">
        <v>182</v>
      </c>
      <c r="L19" s="9"/>
      <c r="M19" s="9"/>
      <c r="N19" s="9"/>
      <c r="O19" s="74"/>
      <c r="P19" s="177">
        <v>0.0</v>
      </c>
      <c r="Q19" s="178">
        <f>IF($P$18="No",$P$19 + $P$20 + $P$21,0)</f>
        <v>0</v>
      </c>
      <c r="R19" s="109" t="s">
        <v>183</v>
      </c>
      <c r="S19" s="109"/>
      <c r="T19" s="109"/>
      <c r="U19" s="109"/>
      <c r="V19" s="109"/>
      <c r="W19" s="109"/>
      <c r="X19" s="109"/>
      <c r="Y19" s="9"/>
      <c r="Z19" s="9"/>
      <c r="AA19" s="9"/>
      <c r="AB19" s="3"/>
      <c r="AC19" s="19"/>
    </row>
    <row r="20" ht="12.75" customHeight="1">
      <c r="A20" s="3"/>
      <c r="B20" s="3"/>
      <c r="C20" s="154"/>
      <c r="D20" s="17"/>
      <c r="E20" s="157" t="s">
        <v>184</v>
      </c>
      <c r="F20" s="9"/>
      <c r="G20" s="9"/>
      <c r="H20" s="159" t="s">
        <v>178</v>
      </c>
      <c r="I20" s="9"/>
      <c r="J20" s="9"/>
      <c r="K20" s="157" t="s">
        <v>185</v>
      </c>
      <c r="L20" s="9"/>
      <c r="M20" s="9"/>
      <c r="N20" s="9"/>
      <c r="O20" s="74"/>
      <c r="P20" s="177">
        <v>0.0</v>
      </c>
      <c r="Q20" s="73"/>
      <c r="R20" s="180" t="s">
        <v>186</v>
      </c>
      <c r="S20" s="181"/>
      <c r="T20" s="181"/>
      <c r="U20" s="181"/>
      <c r="V20" s="181"/>
      <c r="W20" s="181"/>
      <c r="X20" s="182"/>
      <c r="Y20" s="9"/>
      <c r="Z20" s="9"/>
      <c r="AA20" s="9"/>
      <c r="AB20" s="3"/>
      <c r="AC20" s="19"/>
    </row>
    <row r="21" ht="12.75" customHeight="1">
      <c r="A21" s="109" t="s">
        <v>187</v>
      </c>
      <c r="B21" s="109"/>
      <c r="C21" s="154"/>
      <c r="D21" s="17"/>
      <c r="E21" s="157" t="s">
        <v>188</v>
      </c>
      <c r="F21" s="9"/>
      <c r="G21" s="9"/>
      <c r="H21" s="159" t="s">
        <v>178</v>
      </c>
      <c r="I21" s="9"/>
      <c r="J21" s="9"/>
      <c r="K21" s="157" t="s">
        <v>189</v>
      </c>
      <c r="L21" s="9"/>
      <c r="M21" s="9"/>
      <c r="N21" s="9"/>
      <c r="O21" s="74"/>
      <c r="P21" s="177">
        <v>0.0</v>
      </c>
      <c r="Q21" s="73"/>
      <c r="R21" s="183"/>
      <c r="S21" s="184"/>
      <c r="T21" s="184"/>
      <c r="U21" s="184"/>
      <c r="V21" s="184"/>
      <c r="W21" s="184"/>
      <c r="X21" s="185"/>
      <c r="Y21" s="9"/>
      <c r="Z21" s="9"/>
      <c r="AA21" s="9"/>
      <c r="AB21" s="3"/>
      <c r="AC21" s="19"/>
    </row>
    <row r="22" ht="12.75" customHeight="1">
      <c r="A22" s="157" t="s">
        <v>124</v>
      </c>
      <c r="B22" s="158" t="s">
        <v>190</v>
      </c>
      <c r="C22" s="154"/>
      <c r="D22" s="17"/>
      <c r="E22" s="157" t="s">
        <v>191</v>
      </c>
      <c r="F22" s="9"/>
      <c r="G22" s="9"/>
      <c r="H22" s="159" t="s">
        <v>178</v>
      </c>
      <c r="I22" s="9"/>
      <c r="J22" s="9"/>
      <c r="K22" s="168" t="s">
        <v>106</v>
      </c>
      <c r="L22" s="169"/>
      <c r="M22" s="169"/>
      <c r="N22" s="169"/>
      <c r="O22" s="170"/>
      <c r="P22" s="171"/>
      <c r="Q22" s="73"/>
      <c r="R22" s="183"/>
      <c r="S22" s="184"/>
      <c r="T22" s="184"/>
      <c r="U22" s="184"/>
      <c r="V22" s="184"/>
      <c r="W22" s="184"/>
      <c r="X22" s="185"/>
      <c r="Y22" s="9"/>
      <c r="Z22" s="9"/>
      <c r="AA22" s="9"/>
      <c r="AB22" s="3"/>
      <c r="AC22" s="19"/>
    </row>
    <row r="23" ht="12.75" customHeight="1">
      <c r="A23" s="157" t="s">
        <v>8</v>
      </c>
      <c r="B23" s="186" t="s">
        <v>395</v>
      </c>
      <c r="C23" s="154"/>
      <c r="D23" s="17"/>
      <c r="E23" s="157" t="s">
        <v>192</v>
      </c>
      <c r="F23" s="9"/>
      <c r="G23" s="9"/>
      <c r="H23" s="159" t="s">
        <v>178</v>
      </c>
      <c r="I23" s="9"/>
      <c r="J23" s="9"/>
      <c r="K23" s="157" t="s">
        <v>177</v>
      </c>
      <c r="L23" s="9"/>
      <c r="M23" s="9"/>
      <c r="N23" s="9"/>
      <c r="O23" s="74"/>
      <c r="P23" s="159"/>
      <c r="Q23" s="73"/>
      <c r="R23" s="183"/>
      <c r="S23" s="184"/>
      <c r="T23" s="184"/>
      <c r="U23" s="184"/>
      <c r="V23" s="184"/>
      <c r="W23" s="184"/>
      <c r="X23" s="185"/>
      <c r="Y23" s="9"/>
      <c r="Z23" s="9"/>
      <c r="AA23" s="9"/>
      <c r="AB23" s="3"/>
      <c r="AC23" s="19"/>
    </row>
    <row r="24" ht="12.75" customHeight="1">
      <c r="A24" s="163" t="s">
        <v>9</v>
      </c>
      <c r="B24" s="186" t="s">
        <v>395</v>
      </c>
      <c r="C24" s="187"/>
      <c r="D24" s="17"/>
      <c r="E24" s="157" t="s">
        <v>193</v>
      </c>
      <c r="F24" s="9"/>
      <c r="G24" s="9"/>
      <c r="H24" s="159" t="s">
        <v>233</v>
      </c>
      <c r="I24" s="9"/>
      <c r="J24" s="9"/>
      <c r="K24" s="157" t="s">
        <v>182</v>
      </c>
      <c r="L24" s="9"/>
      <c r="M24" s="9"/>
      <c r="N24" s="9"/>
      <c r="O24" s="74"/>
      <c r="P24" s="177">
        <v>0.0</v>
      </c>
      <c r="Q24" s="73"/>
      <c r="R24" s="183"/>
      <c r="S24" s="184"/>
      <c r="T24" s="184"/>
      <c r="U24" s="184"/>
      <c r="V24" s="184"/>
      <c r="W24" s="184"/>
      <c r="X24" s="185"/>
      <c r="Y24" s="9"/>
      <c r="Z24" s="9"/>
      <c r="AA24" s="9"/>
      <c r="AB24" s="9"/>
      <c r="AC24" s="19"/>
    </row>
    <row r="25" ht="12.75" customHeight="1">
      <c r="A25" s="157" t="s">
        <v>194</v>
      </c>
      <c r="B25" s="188">
        <v>0.936</v>
      </c>
      <c r="C25" s="121"/>
      <c r="D25" s="17"/>
      <c r="E25" s="157" t="s">
        <v>195</v>
      </c>
      <c r="F25" s="9"/>
      <c r="G25" s="9"/>
      <c r="H25" s="159" t="s">
        <v>178</v>
      </c>
      <c r="I25" s="3"/>
      <c r="J25" s="3"/>
      <c r="K25" s="168" t="s">
        <v>196</v>
      </c>
      <c r="L25" s="169"/>
      <c r="M25" s="169"/>
      <c r="N25" s="169"/>
      <c r="O25" s="170"/>
      <c r="P25" s="171"/>
      <c r="Q25" s="73"/>
      <c r="R25" s="183"/>
      <c r="S25" s="184"/>
      <c r="T25" s="184"/>
      <c r="U25" s="184"/>
      <c r="V25" s="184"/>
      <c r="W25" s="184"/>
      <c r="X25" s="185"/>
      <c r="Y25" s="9"/>
      <c r="Z25" s="9"/>
      <c r="AA25" s="9"/>
      <c r="AB25" s="9"/>
      <c r="AC25" s="19"/>
    </row>
    <row r="26" ht="12.75" customHeight="1">
      <c r="A26" s="157" t="s">
        <v>197</v>
      </c>
      <c r="B26" s="189">
        <f>MAXIFS('Historical Market Data'!$G:$G,'Historical Market Data'!$A:$A,$B$4,'Historical Market Data'!$B:$B,MAXIFS('Historical Market Data'!$B:$B,'Historical Market Data'!$A:$A,$B$4,'Historical Market Data'!$B:$B,"&lt;"&amp;(TODAY()-365)))</f>
        <v>0</v>
      </c>
      <c r="C26" s="187"/>
      <c r="D26" s="17"/>
      <c r="E26" s="157" t="s">
        <v>198</v>
      </c>
      <c r="F26" s="9"/>
      <c r="G26" s="9"/>
      <c r="H26" s="159" t="s">
        <v>178</v>
      </c>
      <c r="I26" s="3"/>
      <c r="J26" s="3"/>
      <c r="K26" s="157" t="s">
        <v>199</v>
      </c>
      <c r="L26" s="9"/>
      <c r="M26" s="9"/>
      <c r="N26" s="9"/>
      <c r="O26" s="74"/>
      <c r="P26" s="177">
        <v>0.0</v>
      </c>
      <c r="Q26" s="73"/>
      <c r="R26" s="183"/>
      <c r="S26" s="184"/>
      <c r="T26" s="184"/>
      <c r="U26" s="184"/>
      <c r="V26" s="184"/>
      <c r="W26" s="184"/>
      <c r="X26" s="185"/>
      <c r="Y26" s="9"/>
      <c r="Z26" s="9"/>
      <c r="AA26" s="9"/>
      <c r="AB26" s="9"/>
      <c r="AC26" s="19"/>
    </row>
    <row r="27" ht="12.75" customHeight="1">
      <c r="A27" s="157" t="s">
        <v>200</v>
      </c>
      <c r="B27" s="188">
        <v>0.924</v>
      </c>
      <c r="C27" s="121"/>
      <c r="D27" s="17"/>
      <c r="E27" s="157" t="s">
        <v>201</v>
      </c>
      <c r="F27" s="9"/>
      <c r="G27" s="9"/>
      <c r="H27" s="159" t="s">
        <v>178</v>
      </c>
      <c r="I27" s="3"/>
      <c r="J27" s="3"/>
      <c r="K27" s="157" t="s">
        <v>202</v>
      </c>
      <c r="L27" s="9"/>
      <c r="M27" s="9"/>
      <c r="N27" s="9"/>
      <c r="O27" s="74"/>
      <c r="P27" s="177">
        <v>0.0</v>
      </c>
      <c r="Q27" s="73"/>
      <c r="R27" s="183"/>
      <c r="S27" s="184"/>
      <c r="T27" s="184"/>
      <c r="U27" s="184"/>
      <c r="V27" s="184"/>
      <c r="W27" s="184"/>
      <c r="X27" s="185"/>
      <c r="Y27" s="9"/>
      <c r="Z27" s="9"/>
      <c r="AA27" s="9"/>
      <c r="AB27" s="9"/>
      <c r="AC27" s="19"/>
    </row>
    <row r="28" ht="12.75" customHeight="1">
      <c r="A28" s="157" t="s">
        <v>203</v>
      </c>
      <c r="B28" s="189">
        <f>MAXIFS('Historical Market Data'!$I:$I,'Historical Market Data'!$A:$A,$B$4,'Historical Market Data'!$B:$B,MAXIFS('Historical Market Data'!$B:$B,'Historical Market Data'!$A:$A,$B$4,'Historical Market Data'!$B:$B,"&lt;"&amp;(TODAY()-365)))</f>
        <v>0</v>
      </c>
      <c r="C28" s="190"/>
      <c r="D28" s="17"/>
      <c r="E28" s="157" t="s">
        <v>204</v>
      </c>
      <c r="F28" s="9"/>
      <c r="G28" s="9"/>
      <c r="H28" s="159" t="s">
        <v>178</v>
      </c>
      <c r="I28" s="3"/>
      <c r="J28" s="3"/>
      <c r="K28" s="157" t="s">
        <v>205</v>
      </c>
      <c r="L28" s="9"/>
      <c r="M28" s="9"/>
      <c r="N28" s="9"/>
      <c r="O28" s="74"/>
      <c r="P28" s="177">
        <v>0.0</v>
      </c>
      <c r="Q28" s="73"/>
      <c r="R28" s="183"/>
      <c r="S28" s="184"/>
      <c r="T28" s="184"/>
      <c r="U28" s="184"/>
      <c r="V28" s="184"/>
      <c r="W28" s="184"/>
      <c r="X28" s="185"/>
      <c r="Y28" s="9"/>
      <c r="Z28" s="9"/>
      <c r="AA28" s="3"/>
      <c r="AB28" s="3"/>
      <c r="AC28" s="3"/>
    </row>
    <row r="29" ht="12.75" customHeight="1">
      <c r="A29" s="157" t="s">
        <v>12</v>
      </c>
      <c r="B29" s="191">
        <v>0.0</v>
      </c>
      <c r="C29" s="190"/>
      <c r="D29" s="17"/>
      <c r="E29" s="157" t="s">
        <v>206</v>
      </c>
      <c r="F29" s="9"/>
      <c r="G29" s="9"/>
      <c r="H29" s="159" t="s">
        <v>178</v>
      </c>
      <c r="I29" s="3"/>
      <c r="J29" s="3"/>
      <c r="K29" s="157" t="s">
        <v>207</v>
      </c>
      <c r="L29" s="9"/>
      <c r="M29" s="9"/>
      <c r="N29" s="9"/>
      <c r="O29" s="74"/>
      <c r="P29" s="177">
        <v>0.0</v>
      </c>
      <c r="Q29" s="73"/>
      <c r="R29" s="183"/>
      <c r="S29" s="184"/>
      <c r="T29" s="184"/>
      <c r="U29" s="184"/>
      <c r="V29" s="184"/>
      <c r="W29" s="184"/>
      <c r="X29" s="185"/>
      <c r="Y29" s="9"/>
      <c r="Z29" s="9"/>
      <c r="AA29" s="3"/>
      <c r="AB29" s="3"/>
      <c r="AC29" s="3"/>
    </row>
    <row r="30" ht="12.75" customHeight="1">
      <c r="A30" s="157" t="s">
        <v>13</v>
      </c>
      <c r="B30" s="191">
        <v>0.0</v>
      </c>
      <c r="C30" s="190"/>
      <c r="D30" s="3"/>
      <c r="E30" s="157" t="s">
        <v>208</v>
      </c>
      <c r="F30" s="9"/>
      <c r="G30" s="9"/>
      <c r="H30" s="159" t="s">
        <v>178</v>
      </c>
      <c r="I30" s="3"/>
      <c r="J30" s="3"/>
      <c r="K30" s="175" t="s">
        <v>209</v>
      </c>
      <c r="L30" s="192"/>
      <c r="M30" s="192"/>
      <c r="N30" s="192"/>
      <c r="O30" s="193"/>
      <c r="P30" s="194">
        <v>0.0</v>
      </c>
      <c r="Q30" s="73"/>
      <c r="R30" s="180" t="s">
        <v>210</v>
      </c>
      <c r="S30" s="181"/>
      <c r="T30" s="181"/>
      <c r="U30" s="181"/>
      <c r="V30" s="181"/>
      <c r="W30" s="181"/>
      <c r="X30" s="182"/>
      <c r="Y30" s="9"/>
      <c r="Z30" s="9"/>
      <c r="AA30" s="3"/>
      <c r="AB30" s="3"/>
      <c r="AC30" s="3"/>
    </row>
    <row r="31" ht="12.75" customHeight="1">
      <c r="A31" s="160" t="s">
        <v>211</v>
      </c>
      <c r="B31" s="191">
        <v>0.0</v>
      </c>
      <c r="C31" s="166"/>
      <c r="D31" s="3"/>
      <c r="E31" s="157" t="s">
        <v>212</v>
      </c>
      <c r="F31" s="9"/>
      <c r="G31" s="9"/>
      <c r="H31" s="159" t="s">
        <v>178</v>
      </c>
      <c r="I31" s="3"/>
      <c r="J31" s="3"/>
      <c r="K31" s="3"/>
      <c r="L31" s="3"/>
      <c r="M31" s="3"/>
      <c r="N31" s="3"/>
      <c r="O31" s="3"/>
      <c r="P31" s="3"/>
      <c r="Q31" s="73"/>
      <c r="R31" s="183"/>
      <c r="S31" s="184"/>
      <c r="T31" s="184"/>
      <c r="U31" s="184"/>
      <c r="V31" s="184"/>
      <c r="W31" s="184"/>
      <c r="X31" s="185"/>
      <c r="Y31" s="9"/>
      <c r="Z31" s="3"/>
      <c r="AA31" s="3"/>
      <c r="AB31" s="3"/>
      <c r="AC31" s="3"/>
    </row>
    <row r="32" ht="12.75" customHeight="1">
      <c r="A32" s="157" t="s">
        <v>14</v>
      </c>
      <c r="B32" s="191">
        <v>5.0</v>
      </c>
      <c r="C32" s="195"/>
      <c r="D32" s="3"/>
      <c r="E32" s="157" t="s">
        <v>213</v>
      </c>
      <c r="F32" s="9"/>
      <c r="G32" s="9"/>
      <c r="H32" s="159" t="s">
        <v>178</v>
      </c>
      <c r="I32" s="3"/>
      <c r="J32" s="3"/>
      <c r="K32" s="109" t="s">
        <v>214</v>
      </c>
      <c r="L32" s="109"/>
      <c r="M32" s="109"/>
      <c r="N32" s="109"/>
      <c r="O32" s="109"/>
      <c r="P32" s="196"/>
      <c r="Q32" s="73"/>
      <c r="R32" s="183"/>
      <c r="S32" s="184"/>
      <c r="T32" s="184"/>
      <c r="U32" s="184"/>
      <c r="V32" s="184"/>
      <c r="W32" s="184"/>
      <c r="X32" s="185"/>
      <c r="Y32" s="9"/>
      <c r="Z32" s="3"/>
      <c r="AA32" s="3"/>
      <c r="AB32" s="3"/>
      <c r="AC32" s="3"/>
    </row>
    <row r="33" ht="12.75" customHeight="1">
      <c r="A33" s="157" t="s">
        <v>130</v>
      </c>
      <c r="B33" s="197" t="s">
        <v>215</v>
      </c>
      <c r="C33" s="121"/>
      <c r="D33" s="3"/>
      <c r="E33" s="157" t="s">
        <v>216</v>
      </c>
      <c r="F33" s="9"/>
      <c r="G33" s="9"/>
      <c r="H33" s="159" t="s">
        <v>233</v>
      </c>
      <c r="I33" s="3"/>
      <c r="J33" s="3"/>
      <c r="K33" s="198"/>
      <c r="L33" s="199" t="s">
        <v>217</v>
      </c>
      <c r="M33" s="200" t="s">
        <v>218</v>
      </c>
      <c r="N33" s="201" t="s">
        <v>219</v>
      </c>
      <c r="O33" s="200" t="s">
        <v>220</v>
      </c>
      <c r="P33" s="202" t="s">
        <v>221</v>
      </c>
      <c r="Q33" s="73"/>
      <c r="R33" s="183"/>
      <c r="S33" s="184"/>
      <c r="T33" s="184"/>
      <c r="U33" s="184"/>
      <c r="V33" s="184"/>
      <c r="W33" s="184"/>
      <c r="X33" s="185"/>
      <c r="Y33" s="9"/>
      <c r="Z33" s="3"/>
      <c r="AA33" s="3"/>
      <c r="AB33" s="3"/>
      <c r="AC33" s="3"/>
    </row>
    <row r="34" ht="12.75" customHeight="1">
      <c r="A34" s="157" t="s">
        <v>131</v>
      </c>
      <c r="B34" s="203">
        <v>0.0</v>
      </c>
      <c r="C34" s="204"/>
      <c r="D34" s="3"/>
      <c r="E34" s="157" t="s">
        <v>222</v>
      </c>
      <c r="F34" s="9"/>
      <c r="G34" s="9"/>
      <c r="H34" s="159" t="s">
        <v>233</v>
      </c>
      <c r="I34" s="3"/>
      <c r="J34" s="3"/>
      <c r="K34" s="163" t="s">
        <v>223</v>
      </c>
      <c r="L34" s="17" t="s">
        <v>178</v>
      </c>
      <c r="M34" s="17" t="s">
        <v>178</v>
      </c>
      <c r="N34" s="17" t="s">
        <v>178</v>
      </c>
      <c r="O34" s="173">
        <v>14.0</v>
      </c>
      <c r="P34" s="205" t="s">
        <v>101</v>
      </c>
      <c r="Q34" s="178">
        <f t="shared" ref="Q34:Q36" si="1">IF(OR($L34="Yes", $N34= "Yes"), IF($O34 = 0, 0, -1 * $O34), 0)</f>
        <v>0</v>
      </c>
      <c r="R34" s="183"/>
      <c r="S34" s="184"/>
      <c r="T34" s="184"/>
      <c r="U34" s="184"/>
      <c r="V34" s="184"/>
      <c r="W34" s="184"/>
      <c r="X34" s="185"/>
      <c r="Y34" s="9"/>
      <c r="Z34" s="3"/>
      <c r="AA34" s="3"/>
      <c r="AB34" s="3"/>
      <c r="AC34" s="3"/>
    </row>
    <row r="35" ht="12.75" customHeight="1">
      <c r="A35" s="175" t="s">
        <v>132</v>
      </c>
      <c r="B35" s="206">
        <v>45344.0</v>
      </c>
      <c r="C35" s="121"/>
      <c r="D35" s="3"/>
      <c r="E35" s="175" t="s">
        <v>224</v>
      </c>
      <c r="F35" s="192"/>
      <c r="G35" s="192"/>
      <c r="H35" s="207" t="s">
        <v>178</v>
      </c>
      <c r="I35" s="3"/>
      <c r="J35" s="3"/>
      <c r="K35" s="163" t="s">
        <v>225</v>
      </c>
      <c r="L35" s="17" t="s">
        <v>233</v>
      </c>
      <c r="M35" s="17" t="s">
        <v>178</v>
      </c>
      <c r="N35" s="17" t="s">
        <v>178</v>
      </c>
      <c r="O35" s="173">
        <v>0.0</v>
      </c>
      <c r="P35" s="205" t="s">
        <v>101</v>
      </c>
      <c r="Q35" s="178">
        <f t="shared" si="1"/>
        <v>0</v>
      </c>
      <c r="R35" s="183"/>
      <c r="S35" s="184"/>
      <c r="T35" s="184"/>
      <c r="U35" s="184"/>
      <c r="V35" s="184"/>
      <c r="W35" s="184"/>
      <c r="X35" s="185"/>
      <c r="Y35" s="9"/>
      <c r="Z35" s="3"/>
      <c r="AA35" s="3"/>
      <c r="AB35" s="3"/>
      <c r="AC35" s="3"/>
    </row>
    <row r="36" ht="12.75" customHeight="1">
      <c r="A36" s="9"/>
      <c r="B36" s="208"/>
      <c r="C36" s="204"/>
      <c r="D36" s="3"/>
      <c r="E36" s="3"/>
      <c r="F36" s="3"/>
      <c r="G36" s="3"/>
      <c r="H36" s="3"/>
      <c r="I36" s="3"/>
      <c r="J36" s="3"/>
      <c r="K36" s="163" t="s">
        <v>109</v>
      </c>
      <c r="L36" s="17" t="s">
        <v>178</v>
      </c>
      <c r="M36" s="17" t="s">
        <v>178</v>
      </c>
      <c r="N36" s="17" t="s">
        <v>178</v>
      </c>
      <c r="O36" s="173">
        <v>0.0</v>
      </c>
      <c r="P36" s="205" t="s">
        <v>101</v>
      </c>
      <c r="Q36" s="178">
        <f t="shared" si="1"/>
        <v>0</v>
      </c>
      <c r="R36" s="183"/>
      <c r="S36" s="184"/>
      <c r="T36" s="184"/>
      <c r="U36" s="184"/>
      <c r="V36" s="184"/>
      <c r="W36" s="184"/>
      <c r="X36" s="185"/>
      <c r="Y36" s="9"/>
      <c r="Z36" s="3"/>
      <c r="AA36" s="3"/>
      <c r="AB36" s="3"/>
      <c r="AC36" s="3"/>
    </row>
    <row r="37" ht="12.75" customHeight="1">
      <c r="A37" s="109" t="s">
        <v>226</v>
      </c>
      <c r="B37" s="109"/>
      <c r="C37" s="204"/>
      <c r="D37" s="3"/>
      <c r="E37" s="179" t="s">
        <v>112</v>
      </c>
      <c r="F37" s="109"/>
      <c r="G37" s="109"/>
      <c r="H37" s="109"/>
      <c r="I37" s="3"/>
      <c r="J37" s="3"/>
      <c r="K37" s="198" t="s">
        <v>227</v>
      </c>
      <c r="L37" s="209" t="s">
        <v>228</v>
      </c>
      <c r="M37" s="209" t="s">
        <v>220</v>
      </c>
      <c r="N37" s="209"/>
      <c r="O37" s="209"/>
      <c r="P37" s="210"/>
      <c r="Q37" s="178">
        <f>IF(L37="No",1,-1)</f>
        <v>-1</v>
      </c>
      <c r="R37" s="180" t="s">
        <v>229</v>
      </c>
      <c r="S37" s="181"/>
      <c r="T37" s="181"/>
      <c r="U37" s="181"/>
      <c r="V37" s="181"/>
      <c r="W37" s="181"/>
      <c r="X37" s="182"/>
      <c r="Y37" s="9"/>
      <c r="Z37" s="3"/>
      <c r="AA37" s="3"/>
      <c r="AB37" s="3"/>
      <c r="AC37" s="3"/>
    </row>
    <row r="38" ht="12.75" customHeight="1">
      <c r="A38" s="157" t="s">
        <v>230</v>
      </c>
      <c r="B38" s="211" t="s">
        <v>178</v>
      </c>
      <c r="C38" s="204"/>
      <c r="D38" s="3"/>
      <c r="E38" s="198"/>
      <c r="F38" s="209" t="s">
        <v>231</v>
      </c>
      <c r="G38" s="209" t="s">
        <v>228</v>
      </c>
      <c r="H38" s="212" t="s">
        <v>220</v>
      </c>
      <c r="I38" s="213"/>
      <c r="J38" s="213"/>
      <c r="K38" s="163" t="s">
        <v>232</v>
      </c>
      <c r="L38" s="17" t="s">
        <v>233</v>
      </c>
      <c r="M38" s="173">
        <v>0.0</v>
      </c>
      <c r="N38" s="73"/>
      <c r="O38" s="204"/>
      <c r="P38" s="205" t="s">
        <v>101</v>
      </c>
      <c r="Q38" s="178">
        <f>IF($L38="No",$M38,-1 * $M38)</f>
        <v>0</v>
      </c>
      <c r="R38" s="214" t="s">
        <v>234</v>
      </c>
      <c r="S38" s="184"/>
      <c r="T38" s="215" t="s">
        <v>374</v>
      </c>
      <c r="U38" s="184"/>
      <c r="V38" s="216"/>
      <c r="W38" s="216"/>
      <c r="X38" s="217"/>
      <c r="Y38" s="9"/>
      <c r="Z38" s="3"/>
      <c r="AA38" s="3"/>
      <c r="AB38" s="3"/>
      <c r="AC38" s="3"/>
    </row>
    <row r="39" ht="12.75" customHeight="1">
      <c r="A39" s="157" t="s">
        <v>236</v>
      </c>
      <c r="B39" s="218">
        <v>0.0</v>
      </c>
      <c r="C39" s="204"/>
      <c r="D39" s="3"/>
      <c r="E39" s="157" t="s">
        <v>237</v>
      </c>
      <c r="F39" s="219" t="s">
        <v>178</v>
      </c>
      <c r="G39" s="219" t="s">
        <v>178</v>
      </c>
      <c r="H39" s="177">
        <v>0.0</v>
      </c>
      <c r="I39" s="8">
        <f t="shared" ref="I39:I43" si="2">IF(AND($G39="Yes",$F39="No"), -1 * $H39,IF(AND($G39="No",$F39="Yes"), $H39, 0))</f>
        <v>0</v>
      </c>
      <c r="J39" s="8"/>
      <c r="K39" s="163" t="s">
        <v>238</v>
      </c>
      <c r="L39" s="17" t="s">
        <v>178</v>
      </c>
      <c r="M39" s="173">
        <v>0.0</v>
      </c>
      <c r="N39" s="73"/>
      <c r="O39" s="204"/>
      <c r="P39" s="205" t="s">
        <v>101</v>
      </c>
      <c r="Q39" s="178">
        <f>IF($L39="No",$M39, IF($M39 = 0,0, -1 * $M39))</f>
        <v>0</v>
      </c>
      <c r="R39" s="214" t="s">
        <v>239</v>
      </c>
      <c r="S39" s="184"/>
      <c r="T39" s="215" t="s">
        <v>374</v>
      </c>
      <c r="U39" s="184"/>
      <c r="V39" s="216"/>
      <c r="W39" s="216"/>
      <c r="X39" s="217"/>
      <c r="Y39" s="9"/>
      <c r="Z39" s="3"/>
      <c r="AA39" s="3"/>
      <c r="AB39" s="3"/>
      <c r="AC39" s="3"/>
    </row>
    <row r="40" ht="12.75" customHeight="1">
      <c r="A40" s="157" t="s">
        <v>240</v>
      </c>
      <c r="B40" s="211" t="s">
        <v>115</v>
      </c>
      <c r="C40" s="204"/>
      <c r="D40" s="3"/>
      <c r="E40" s="157" t="s">
        <v>241</v>
      </c>
      <c r="F40" s="220" t="s">
        <v>178</v>
      </c>
      <c r="G40" s="220" t="s">
        <v>178</v>
      </c>
      <c r="H40" s="177">
        <v>0.0</v>
      </c>
      <c r="I40" s="8">
        <f t="shared" si="2"/>
        <v>0</v>
      </c>
      <c r="J40" s="8"/>
      <c r="K40" s="163" t="s">
        <v>242</v>
      </c>
      <c r="L40" s="17" t="s">
        <v>233</v>
      </c>
      <c r="M40" s="173">
        <v>0.0</v>
      </c>
      <c r="N40" s="73"/>
      <c r="O40" s="204"/>
      <c r="P40" s="205" t="s">
        <v>101</v>
      </c>
      <c r="Q40" s="178">
        <f>IF($L40="No",$M40, IF($M40 = 0, 0, -1 * $M40))</f>
        <v>0</v>
      </c>
      <c r="R40" s="214" t="s">
        <v>243</v>
      </c>
      <c r="S40" s="184"/>
      <c r="T40" s="215" t="s">
        <v>374</v>
      </c>
      <c r="U40" s="184"/>
      <c r="V40" s="216"/>
      <c r="W40" s="216"/>
      <c r="X40" s="217"/>
      <c r="Y40" s="9"/>
      <c r="Z40" s="3"/>
      <c r="AA40" s="3"/>
      <c r="AB40" s="3"/>
      <c r="AC40" s="3"/>
    </row>
    <row r="41" ht="12.75" customHeight="1">
      <c r="A41" s="157" t="s">
        <v>244</v>
      </c>
      <c r="B41" s="211" t="s">
        <v>178</v>
      </c>
      <c r="C41" s="9"/>
      <c r="D41" s="3"/>
      <c r="E41" s="157" t="s">
        <v>245</v>
      </c>
      <c r="F41" s="220" t="s">
        <v>178</v>
      </c>
      <c r="G41" s="220" t="s">
        <v>178</v>
      </c>
      <c r="H41" s="177">
        <v>0.0</v>
      </c>
      <c r="I41" s="8">
        <f t="shared" si="2"/>
        <v>0</v>
      </c>
      <c r="J41" s="8"/>
      <c r="K41" s="163" t="s">
        <v>246</v>
      </c>
      <c r="L41" s="17" t="s">
        <v>178</v>
      </c>
      <c r="M41" s="173">
        <v>0.0</v>
      </c>
      <c r="N41" s="73"/>
      <c r="O41" s="204"/>
      <c r="P41" s="205" t="s">
        <v>101</v>
      </c>
      <c r="Q41" s="178">
        <f>IF($L41="No",$M41,-1 * $M41)</f>
        <v>0</v>
      </c>
      <c r="R41" s="214" t="s">
        <v>247</v>
      </c>
      <c r="S41" s="184"/>
      <c r="T41" s="215" t="s">
        <v>374</v>
      </c>
      <c r="U41" s="184"/>
      <c r="V41" s="216"/>
      <c r="W41" s="216"/>
      <c r="X41" s="217"/>
      <c r="Y41" s="9"/>
      <c r="Z41" s="3"/>
      <c r="AA41" s="3"/>
      <c r="AB41" s="3"/>
      <c r="AC41" s="3"/>
    </row>
    <row r="42" ht="12.75" customHeight="1">
      <c r="A42" s="157" t="s">
        <v>248</v>
      </c>
      <c r="B42" s="218">
        <v>0.0</v>
      </c>
      <c r="C42" s="9"/>
      <c r="D42" s="3"/>
      <c r="E42" s="157" t="s">
        <v>249</v>
      </c>
      <c r="F42" s="220" t="s">
        <v>178</v>
      </c>
      <c r="G42" s="220" t="s">
        <v>178</v>
      </c>
      <c r="H42" s="177">
        <v>0.0</v>
      </c>
      <c r="I42" s="8">
        <f t="shared" si="2"/>
        <v>0</v>
      </c>
      <c r="J42" s="8"/>
      <c r="K42" s="221" t="s">
        <v>250</v>
      </c>
      <c r="L42" s="222" t="s">
        <v>233</v>
      </c>
      <c r="M42" s="223">
        <v>0.0</v>
      </c>
      <c r="N42" s="224"/>
      <c r="O42" s="224"/>
      <c r="P42" s="225" t="s">
        <v>101</v>
      </c>
      <c r="Q42" s="178">
        <f>IF($L42="No",$M42, IF($M42 = 0, 0, -1 * $M42))</f>
        <v>0</v>
      </c>
      <c r="R42" s="214" t="s">
        <v>251</v>
      </c>
      <c r="S42" s="184"/>
      <c r="T42" s="215" t="s">
        <v>374</v>
      </c>
      <c r="U42" s="184"/>
      <c r="V42" s="216"/>
      <c r="W42" s="216"/>
      <c r="X42" s="217"/>
      <c r="Y42" s="9"/>
      <c r="Z42" s="3"/>
      <c r="AA42" s="3"/>
      <c r="AB42" s="3"/>
      <c r="AC42" s="3"/>
    </row>
    <row r="43" ht="12.75" customHeight="1">
      <c r="A43" s="175" t="s">
        <v>252</v>
      </c>
      <c r="B43" s="226" t="s">
        <v>115</v>
      </c>
      <c r="C43" s="9"/>
      <c r="D43" s="3"/>
      <c r="E43" s="175" t="s">
        <v>209</v>
      </c>
      <c r="F43" s="227" t="s">
        <v>178</v>
      </c>
      <c r="G43" s="227" t="s">
        <v>178</v>
      </c>
      <c r="H43" s="194">
        <v>0.0</v>
      </c>
      <c r="I43" s="8">
        <f t="shared" si="2"/>
        <v>0</v>
      </c>
      <c r="J43" s="8"/>
      <c r="K43" s="3"/>
      <c r="L43" s="3"/>
      <c r="M43" s="3"/>
      <c r="N43" s="3"/>
      <c r="O43" s="3"/>
      <c r="P43" s="3"/>
      <c r="Q43" s="73"/>
      <c r="R43" s="214" t="s">
        <v>253</v>
      </c>
      <c r="S43" s="184"/>
      <c r="T43" s="215" t="s">
        <v>235</v>
      </c>
      <c r="U43" s="184"/>
      <c r="V43" s="216"/>
      <c r="W43" s="216"/>
      <c r="X43" s="217"/>
      <c r="Y43" s="9"/>
      <c r="Z43" s="3"/>
      <c r="AA43" s="3"/>
      <c r="AB43" s="3"/>
      <c r="AC43" s="3"/>
    </row>
    <row r="44" ht="12.75" customHeight="1">
      <c r="A44" s="9"/>
      <c r="B44" s="9"/>
      <c r="C44" s="9"/>
      <c r="D44" s="3"/>
      <c r="E44" s="9"/>
      <c r="F44" s="17"/>
      <c r="G44" s="17"/>
      <c r="H44" s="24"/>
      <c r="I44" s="8">
        <f>SUM(I39:I43)</f>
        <v>0</v>
      </c>
      <c r="J44" s="3"/>
      <c r="K44" s="3"/>
      <c r="L44" s="3"/>
      <c r="M44" s="3"/>
      <c r="N44" s="3"/>
      <c r="O44" s="3"/>
      <c r="P44" s="3"/>
      <c r="Q44" s="73"/>
      <c r="R44" s="228" t="s">
        <v>254</v>
      </c>
      <c r="S44" s="229"/>
      <c r="T44" s="230" t="s">
        <v>235</v>
      </c>
      <c r="U44" s="229"/>
      <c r="V44" s="231"/>
      <c r="W44" s="231"/>
      <c r="X44" s="232"/>
      <c r="Y44" s="9"/>
      <c r="Z44" s="3"/>
      <c r="AA44" s="3"/>
      <c r="AB44" s="3"/>
      <c r="AC44" s="3"/>
    </row>
    <row r="45" ht="12.75" customHeight="1">
      <c r="A45" s="109" t="s">
        <v>255</v>
      </c>
      <c r="B45" s="109" t="s">
        <v>220</v>
      </c>
      <c r="C45" s="109" t="s">
        <v>256</v>
      </c>
      <c r="D45" s="3"/>
      <c r="E45" s="9"/>
      <c r="F45" s="17"/>
      <c r="G45" s="17"/>
      <c r="H45" s="24"/>
      <c r="I45" s="3"/>
      <c r="J45" s="3"/>
      <c r="K45" s="3"/>
      <c r="L45" s="3"/>
      <c r="M45" s="3"/>
      <c r="N45" s="3"/>
      <c r="O45" s="3"/>
      <c r="P45" s="3"/>
      <c r="Q45" s="73"/>
      <c r="R45" s="233"/>
      <c r="S45" s="233"/>
      <c r="T45" s="233"/>
      <c r="U45" s="233"/>
      <c r="V45" s="233"/>
      <c r="W45" s="233"/>
      <c r="X45" s="233"/>
      <c r="Y45" s="9"/>
      <c r="Z45" s="3"/>
      <c r="AA45" s="3"/>
      <c r="AB45" s="3"/>
      <c r="AC45" s="3"/>
    </row>
    <row r="46" ht="12.75" customHeight="1">
      <c r="A46" s="157" t="s">
        <v>257</v>
      </c>
      <c r="B46" s="234">
        <v>0.0</v>
      </c>
      <c r="C46" s="158" t="s">
        <v>258</v>
      </c>
      <c r="D46" s="3"/>
      <c r="E46" s="9"/>
      <c r="F46" s="17"/>
      <c r="G46" s="17"/>
      <c r="H46" s="24"/>
      <c r="I46" s="3"/>
      <c r="J46" s="3"/>
      <c r="K46" s="3"/>
      <c r="L46" s="3"/>
      <c r="M46" s="3"/>
      <c r="N46" s="3"/>
      <c r="O46" s="3"/>
      <c r="P46" s="3"/>
      <c r="Q46" s="73"/>
      <c r="R46" s="233"/>
      <c r="S46" s="233"/>
      <c r="T46" s="233"/>
      <c r="U46" s="233"/>
      <c r="V46" s="233"/>
      <c r="W46" s="233"/>
      <c r="X46" s="233"/>
      <c r="Y46" s="233"/>
      <c r="Z46" s="3"/>
      <c r="AA46" s="3"/>
      <c r="AB46" s="3"/>
      <c r="AC46" s="3"/>
    </row>
    <row r="47" ht="12.75" customHeight="1">
      <c r="A47" s="157" t="s">
        <v>259</v>
      </c>
      <c r="B47" s="234">
        <v>0.0</v>
      </c>
      <c r="C47" s="158" t="s">
        <v>258</v>
      </c>
      <c r="D47" s="3"/>
      <c r="E47" s="9"/>
      <c r="F47" s="17"/>
      <c r="G47" s="17"/>
      <c r="H47" s="24"/>
      <c r="I47" s="3"/>
      <c r="J47" s="3"/>
      <c r="K47" s="3"/>
      <c r="L47" s="3"/>
      <c r="M47" s="3"/>
      <c r="N47" s="3"/>
      <c r="O47" s="3"/>
      <c r="P47" s="3"/>
      <c r="Q47" s="73"/>
      <c r="R47" s="233"/>
      <c r="S47" s="233"/>
      <c r="T47" s="233"/>
      <c r="U47" s="233"/>
      <c r="V47" s="233"/>
      <c r="W47" s="233"/>
      <c r="X47" s="233"/>
      <c r="Y47" s="233"/>
      <c r="Z47" s="3"/>
      <c r="AA47" s="3"/>
      <c r="AB47" s="3"/>
      <c r="AC47" s="3"/>
    </row>
    <row r="48" ht="12.75" customHeight="1">
      <c r="A48" s="157" t="s">
        <v>260</v>
      </c>
      <c r="B48" s="235" t="s">
        <v>261</v>
      </c>
      <c r="C48" s="158" t="s">
        <v>258</v>
      </c>
      <c r="D48" s="3"/>
      <c r="E48" s="9"/>
      <c r="F48" s="17"/>
      <c r="G48" s="17"/>
      <c r="H48" s="24"/>
      <c r="I48" s="3"/>
      <c r="J48" s="3"/>
      <c r="K48" s="3"/>
      <c r="L48" s="3"/>
      <c r="M48" s="3"/>
      <c r="N48" s="3"/>
      <c r="O48" s="3"/>
      <c r="P48" s="3"/>
      <c r="Q48" s="73"/>
      <c r="R48" s="233"/>
      <c r="S48" s="233"/>
      <c r="T48" s="233"/>
      <c r="U48" s="233"/>
      <c r="V48" s="233"/>
      <c r="W48" s="233"/>
      <c r="X48" s="233"/>
      <c r="Y48" s="233"/>
      <c r="Z48" s="3"/>
      <c r="AA48" s="3"/>
      <c r="AB48" s="3"/>
      <c r="AC48" s="3"/>
    </row>
    <row r="49" ht="12.75" customHeight="1">
      <c r="A49" s="157" t="s">
        <v>262</v>
      </c>
      <c r="B49" s="234">
        <v>0.0</v>
      </c>
      <c r="C49" s="158" t="s">
        <v>258</v>
      </c>
      <c r="D49" s="3"/>
      <c r="E49" s="9"/>
      <c r="F49" s="17"/>
      <c r="G49" s="17"/>
      <c r="H49" s="24"/>
      <c r="I49" s="3"/>
      <c r="J49" s="3"/>
      <c r="K49" s="3"/>
      <c r="L49" s="3"/>
      <c r="M49" s="3"/>
      <c r="N49" s="3"/>
      <c r="O49" s="3"/>
      <c r="P49" s="3"/>
      <c r="Q49" s="73"/>
      <c r="R49" s="233"/>
      <c r="S49" s="233"/>
      <c r="T49" s="233"/>
      <c r="U49" s="233"/>
      <c r="V49" s="233"/>
      <c r="W49" s="233"/>
      <c r="X49" s="233"/>
      <c r="Y49" s="233"/>
      <c r="Z49" s="3"/>
      <c r="AA49" s="3"/>
      <c r="AB49" s="3"/>
      <c r="AC49" s="3"/>
    </row>
    <row r="50" ht="12.75" customHeight="1">
      <c r="A50" s="157" t="s">
        <v>263</v>
      </c>
      <c r="B50" s="234">
        <v>0.0</v>
      </c>
      <c r="C50" s="158" t="s">
        <v>258</v>
      </c>
      <c r="D50" s="3"/>
      <c r="E50" s="9"/>
      <c r="F50" s="17"/>
      <c r="G50" s="17"/>
      <c r="H50" s="24"/>
      <c r="I50" s="3"/>
      <c r="J50" s="3"/>
      <c r="K50" s="3"/>
      <c r="L50" s="3"/>
      <c r="M50" s="3"/>
      <c r="N50" s="3"/>
      <c r="O50" s="3"/>
      <c r="P50" s="3"/>
      <c r="Q50" s="73"/>
      <c r="R50" s="233"/>
      <c r="S50" s="233"/>
      <c r="T50" s="233"/>
      <c r="U50" s="233"/>
      <c r="V50" s="233"/>
      <c r="W50" s="233"/>
      <c r="X50" s="233"/>
      <c r="Y50" s="233"/>
      <c r="Z50" s="3"/>
      <c r="AA50" s="3"/>
      <c r="AB50" s="3"/>
      <c r="AC50" s="3"/>
    </row>
    <row r="51" ht="12.75" customHeight="1">
      <c r="A51" s="157" t="s">
        <v>264</v>
      </c>
      <c r="B51" s="234">
        <v>0.0</v>
      </c>
      <c r="C51" s="158" t="s">
        <v>258</v>
      </c>
      <c r="D51" s="3"/>
      <c r="E51" s="9"/>
      <c r="F51" s="17"/>
      <c r="G51" s="17"/>
      <c r="H51" s="24"/>
      <c r="I51" s="3"/>
      <c r="J51" s="3"/>
      <c r="K51" s="3"/>
      <c r="L51" s="3"/>
      <c r="M51" s="3"/>
      <c r="N51" s="3"/>
      <c r="O51" s="3"/>
      <c r="P51" s="3"/>
      <c r="Q51" s="73"/>
      <c r="R51" s="233"/>
      <c r="S51" s="233"/>
      <c r="T51" s="233"/>
      <c r="U51" s="233"/>
      <c r="V51" s="233"/>
      <c r="W51" s="233"/>
      <c r="X51" s="233"/>
      <c r="Y51" s="233"/>
      <c r="Z51" s="3"/>
      <c r="AA51" s="3"/>
      <c r="AB51" s="3"/>
      <c r="AC51" s="3"/>
    </row>
    <row r="52" ht="12.75" customHeight="1">
      <c r="A52" s="157" t="s">
        <v>265</v>
      </c>
      <c r="B52" s="234">
        <v>0.0</v>
      </c>
      <c r="C52" s="158" t="s">
        <v>258</v>
      </c>
      <c r="D52" s="3"/>
      <c r="E52" s="9"/>
      <c r="F52" s="17"/>
      <c r="G52" s="17"/>
      <c r="H52" s="24"/>
      <c r="I52" s="3"/>
      <c r="J52" s="3"/>
      <c r="K52" s="3"/>
      <c r="L52" s="3"/>
      <c r="M52" s="3"/>
      <c r="N52" s="3"/>
      <c r="O52" s="3"/>
      <c r="P52" s="3"/>
      <c r="Q52" s="73"/>
      <c r="R52" s="233"/>
      <c r="S52" s="233"/>
      <c r="T52" s="233"/>
      <c r="U52" s="233"/>
      <c r="V52" s="233"/>
      <c r="W52" s="233"/>
      <c r="X52" s="233"/>
      <c r="Y52" s="233"/>
      <c r="Z52" s="3"/>
      <c r="AA52" s="3"/>
      <c r="AB52" s="3"/>
      <c r="AC52" s="3"/>
    </row>
    <row r="53" ht="12.75" customHeight="1">
      <c r="A53" s="157" t="s">
        <v>266</v>
      </c>
      <c r="B53" s="234">
        <v>0.0</v>
      </c>
      <c r="C53" s="158" t="s">
        <v>258</v>
      </c>
      <c r="D53" s="3"/>
      <c r="E53" s="9"/>
      <c r="F53" s="17"/>
      <c r="G53" s="17"/>
      <c r="H53" s="24"/>
      <c r="I53" s="3"/>
      <c r="J53" s="3"/>
      <c r="K53" s="3"/>
      <c r="L53" s="3"/>
      <c r="M53" s="3"/>
      <c r="N53" s="3"/>
      <c r="O53" s="3"/>
      <c r="P53" s="3"/>
      <c r="Q53" s="73"/>
      <c r="R53" s="233"/>
      <c r="S53" s="233"/>
      <c r="T53" s="233"/>
      <c r="U53" s="233"/>
      <c r="V53" s="233"/>
      <c r="W53" s="233"/>
      <c r="X53" s="233"/>
      <c r="Y53" s="233"/>
      <c r="Z53" s="3"/>
      <c r="AA53" s="3"/>
      <c r="AB53" s="3"/>
      <c r="AC53" s="3"/>
    </row>
    <row r="54" ht="12.75" customHeight="1">
      <c r="A54" s="157" t="s">
        <v>267</v>
      </c>
      <c r="B54" s="234">
        <v>0.0</v>
      </c>
      <c r="C54" s="158" t="s">
        <v>258</v>
      </c>
      <c r="D54" s="3"/>
      <c r="E54" s="9"/>
      <c r="F54" s="17"/>
      <c r="G54" s="17"/>
      <c r="H54" s="24"/>
      <c r="I54" s="3"/>
      <c r="J54" s="3"/>
      <c r="K54" s="3"/>
      <c r="L54" s="3"/>
      <c r="M54" s="3"/>
      <c r="N54" s="3"/>
      <c r="O54" s="3"/>
      <c r="P54" s="3"/>
      <c r="Q54" s="73"/>
      <c r="R54" s="233"/>
      <c r="S54" s="233"/>
      <c r="T54" s="233"/>
      <c r="U54" s="233"/>
      <c r="V54" s="233"/>
      <c r="W54" s="233"/>
      <c r="X54" s="233"/>
      <c r="Y54" s="233"/>
      <c r="Z54" s="3"/>
      <c r="AA54" s="3"/>
      <c r="AB54" s="3"/>
      <c r="AC54" s="3"/>
    </row>
    <row r="55" ht="12.75" customHeight="1">
      <c r="A55" s="157" t="s">
        <v>268</v>
      </c>
      <c r="B55" s="234">
        <v>500.0</v>
      </c>
      <c r="C55" s="158" t="s">
        <v>258</v>
      </c>
      <c r="D55" s="3"/>
      <c r="E55" s="9"/>
      <c r="F55" s="17"/>
      <c r="G55" s="17"/>
      <c r="H55" s="24"/>
      <c r="I55" s="3"/>
      <c r="J55" s="3"/>
      <c r="K55" s="3"/>
      <c r="L55" s="3"/>
      <c r="M55" s="3"/>
      <c r="N55" s="3"/>
      <c r="O55" s="3"/>
      <c r="P55" s="3"/>
      <c r="Q55" s="73"/>
      <c r="R55" s="233"/>
      <c r="S55" s="233"/>
      <c r="T55" s="233"/>
      <c r="U55" s="233"/>
      <c r="V55" s="233"/>
      <c r="W55" s="233"/>
      <c r="X55" s="233"/>
      <c r="Y55" s="233"/>
      <c r="Z55" s="3"/>
      <c r="AA55" s="3"/>
      <c r="AB55" s="3"/>
      <c r="AC55" s="3"/>
    </row>
    <row r="56" ht="12.75" customHeight="1">
      <c r="A56" s="157" t="s">
        <v>269</v>
      </c>
      <c r="B56" s="234">
        <v>0.0</v>
      </c>
      <c r="C56" s="158" t="s">
        <v>258</v>
      </c>
      <c r="D56" s="3"/>
      <c r="E56" s="9"/>
      <c r="F56" s="17"/>
      <c r="G56" s="17"/>
      <c r="H56" s="24"/>
      <c r="I56" s="3"/>
      <c r="J56" s="3"/>
      <c r="K56" s="3"/>
      <c r="L56" s="3"/>
      <c r="M56" s="3"/>
      <c r="N56" s="3"/>
      <c r="O56" s="3"/>
      <c r="P56" s="3"/>
      <c r="Q56" s="73"/>
      <c r="R56" s="233"/>
      <c r="S56" s="233"/>
      <c r="T56" s="233"/>
      <c r="U56" s="233"/>
      <c r="V56" s="233"/>
      <c r="W56" s="233"/>
      <c r="X56" s="233"/>
      <c r="Y56" s="233"/>
      <c r="Z56" s="3"/>
      <c r="AA56" s="3"/>
      <c r="AB56" s="3"/>
      <c r="AC56" s="3"/>
    </row>
    <row r="57" ht="12.75" customHeight="1">
      <c r="A57" s="157" t="s">
        <v>270</v>
      </c>
      <c r="B57" s="234">
        <v>0.0</v>
      </c>
      <c r="C57" s="158" t="s">
        <v>258</v>
      </c>
      <c r="D57" s="3"/>
      <c r="E57" s="9"/>
      <c r="F57" s="17"/>
      <c r="G57" s="17"/>
      <c r="H57" s="24"/>
      <c r="I57" s="3"/>
      <c r="J57" s="3"/>
      <c r="K57" s="3"/>
      <c r="L57" s="3"/>
      <c r="M57" s="3"/>
      <c r="N57" s="3"/>
      <c r="O57" s="3"/>
      <c r="P57" s="3"/>
      <c r="Q57" s="73"/>
      <c r="R57" s="233"/>
      <c r="S57" s="233"/>
      <c r="T57" s="233"/>
      <c r="U57" s="233"/>
      <c r="V57" s="233"/>
      <c r="W57" s="233"/>
      <c r="X57" s="233"/>
      <c r="Y57" s="233"/>
      <c r="Z57" s="3"/>
      <c r="AA57" s="3"/>
      <c r="AB57" s="3"/>
      <c r="AC57" s="3"/>
    </row>
    <row r="58" ht="12.75" customHeight="1">
      <c r="A58" s="175" t="s">
        <v>271</v>
      </c>
      <c r="B58" s="236" t="s">
        <v>398</v>
      </c>
      <c r="C58" s="176" t="s">
        <v>258</v>
      </c>
      <c r="D58" s="3"/>
      <c r="E58" s="9"/>
      <c r="F58" s="17"/>
      <c r="G58" s="17"/>
      <c r="H58" s="24"/>
      <c r="I58" s="3"/>
      <c r="J58" s="3"/>
      <c r="K58" s="3"/>
      <c r="L58" s="3"/>
      <c r="M58" s="3"/>
      <c r="N58" s="3"/>
      <c r="O58" s="3"/>
      <c r="P58" s="3"/>
      <c r="Q58" s="73"/>
      <c r="R58" s="233"/>
      <c r="S58" s="233"/>
      <c r="T58" s="233"/>
      <c r="U58" s="233"/>
      <c r="V58" s="233"/>
      <c r="W58" s="233"/>
      <c r="X58" s="233"/>
      <c r="Y58" s="233"/>
      <c r="Z58" s="3"/>
      <c r="AA58" s="3"/>
      <c r="AB58" s="3"/>
      <c r="AC58" s="3"/>
    </row>
    <row r="59" ht="12.75" customHeight="1">
      <c r="A59" s="9"/>
      <c r="B59" s="237"/>
      <c r="C59" s="9"/>
      <c r="D59" s="3"/>
      <c r="E59" s="9"/>
      <c r="F59" s="17"/>
      <c r="G59" s="17"/>
      <c r="H59" s="24"/>
      <c r="I59" s="3"/>
      <c r="J59" s="3"/>
      <c r="K59" s="3"/>
      <c r="L59" s="3"/>
      <c r="M59" s="3"/>
      <c r="N59" s="3"/>
      <c r="O59" s="3"/>
      <c r="P59" s="3"/>
      <c r="Q59" s="73"/>
      <c r="R59" s="233"/>
      <c r="S59" s="233"/>
      <c r="T59" s="233"/>
      <c r="U59" s="233"/>
      <c r="V59" s="233"/>
      <c r="W59" s="233"/>
      <c r="X59" s="233"/>
      <c r="Y59" s="233"/>
      <c r="Z59" s="3"/>
      <c r="AA59" s="3"/>
      <c r="AB59" s="3"/>
      <c r="AC59" s="3"/>
    </row>
    <row r="60" ht="12.75" hidden="1" customHeight="1">
      <c r="A60" s="9"/>
      <c r="B60" s="237"/>
      <c r="C60" s="9"/>
      <c r="D60" s="3"/>
      <c r="E60" s="9"/>
      <c r="F60" s="17"/>
      <c r="G60" s="17"/>
      <c r="H60" s="24"/>
      <c r="I60" s="3"/>
      <c r="J60" s="3"/>
      <c r="K60" s="3"/>
      <c r="L60" s="3"/>
      <c r="M60" s="3"/>
      <c r="N60" s="3"/>
      <c r="O60" s="3"/>
      <c r="P60" s="3"/>
      <c r="Q60" s="73"/>
      <c r="R60" s="233"/>
      <c r="S60" s="233"/>
      <c r="T60" s="233"/>
      <c r="U60" s="233"/>
      <c r="V60" s="233"/>
      <c r="W60" s="233"/>
      <c r="X60" s="233"/>
      <c r="Y60" s="233"/>
      <c r="Z60" s="3"/>
      <c r="AA60" s="3"/>
      <c r="AB60" s="3"/>
      <c r="AC60" s="3"/>
    </row>
    <row r="61" ht="12.75" hidden="1" customHeight="1">
      <c r="A61" s="9"/>
      <c r="B61" s="237"/>
      <c r="C61" s="9"/>
      <c r="D61" s="3"/>
      <c r="E61" s="9"/>
      <c r="F61" s="17"/>
      <c r="G61" s="17"/>
      <c r="H61" s="24"/>
      <c r="I61" s="3"/>
      <c r="J61" s="3"/>
      <c r="K61" s="3"/>
      <c r="L61" s="3"/>
      <c r="M61" s="3"/>
      <c r="N61" s="3"/>
      <c r="O61" s="3"/>
      <c r="P61" s="3"/>
      <c r="Q61" s="73"/>
      <c r="R61" s="233"/>
      <c r="S61" s="233"/>
      <c r="T61" s="233"/>
      <c r="U61" s="233"/>
      <c r="V61" s="233"/>
      <c r="W61" s="233"/>
      <c r="X61" s="233"/>
      <c r="Y61" s="233"/>
      <c r="Z61" s="3"/>
      <c r="AA61" s="3"/>
      <c r="AB61" s="3"/>
      <c r="AC61" s="3"/>
    </row>
    <row r="62" ht="12.75" hidden="1" customHeight="1">
      <c r="A62" s="9"/>
      <c r="B62" s="237"/>
      <c r="C62" s="9"/>
      <c r="D62" s="3"/>
      <c r="E62" s="9"/>
      <c r="F62" s="17"/>
      <c r="G62" s="17"/>
      <c r="H62" s="24"/>
      <c r="I62" s="3"/>
      <c r="J62" s="3"/>
      <c r="K62" s="3"/>
      <c r="L62" s="3"/>
      <c r="M62" s="3"/>
      <c r="N62" s="3"/>
      <c r="O62" s="3"/>
      <c r="P62" s="3"/>
      <c r="Q62" s="73"/>
      <c r="R62" s="233"/>
      <c r="S62" s="233"/>
      <c r="T62" s="233"/>
      <c r="U62" s="233"/>
      <c r="V62" s="233"/>
      <c r="W62" s="233"/>
      <c r="X62" s="233"/>
      <c r="Y62" s="233"/>
      <c r="Z62" s="3"/>
      <c r="AA62" s="3"/>
      <c r="AB62" s="3"/>
      <c r="AC62" s="3"/>
    </row>
    <row r="63" ht="12.75" hidden="1" customHeight="1">
      <c r="A63" s="9"/>
      <c r="B63" s="237"/>
      <c r="C63" s="9"/>
      <c r="D63" s="3"/>
      <c r="E63" s="9"/>
      <c r="F63" s="17"/>
      <c r="G63" s="17"/>
      <c r="H63" s="24"/>
      <c r="I63" s="3"/>
      <c r="J63" s="3"/>
      <c r="K63" s="3"/>
      <c r="L63" s="3"/>
      <c r="M63" s="3"/>
      <c r="N63" s="3"/>
      <c r="O63" s="3"/>
      <c r="P63" s="3"/>
      <c r="Q63" s="73"/>
      <c r="R63" s="233"/>
      <c r="S63" s="233"/>
      <c r="T63" s="233"/>
      <c r="U63" s="233"/>
      <c r="V63" s="233"/>
      <c r="W63" s="233"/>
      <c r="X63" s="233"/>
      <c r="Y63" s="233"/>
      <c r="Z63" s="3"/>
      <c r="AA63" s="3"/>
      <c r="AB63" s="3"/>
      <c r="AC63" s="3"/>
    </row>
    <row r="64" ht="12.75" hidden="1" customHeight="1">
      <c r="A64" s="9"/>
      <c r="B64" s="237"/>
      <c r="C64" s="9"/>
      <c r="D64" s="3"/>
      <c r="E64" s="9"/>
      <c r="F64" s="17"/>
      <c r="G64" s="17"/>
      <c r="H64" s="24"/>
      <c r="I64" s="3"/>
      <c r="J64" s="3"/>
      <c r="K64" s="3"/>
      <c r="L64" s="3"/>
      <c r="M64" s="3"/>
      <c r="N64" s="3"/>
      <c r="O64" s="3"/>
      <c r="P64" s="3"/>
      <c r="Q64" s="73"/>
      <c r="R64" s="233"/>
      <c r="S64" s="233"/>
      <c r="T64" s="233"/>
      <c r="U64" s="233"/>
      <c r="V64" s="233"/>
      <c r="W64" s="233"/>
      <c r="X64" s="233"/>
      <c r="Y64" s="233"/>
      <c r="Z64" s="3"/>
      <c r="AA64" s="3"/>
      <c r="AB64" s="3"/>
      <c r="AC64" s="3"/>
    </row>
    <row r="65" ht="12.75" hidden="1" customHeight="1">
      <c r="A65" s="9"/>
      <c r="B65" s="237"/>
      <c r="C65" s="9"/>
      <c r="D65" s="3"/>
      <c r="E65" s="9"/>
      <c r="F65" s="17"/>
      <c r="G65" s="17"/>
      <c r="H65" s="24"/>
      <c r="I65" s="3"/>
      <c r="J65" s="3"/>
      <c r="K65" s="3"/>
      <c r="L65" s="3"/>
      <c r="M65" s="3"/>
      <c r="N65" s="3"/>
      <c r="O65" s="3"/>
      <c r="P65" s="3"/>
      <c r="Q65" s="73"/>
      <c r="R65" s="233"/>
      <c r="S65" s="233"/>
      <c r="T65" s="233"/>
      <c r="U65" s="233"/>
      <c r="V65" s="233"/>
      <c r="W65" s="233"/>
      <c r="X65" s="233"/>
      <c r="Y65" s="233"/>
      <c r="Z65" s="3"/>
      <c r="AA65" s="3"/>
      <c r="AB65" s="3"/>
      <c r="AC65" s="3"/>
    </row>
    <row r="66" ht="12.75" hidden="1" customHeight="1">
      <c r="A66" s="9"/>
      <c r="B66" s="237"/>
      <c r="C66" s="9"/>
      <c r="D66" s="3"/>
      <c r="E66" s="9"/>
      <c r="F66" s="17"/>
      <c r="G66" s="17"/>
      <c r="H66" s="24"/>
      <c r="I66" s="3"/>
      <c r="J66" s="3"/>
      <c r="K66" s="3"/>
      <c r="L66" s="3"/>
      <c r="M66" s="3"/>
      <c r="N66" s="3"/>
      <c r="O66" s="3"/>
      <c r="P66" s="3"/>
      <c r="Q66" s="73"/>
      <c r="R66" s="233"/>
      <c r="S66" s="233"/>
      <c r="T66" s="233"/>
      <c r="U66" s="233"/>
      <c r="V66" s="233"/>
      <c r="W66" s="233"/>
      <c r="X66" s="233"/>
      <c r="Y66" s="233"/>
      <c r="Z66" s="3"/>
      <c r="AA66" s="3"/>
      <c r="AB66" s="3"/>
      <c r="AC66" s="3"/>
    </row>
    <row r="67" ht="12.75" customHeight="1">
      <c r="A67" s="9"/>
      <c r="B67" s="238"/>
      <c r="C67" s="121"/>
      <c r="D67" s="3"/>
      <c r="E67" s="9"/>
      <c r="F67" s="9"/>
      <c r="G67" s="17"/>
      <c r="H67" s="239"/>
      <c r="I67" s="3"/>
      <c r="J67" s="3"/>
      <c r="K67" s="9"/>
      <c r="L67" s="9"/>
      <c r="M67" s="9"/>
      <c r="N67" s="9"/>
      <c r="O67" s="239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109" t="s">
        <v>272</v>
      </c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3"/>
      <c r="Z68" s="3"/>
      <c r="AA68" s="3"/>
      <c r="AB68" s="3"/>
      <c r="AC68" s="3"/>
    </row>
    <row r="69" ht="12.75" customHeight="1">
      <c r="A69" s="209"/>
      <c r="B69" s="209"/>
      <c r="C69" s="209"/>
      <c r="D69" s="209"/>
      <c r="E69" s="209"/>
      <c r="F69" s="209"/>
      <c r="G69" s="209"/>
      <c r="H69" s="209"/>
      <c r="I69" s="240" t="s">
        <v>84</v>
      </c>
      <c r="J69" s="181"/>
      <c r="K69" s="240" t="s">
        <v>16</v>
      </c>
      <c r="L69" s="181"/>
      <c r="M69" s="181"/>
      <c r="N69" s="240" t="s">
        <v>273</v>
      </c>
      <c r="O69" s="181"/>
      <c r="P69" s="240" t="s">
        <v>87</v>
      </c>
      <c r="Q69" s="181"/>
      <c r="R69" s="181"/>
      <c r="S69" s="181"/>
      <c r="T69" s="181"/>
      <c r="U69" s="181"/>
      <c r="V69" s="181"/>
      <c r="W69" s="240" t="s">
        <v>274</v>
      </c>
      <c r="X69" s="181"/>
      <c r="Y69" s="3"/>
      <c r="Z69" s="3"/>
      <c r="AA69" s="3"/>
      <c r="AB69" s="3"/>
      <c r="AC69" s="3"/>
    </row>
    <row r="70" ht="12.75" customHeight="1">
      <c r="A70" s="241" t="s">
        <v>275</v>
      </c>
      <c r="B70" s="241" t="s">
        <v>276</v>
      </c>
      <c r="C70" s="242"/>
      <c r="D70" s="242" t="s">
        <v>98</v>
      </c>
      <c r="E70" s="242" t="s">
        <v>99</v>
      </c>
      <c r="F70" s="242" t="s">
        <v>277</v>
      </c>
      <c r="G70" s="242" t="s">
        <v>278</v>
      </c>
      <c r="H70" s="242" t="s">
        <v>100</v>
      </c>
      <c r="I70" s="243" t="s">
        <v>101</v>
      </c>
      <c r="J70" s="244" t="s">
        <v>102</v>
      </c>
      <c r="K70" s="245" t="s">
        <v>103</v>
      </c>
      <c r="L70" s="246" t="s">
        <v>104</v>
      </c>
      <c r="M70" s="247" t="s">
        <v>105</v>
      </c>
      <c r="N70" s="245" t="s">
        <v>101</v>
      </c>
      <c r="O70" s="248" t="s">
        <v>102</v>
      </c>
      <c r="P70" s="245" t="s">
        <v>106</v>
      </c>
      <c r="Q70" s="246" t="s">
        <v>107</v>
      </c>
      <c r="R70" s="246" t="s">
        <v>108</v>
      </c>
      <c r="S70" s="246" t="s">
        <v>109</v>
      </c>
      <c r="T70" s="246" t="s">
        <v>110</v>
      </c>
      <c r="U70" s="246" t="s">
        <v>111</v>
      </c>
      <c r="V70" s="246" t="s">
        <v>112</v>
      </c>
      <c r="W70" s="245" t="s">
        <v>101</v>
      </c>
      <c r="X70" s="249" t="s">
        <v>102</v>
      </c>
      <c r="Y70" s="3"/>
      <c r="Z70" s="3"/>
      <c r="AA70" s="3"/>
      <c r="AB70" s="3"/>
      <c r="AC70" s="3"/>
    </row>
    <row r="71" ht="12.75" customHeight="1">
      <c r="A71" s="250" t="s">
        <v>114</v>
      </c>
      <c r="B71" s="9" t="s">
        <v>377</v>
      </c>
      <c r="C71" s="17"/>
      <c r="D71" s="166">
        <v>6.0</v>
      </c>
      <c r="E71" s="251">
        <v>585.0</v>
      </c>
      <c r="F71" s="251">
        <v>1.0</v>
      </c>
      <c r="G71" s="252">
        <v>1.0</v>
      </c>
      <c r="H71" s="253" t="s">
        <v>178</v>
      </c>
      <c r="I71" s="254">
        <v>3803.0</v>
      </c>
      <c r="J71" s="255">
        <f t="shared" ref="J71:J229" si="3">IF($Y71 = 1,$I71/$E71,"")</f>
        <v>6.500854701</v>
      </c>
      <c r="K71" s="239">
        <v>0.0</v>
      </c>
      <c r="L71" s="239">
        <v>0.0</v>
      </c>
      <c r="M71" s="256">
        <v>0.0</v>
      </c>
      <c r="N71" s="24">
        <f t="shared" ref="N71:N229" si="4">IF($Y71 = 1, $I71-K71/12-L71/12-M71,"")</f>
        <v>3803</v>
      </c>
      <c r="O71" s="255">
        <f t="shared" ref="O71:O229" si="5">IF($Y71 = 1,$N71/($E71),"")</f>
        <v>6.500854701</v>
      </c>
      <c r="P71" s="257">
        <f t="shared" ref="P71:P229" si="6">IF($Y71 = 1,IF($P$23="No",$P$24,0),"")</f>
        <v>0</v>
      </c>
      <c r="Q71" s="24">
        <f t="shared" ref="Q71:Q229" si="7">IF($Y71 = 1,$Q$19,"")</f>
        <v>0</v>
      </c>
      <c r="R71" s="24">
        <f t="shared" ref="R71:R229" si="8">IF($Y71 = 1,IFERROR(IF($P$34="Per Bed",$Q$34,$Q$34 /F71),0) + IFERROR(IF($P$35="Per Bed",$Q$35,$Q$35/F71),0),"")</f>
        <v>0</v>
      </c>
      <c r="S71" s="24">
        <f t="shared" ref="S71:S229" si="9">IF($Y71 = 1,IFERROR(IF($P$36="Per Bed",$Q$36,$Q$36/F71),0),"")</f>
        <v>0</v>
      </c>
      <c r="T71" s="24">
        <f t="shared" ref="T71:T229" si="10">IF($Y71 = 1,IFERROR(IF($P$38="Per Bed",$Q$38,$Q$38 /F71),0) + IFERROR(IF($P$39="Per Bed",$Q$39,$Q$39/F71),0),"")</f>
        <v>0</v>
      </c>
      <c r="U71" s="24">
        <f t="shared" ref="U71:U229" si="11">IF($Y71 = 1,IFERROR(IF($P$40="Per Bed",$Q$40,$Q$40/F71),0) + IFERROR(IF($P$41="Per Bed",$Q$41,$Q$41/F71),0) + IFERROR(IF($P$42="Per Bed",$Q$42,$Q$42/F71),0),"")</f>
        <v>0</v>
      </c>
      <c r="V71" s="24">
        <f t="shared" ref="V71:V229" si="12">IF($Y71 = 1,$I$44,"")</f>
        <v>0</v>
      </c>
      <c r="W71" s="257">
        <f t="shared" ref="W71:W229" si="13">IF($Y71 = 1,N71+SUM(P71:V71),"")</f>
        <v>3803</v>
      </c>
      <c r="X71" s="258">
        <f t="shared" ref="X71:X229" si="14">IF($Y71 = 1,$W71/$E71,"")</f>
        <v>6.500854701</v>
      </c>
      <c r="Y71" s="8">
        <f t="shared" ref="Y71:Y229" si="15">IF(AND(A71&lt;&gt;"", E71 &gt; 0, F71 &lt;&gt; ""),  1, 0 )</f>
        <v>1</v>
      </c>
      <c r="Z71" s="3"/>
      <c r="AA71" s="3"/>
      <c r="AB71" s="3"/>
      <c r="AC71" s="3"/>
    </row>
    <row r="72" ht="12.75" customHeight="1">
      <c r="A72" s="250" t="s">
        <v>114</v>
      </c>
      <c r="B72" s="9" t="s">
        <v>413</v>
      </c>
      <c r="C72" s="17"/>
      <c r="D72" s="166">
        <v>6.0</v>
      </c>
      <c r="E72" s="251">
        <v>488.0</v>
      </c>
      <c r="F72" s="251">
        <v>1.0</v>
      </c>
      <c r="G72" s="252">
        <v>1.0</v>
      </c>
      <c r="H72" s="259" t="s">
        <v>233</v>
      </c>
      <c r="I72" s="260">
        <v>3753.0</v>
      </c>
      <c r="J72" s="123">
        <f t="shared" si="3"/>
        <v>7.69057377</v>
      </c>
      <c r="K72" s="239">
        <v>0.0</v>
      </c>
      <c r="L72" s="239">
        <v>0.0</v>
      </c>
      <c r="M72" s="256">
        <v>0.0</v>
      </c>
      <c r="N72" s="24">
        <f t="shared" si="4"/>
        <v>3753</v>
      </c>
      <c r="O72" s="123">
        <f t="shared" si="5"/>
        <v>7.69057377</v>
      </c>
      <c r="P72" s="261">
        <f t="shared" si="6"/>
        <v>0</v>
      </c>
      <c r="Q72" s="24">
        <f t="shared" si="7"/>
        <v>0</v>
      </c>
      <c r="R72" s="24">
        <f t="shared" si="8"/>
        <v>0</v>
      </c>
      <c r="S72" s="24">
        <f t="shared" si="9"/>
        <v>0</v>
      </c>
      <c r="T72" s="24">
        <f t="shared" si="10"/>
        <v>0</v>
      </c>
      <c r="U72" s="24">
        <f t="shared" si="11"/>
        <v>0</v>
      </c>
      <c r="V72" s="24">
        <f t="shared" si="12"/>
        <v>0</v>
      </c>
      <c r="W72" s="261">
        <f t="shared" si="13"/>
        <v>3753</v>
      </c>
      <c r="X72" s="262">
        <f t="shared" si="14"/>
        <v>7.69057377</v>
      </c>
      <c r="Y72" s="8">
        <f t="shared" si="15"/>
        <v>1</v>
      </c>
      <c r="Z72" s="3"/>
      <c r="AA72" s="3"/>
      <c r="AB72" s="3"/>
      <c r="AC72" s="3"/>
    </row>
    <row r="73" ht="12.75" customHeight="1">
      <c r="A73" s="250" t="s">
        <v>114</v>
      </c>
      <c r="B73" s="9" t="s">
        <v>414</v>
      </c>
      <c r="C73" s="17"/>
      <c r="D73" s="166">
        <v>5.0</v>
      </c>
      <c r="E73" s="251">
        <v>535.0</v>
      </c>
      <c r="F73" s="251">
        <v>1.0</v>
      </c>
      <c r="G73" s="252">
        <v>1.0</v>
      </c>
      <c r="H73" s="259" t="s">
        <v>178</v>
      </c>
      <c r="I73" s="260">
        <v>3813.0</v>
      </c>
      <c r="J73" s="123">
        <f t="shared" si="3"/>
        <v>7.127102804</v>
      </c>
      <c r="K73" s="239">
        <v>0.0</v>
      </c>
      <c r="L73" s="239">
        <v>0.0</v>
      </c>
      <c r="M73" s="256">
        <v>0.0</v>
      </c>
      <c r="N73" s="24">
        <f t="shared" si="4"/>
        <v>3813</v>
      </c>
      <c r="O73" s="123">
        <f t="shared" si="5"/>
        <v>7.127102804</v>
      </c>
      <c r="P73" s="261">
        <f t="shared" si="6"/>
        <v>0</v>
      </c>
      <c r="Q73" s="24">
        <f t="shared" si="7"/>
        <v>0</v>
      </c>
      <c r="R73" s="24">
        <f t="shared" si="8"/>
        <v>0</v>
      </c>
      <c r="S73" s="24">
        <f t="shared" si="9"/>
        <v>0</v>
      </c>
      <c r="T73" s="24">
        <f t="shared" si="10"/>
        <v>0</v>
      </c>
      <c r="U73" s="24">
        <f t="shared" si="11"/>
        <v>0</v>
      </c>
      <c r="V73" s="24">
        <f t="shared" si="12"/>
        <v>0</v>
      </c>
      <c r="W73" s="261">
        <f t="shared" si="13"/>
        <v>3813</v>
      </c>
      <c r="X73" s="262">
        <f t="shared" si="14"/>
        <v>7.127102804</v>
      </c>
      <c r="Y73" s="8">
        <f t="shared" si="15"/>
        <v>1</v>
      </c>
      <c r="Z73" s="3"/>
      <c r="AA73" s="3"/>
      <c r="AB73" s="3"/>
      <c r="AC73" s="3"/>
    </row>
    <row r="74" ht="12.75" customHeight="1">
      <c r="A74" s="9" t="s">
        <v>116</v>
      </c>
      <c r="B74" s="9" t="s">
        <v>415</v>
      </c>
      <c r="C74" s="17"/>
      <c r="D74" s="166">
        <v>12.0</v>
      </c>
      <c r="E74" s="251">
        <v>695.0</v>
      </c>
      <c r="F74" s="251">
        <v>1.0</v>
      </c>
      <c r="G74" s="252">
        <v>1.0</v>
      </c>
      <c r="H74" s="259" t="s">
        <v>178</v>
      </c>
      <c r="I74" s="260">
        <v>3955.0</v>
      </c>
      <c r="J74" s="123">
        <f t="shared" si="3"/>
        <v>5.690647482</v>
      </c>
      <c r="K74" s="239">
        <v>0.0</v>
      </c>
      <c r="L74" s="239">
        <v>0.0</v>
      </c>
      <c r="M74" s="256">
        <v>0.0</v>
      </c>
      <c r="N74" s="24">
        <f t="shared" si="4"/>
        <v>3955</v>
      </c>
      <c r="O74" s="123">
        <f t="shared" si="5"/>
        <v>5.690647482</v>
      </c>
      <c r="P74" s="261">
        <f t="shared" si="6"/>
        <v>0</v>
      </c>
      <c r="Q74" s="24">
        <f t="shared" si="7"/>
        <v>0</v>
      </c>
      <c r="R74" s="24">
        <f t="shared" si="8"/>
        <v>0</v>
      </c>
      <c r="S74" s="24">
        <f t="shared" si="9"/>
        <v>0</v>
      </c>
      <c r="T74" s="24">
        <f t="shared" si="10"/>
        <v>0</v>
      </c>
      <c r="U74" s="24">
        <f t="shared" si="11"/>
        <v>0</v>
      </c>
      <c r="V74" s="24">
        <f t="shared" si="12"/>
        <v>0</v>
      </c>
      <c r="W74" s="261">
        <f t="shared" si="13"/>
        <v>3955</v>
      </c>
      <c r="X74" s="262">
        <f t="shared" si="14"/>
        <v>5.690647482</v>
      </c>
      <c r="Y74" s="8">
        <f t="shared" si="15"/>
        <v>1</v>
      </c>
      <c r="Z74" s="3"/>
      <c r="AA74" s="3"/>
      <c r="AB74" s="3"/>
      <c r="AC74" s="3"/>
    </row>
    <row r="75" ht="12.75" customHeight="1">
      <c r="A75" s="250" t="s">
        <v>116</v>
      </c>
      <c r="B75" s="9" t="s">
        <v>416</v>
      </c>
      <c r="C75" s="17"/>
      <c r="D75" s="166">
        <v>12.0</v>
      </c>
      <c r="E75" s="251">
        <v>703.0</v>
      </c>
      <c r="F75" s="251">
        <v>1.0</v>
      </c>
      <c r="G75" s="252">
        <v>1.0</v>
      </c>
      <c r="H75" s="259" t="s">
        <v>178</v>
      </c>
      <c r="I75" s="260">
        <v>4014.0</v>
      </c>
      <c r="J75" s="123">
        <f t="shared" si="3"/>
        <v>5.709815078</v>
      </c>
      <c r="K75" s="239">
        <v>0.0</v>
      </c>
      <c r="L75" s="239">
        <v>0.0</v>
      </c>
      <c r="M75" s="256">
        <v>0.0</v>
      </c>
      <c r="N75" s="24">
        <f t="shared" si="4"/>
        <v>4014</v>
      </c>
      <c r="O75" s="123">
        <f t="shared" si="5"/>
        <v>5.709815078</v>
      </c>
      <c r="P75" s="261">
        <f t="shared" si="6"/>
        <v>0</v>
      </c>
      <c r="Q75" s="24">
        <f t="shared" si="7"/>
        <v>0</v>
      </c>
      <c r="R75" s="24">
        <f t="shared" si="8"/>
        <v>0</v>
      </c>
      <c r="S75" s="24">
        <f t="shared" si="9"/>
        <v>0</v>
      </c>
      <c r="T75" s="24">
        <f t="shared" si="10"/>
        <v>0</v>
      </c>
      <c r="U75" s="24">
        <f t="shared" si="11"/>
        <v>0</v>
      </c>
      <c r="V75" s="24">
        <f t="shared" si="12"/>
        <v>0</v>
      </c>
      <c r="W75" s="261">
        <f t="shared" si="13"/>
        <v>4014</v>
      </c>
      <c r="X75" s="262">
        <f t="shared" si="14"/>
        <v>5.709815078</v>
      </c>
      <c r="Y75" s="8">
        <f t="shared" si="15"/>
        <v>1</v>
      </c>
      <c r="Z75" s="3"/>
      <c r="AA75" s="3"/>
      <c r="AB75" s="3"/>
      <c r="AC75" s="3"/>
    </row>
    <row r="76" ht="12.75" customHeight="1">
      <c r="A76" s="250" t="s">
        <v>116</v>
      </c>
      <c r="B76" s="9" t="s">
        <v>417</v>
      </c>
      <c r="C76" s="17" t="s">
        <v>378</v>
      </c>
      <c r="D76" s="166">
        <v>12.0</v>
      </c>
      <c r="E76" s="251">
        <v>734.0</v>
      </c>
      <c r="F76" s="251">
        <v>1.0</v>
      </c>
      <c r="G76" s="252">
        <v>1.0</v>
      </c>
      <c r="H76" s="259" t="s">
        <v>233</v>
      </c>
      <c r="I76" s="260">
        <v>4075.0</v>
      </c>
      <c r="J76" s="123">
        <f t="shared" si="3"/>
        <v>5.551771117</v>
      </c>
      <c r="K76" s="239">
        <v>0.0</v>
      </c>
      <c r="L76" s="239">
        <v>0.0</v>
      </c>
      <c r="M76" s="256">
        <v>0.0</v>
      </c>
      <c r="N76" s="24">
        <f t="shared" si="4"/>
        <v>4075</v>
      </c>
      <c r="O76" s="123">
        <f t="shared" si="5"/>
        <v>5.551771117</v>
      </c>
      <c r="P76" s="261">
        <f t="shared" si="6"/>
        <v>0</v>
      </c>
      <c r="Q76" s="24">
        <f t="shared" si="7"/>
        <v>0</v>
      </c>
      <c r="R76" s="24">
        <f t="shared" si="8"/>
        <v>0</v>
      </c>
      <c r="S76" s="24">
        <f t="shared" si="9"/>
        <v>0</v>
      </c>
      <c r="T76" s="24">
        <f t="shared" si="10"/>
        <v>0</v>
      </c>
      <c r="U76" s="24">
        <f t="shared" si="11"/>
        <v>0</v>
      </c>
      <c r="V76" s="24">
        <f t="shared" si="12"/>
        <v>0</v>
      </c>
      <c r="W76" s="261">
        <f t="shared" si="13"/>
        <v>4075</v>
      </c>
      <c r="X76" s="262">
        <f t="shared" si="14"/>
        <v>5.551771117</v>
      </c>
      <c r="Y76" s="8">
        <f t="shared" si="15"/>
        <v>1</v>
      </c>
      <c r="Z76" s="3"/>
      <c r="AA76" s="3"/>
      <c r="AB76" s="3"/>
      <c r="AC76" s="3"/>
    </row>
    <row r="77" ht="12.75" customHeight="1">
      <c r="A77" s="250" t="s">
        <v>116</v>
      </c>
      <c r="B77" s="9" t="s">
        <v>418</v>
      </c>
      <c r="C77" s="17" t="s">
        <v>378</v>
      </c>
      <c r="D77" s="166">
        <v>12.0</v>
      </c>
      <c r="E77" s="251">
        <v>785.0</v>
      </c>
      <c r="F77" s="251">
        <v>1.0</v>
      </c>
      <c r="G77" s="252">
        <v>1.0</v>
      </c>
      <c r="H77" s="259" t="s">
        <v>178</v>
      </c>
      <c r="I77" s="260">
        <v>4205.0</v>
      </c>
      <c r="J77" s="123">
        <f t="shared" si="3"/>
        <v>5.356687898</v>
      </c>
      <c r="K77" s="239">
        <v>0.0</v>
      </c>
      <c r="L77" s="239">
        <v>0.0</v>
      </c>
      <c r="M77" s="256">
        <v>0.0</v>
      </c>
      <c r="N77" s="24">
        <f t="shared" si="4"/>
        <v>4205</v>
      </c>
      <c r="O77" s="123">
        <f t="shared" si="5"/>
        <v>5.356687898</v>
      </c>
      <c r="P77" s="261">
        <f t="shared" si="6"/>
        <v>0</v>
      </c>
      <c r="Q77" s="24">
        <f t="shared" si="7"/>
        <v>0</v>
      </c>
      <c r="R77" s="24">
        <f t="shared" si="8"/>
        <v>0</v>
      </c>
      <c r="S77" s="24">
        <f t="shared" si="9"/>
        <v>0</v>
      </c>
      <c r="T77" s="24">
        <f t="shared" si="10"/>
        <v>0</v>
      </c>
      <c r="U77" s="24">
        <f t="shared" si="11"/>
        <v>0</v>
      </c>
      <c r="V77" s="24">
        <f t="shared" si="12"/>
        <v>0</v>
      </c>
      <c r="W77" s="261">
        <f t="shared" si="13"/>
        <v>4205</v>
      </c>
      <c r="X77" s="262">
        <f t="shared" si="14"/>
        <v>5.356687898</v>
      </c>
      <c r="Y77" s="8">
        <f t="shared" si="15"/>
        <v>1</v>
      </c>
      <c r="Z77" s="3"/>
      <c r="AA77" s="3"/>
      <c r="AB77" s="3"/>
      <c r="AC77" s="3"/>
    </row>
    <row r="78" ht="12.75" customHeight="1">
      <c r="A78" s="250" t="s">
        <v>116</v>
      </c>
      <c r="B78" s="9" t="s">
        <v>419</v>
      </c>
      <c r="C78" s="17" t="s">
        <v>378</v>
      </c>
      <c r="D78" s="166">
        <v>14.0</v>
      </c>
      <c r="E78" s="251">
        <v>725.0</v>
      </c>
      <c r="F78" s="251">
        <v>1.0</v>
      </c>
      <c r="G78" s="252">
        <v>1.0</v>
      </c>
      <c r="H78" s="259" t="s">
        <v>233</v>
      </c>
      <c r="I78" s="260">
        <v>4305.0</v>
      </c>
      <c r="J78" s="123">
        <f t="shared" si="3"/>
        <v>5.937931034</v>
      </c>
      <c r="K78" s="239">
        <v>0.0</v>
      </c>
      <c r="L78" s="239">
        <v>0.0</v>
      </c>
      <c r="M78" s="256">
        <v>0.0</v>
      </c>
      <c r="N78" s="24">
        <f t="shared" si="4"/>
        <v>4305</v>
      </c>
      <c r="O78" s="123">
        <f t="shared" si="5"/>
        <v>5.937931034</v>
      </c>
      <c r="P78" s="261">
        <f t="shared" si="6"/>
        <v>0</v>
      </c>
      <c r="Q78" s="24">
        <f t="shared" si="7"/>
        <v>0</v>
      </c>
      <c r="R78" s="24">
        <f t="shared" si="8"/>
        <v>0</v>
      </c>
      <c r="S78" s="24">
        <f t="shared" si="9"/>
        <v>0</v>
      </c>
      <c r="T78" s="24">
        <f t="shared" si="10"/>
        <v>0</v>
      </c>
      <c r="U78" s="24">
        <f t="shared" si="11"/>
        <v>0</v>
      </c>
      <c r="V78" s="24">
        <f t="shared" si="12"/>
        <v>0</v>
      </c>
      <c r="W78" s="261">
        <f t="shared" si="13"/>
        <v>4305</v>
      </c>
      <c r="X78" s="262">
        <f t="shared" si="14"/>
        <v>5.937931034</v>
      </c>
      <c r="Y78" s="8">
        <f t="shared" si="15"/>
        <v>1</v>
      </c>
      <c r="Z78" s="3"/>
      <c r="AA78" s="3"/>
      <c r="AB78" s="3"/>
      <c r="AC78" s="3"/>
    </row>
    <row r="79" ht="12.75" customHeight="1">
      <c r="A79" s="250" t="s">
        <v>116</v>
      </c>
      <c r="B79" s="9" t="s">
        <v>420</v>
      </c>
      <c r="C79" s="17" t="s">
        <v>378</v>
      </c>
      <c r="D79" s="166">
        <v>14.0</v>
      </c>
      <c r="E79" s="251">
        <v>710.0</v>
      </c>
      <c r="F79" s="251">
        <v>1.0</v>
      </c>
      <c r="G79" s="252">
        <v>1.0</v>
      </c>
      <c r="H79" s="259" t="s">
        <v>178</v>
      </c>
      <c r="I79" s="260">
        <v>4235.0</v>
      </c>
      <c r="J79" s="123">
        <f t="shared" si="3"/>
        <v>5.964788732</v>
      </c>
      <c r="K79" s="239">
        <v>0.0</v>
      </c>
      <c r="L79" s="239">
        <v>0.0</v>
      </c>
      <c r="M79" s="256">
        <v>0.0</v>
      </c>
      <c r="N79" s="24">
        <f t="shared" si="4"/>
        <v>4235</v>
      </c>
      <c r="O79" s="123">
        <f t="shared" si="5"/>
        <v>5.964788732</v>
      </c>
      <c r="P79" s="261">
        <f t="shared" si="6"/>
        <v>0</v>
      </c>
      <c r="Q79" s="24">
        <f t="shared" si="7"/>
        <v>0</v>
      </c>
      <c r="R79" s="24">
        <f t="shared" si="8"/>
        <v>0</v>
      </c>
      <c r="S79" s="24">
        <f t="shared" si="9"/>
        <v>0</v>
      </c>
      <c r="T79" s="24">
        <f t="shared" si="10"/>
        <v>0</v>
      </c>
      <c r="U79" s="24">
        <f t="shared" si="11"/>
        <v>0</v>
      </c>
      <c r="V79" s="24">
        <f t="shared" si="12"/>
        <v>0</v>
      </c>
      <c r="W79" s="261">
        <f t="shared" si="13"/>
        <v>4235</v>
      </c>
      <c r="X79" s="262">
        <f t="shared" si="14"/>
        <v>5.964788732</v>
      </c>
      <c r="Y79" s="8">
        <f t="shared" si="15"/>
        <v>1</v>
      </c>
      <c r="Z79" s="3"/>
      <c r="AA79" s="3"/>
      <c r="AB79" s="3"/>
      <c r="AC79" s="3"/>
    </row>
    <row r="80" ht="12.75" customHeight="1">
      <c r="A80" s="250" t="s">
        <v>117</v>
      </c>
      <c r="B80" s="9" t="s">
        <v>421</v>
      </c>
      <c r="C80" s="17" t="s">
        <v>378</v>
      </c>
      <c r="D80" s="166">
        <v>38.0</v>
      </c>
      <c r="E80" s="251">
        <v>1000.0</v>
      </c>
      <c r="F80" s="251">
        <v>2.0</v>
      </c>
      <c r="G80" s="252">
        <v>2.0</v>
      </c>
      <c r="H80" s="259" t="s">
        <v>233</v>
      </c>
      <c r="I80" s="260">
        <v>6302.0</v>
      </c>
      <c r="J80" s="123">
        <f t="shared" si="3"/>
        <v>6.302</v>
      </c>
      <c r="K80" s="239">
        <v>0.0</v>
      </c>
      <c r="L80" s="239">
        <v>0.0</v>
      </c>
      <c r="M80" s="256">
        <v>0.0</v>
      </c>
      <c r="N80" s="24">
        <f t="shared" si="4"/>
        <v>6302</v>
      </c>
      <c r="O80" s="123">
        <f t="shared" si="5"/>
        <v>6.302</v>
      </c>
      <c r="P80" s="261">
        <f t="shared" si="6"/>
        <v>0</v>
      </c>
      <c r="Q80" s="24">
        <f t="shared" si="7"/>
        <v>0</v>
      </c>
      <c r="R80" s="24">
        <f t="shared" si="8"/>
        <v>0</v>
      </c>
      <c r="S80" s="24">
        <f t="shared" si="9"/>
        <v>0</v>
      </c>
      <c r="T80" s="24">
        <f t="shared" si="10"/>
        <v>0</v>
      </c>
      <c r="U80" s="24">
        <f t="shared" si="11"/>
        <v>0</v>
      </c>
      <c r="V80" s="24">
        <f t="shared" si="12"/>
        <v>0</v>
      </c>
      <c r="W80" s="261">
        <f t="shared" si="13"/>
        <v>6302</v>
      </c>
      <c r="X80" s="262">
        <f t="shared" si="14"/>
        <v>6.302</v>
      </c>
      <c r="Y80" s="8">
        <f t="shared" si="15"/>
        <v>1</v>
      </c>
      <c r="Z80" s="3"/>
      <c r="AA80" s="3"/>
      <c r="AB80" s="3"/>
      <c r="AC80" s="3"/>
    </row>
    <row r="81" ht="12.75" customHeight="1">
      <c r="A81" s="250" t="s">
        <v>117</v>
      </c>
      <c r="B81" s="9" t="s">
        <v>422</v>
      </c>
      <c r="C81" s="17" t="s">
        <v>378</v>
      </c>
      <c r="D81" s="166">
        <v>18.0</v>
      </c>
      <c r="E81" s="251">
        <v>1192.0</v>
      </c>
      <c r="F81" s="251">
        <v>2.0</v>
      </c>
      <c r="G81" s="252">
        <v>2.0</v>
      </c>
      <c r="H81" s="259" t="s">
        <v>233</v>
      </c>
      <c r="I81" s="260">
        <v>6597.0</v>
      </c>
      <c r="J81" s="123">
        <f t="shared" si="3"/>
        <v>5.534395973</v>
      </c>
      <c r="K81" s="239">
        <v>0.0</v>
      </c>
      <c r="L81" s="239">
        <v>0.0</v>
      </c>
      <c r="M81" s="256">
        <v>0.0</v>
      </c>
      <c r="N81" s="24">
        <f t="shared" si="4"/>
        <v>6597</v>
      </c>
      <c r="O81" s="123">
        <f t="shared" si="5"/>
        <v>5.534395973</v>
      </c>
      <c r="P81" s="261">
        <f t="shared" si="6"/>
        <v>0</v>
      </c>
      <c r="Q81" s="24">
        <f t="shared" si="7"/>
        <v>0</v>
      </c>
      <c r="R81" s="24">
        <f t="shared" si="8"/>
        <v>0</v>
      </c>
      <c r="S81" s="24">
        <f t="shared" si="9"/>
        <v>0</v>
      </c>
      <c r="T81" s="24">
        <f t="shared" si="10"/>
        <v>0</v>
      </c>
      <c r="U81" s="24">
        <f t="shared" si="11"/>
        <v>0</v>
      </c>
      <c r="V81" s="24">
        <f t="shared" si="12"/>
        <v>0</v>
      </c>
      <c r="W81" s="261">
        <f t="shared" si="13"/>
        <v>6597</v>
      </c>
      <c r="X81" s="262">
        <f t="shared" si="14"/>
        <v>5.534395973</v>
      </c>
      <c r="Y81" s="8">
        <f t="shared" si="15"/>
        <v>1</v>
      </c>
      <c r="Z81" s="3"/>
      <c r="AA81" s="3"/>
      <c r="AB81" s="3"/>
      <c r="AC81" s="3"/>
    </row>
    <row r="82" ht="12.75" customHeight="1">
      <c r="A82" s="250" t="s">
        <v>117</v>
      </c>
      <c r="B82" s="9" t="s">
        <v>423</v>
      </c>
      <c r="C82" s="17" t="s">
        <v>378</v>
      </c>
      <c r="D82" s="166">
        <v>16.0</v>
      </c>
      <c r="E82" s="251">
        <v>1192.0</v>
      </c>
      <c r="F82" s="251">
        <v>2.0</v>
      </c>
      <c r="G82" s="252">
        <v>2.0</v>
      </c>
      <c r="H82" s="259" t="s">
        <v>178</v>
      </c>
      <c r="I82" s="260">
        <v>6402.0</v>
      </c>
      <c r="J82" s="123">
        <f t="shared" si="3"/>
        <v>5.370805369</v>
      </c>
      <c r="K82" s="239">
        <v>0.0</v>
      </c>
      <c r="L82" s="239">
        <v>0.0</v>
      </c>
      <c r="M82" s="256">
        <v>0.0</v>
      </c>
      <c r="N82" s="24">
        <f t="shared" si="4"/>
        <v>6402</v>
      </c>
      <c r="O82" s="123">
        <f t="shared" si="5"/>
        <v>5.370805369</v>
      </c>
      <c r="P82" s="261">
        <f t="shared" si="6"/>
        <v>0</v>
      </c>
      <c r="Q82" s="24">
        <f t="shared" si="7"/>
        <v>0</v>
      </c>
      <c r="R82" s="24">
        <f t="shared" si="8"/>
        <v>0</v>
      </c>
      <c r="S82" s="24">
        <f t="shared" si="9"/>
        <v>0</v>
      </c>
      <c r="T82" s="24">
        <f t="shared" si="10"/>
        <v>0</v>
      </c>
      <c r="U82" s="24">
        <f t="shared" si="11"/>
        <v>0</v>
      </c>
      <c r="V82" s="24">
        <f t="shared" si="12"/>
        <v>0</v>
      </c>
      <c r="W82" s="261">
        <f t="shared" si="13"/>
        <v>6402</v>
      </c>
      <c r="X82" s="262">
        <f t="shared" si="14"/>
        <v>5.370805369</v>
      </c>
      <c r="Y82" s="8">
        <f t="shared" si="15"/>
        <v>1</v>
      </c>
      <c r="Z82" s="3"/>
      <c r="AA82" s="3"/>
      <c r="AB82" s="3"/>
      <c r="AC82" s="3"/>
    </row>
    <row r="83" ht="12.75" hidden="1" customHeight="1">
      <c r="A83" s="250" t="s">
        <v>378</v>
      </c>
      <c r="B83" s="9"/>
      <c r="C83" s="17"/>
      <c r="D83" s="166"/>
      <c r="E83" s="251"/>
      <c r="F83" s="251"/>
      <c r="G83" s="252"/>
      <c r="H83" s="259"/>
      <c r="I83" s="260"/>
      <c r="J83" s="123" t="str">
        <f t="shared" si="3"/>
        <v/>
      </c>
      <c r="K83" s="239"/>
      <c r="L83" s="239"/>
      <c r="M83" s="256"/>
      <c r="N83" s="24" t="str">
        <f t="shared" si="4"/>
        <v/>
      </c>
      <c r="O83" s="123" t="str">
        <f t="shared" si="5"/>
        <v/>
      </c>
      <c r="P83" s="261" t="str">
        <f t="shared" si="6"/>
        <v/>
      </c>
      <c r="Q83" s="24" t="str">
        <f t="shared" si="7"/>
        <v/>
      </c>
      <c r="R83" s="24" t="str">
        <f t="shared" si="8"/>
        <v/>
      </c>
      <c r="S83" s="24" t="str">
        <f t="shared" si="9"/>
        <v/>
      </c>
      <c r="T83" s="24" t="str">
        <f t="shared" si="10"/>
        <v/>
      </c>
      <c r="U83" s="24" t="str">
        <f t="shared" si="11"/>
        <v/>
      </c>
      <c r="V83" s="24" t="str">
        <f t="shared" si="12"/>
        <v/>
      </c>
      <c r="W83" s="261" t="str">
        <f t="shared" si="13"/>
        <v/>
      </c>
      <c r="X83" s="262" t="str">
        <f t="shared" si="14"/>
        <v/>
      </c>
      <c r="Y83" s="8">
        <f t="shared" si="15"/>
        <v>0</v>
      </c>
      <c r="Z83" s="3"/>
      <c r="AA83" s="3"/>
      <c r="AB83" s="3"/>
      <c r="AC83" s="3"/>
    </row>
    <row r="84" ht="12.75" hidden="1" customHeight="1">
      <c r="A84" s="250" t="s">
        <v>378</v>
      </c>
      <c r="B84" s="9"/>
      <c r="C84" s="17"/>
      <c r="D84" s="166"/>
      <c r="E84" s="251"/>
      <c r="F84" s="251"/>
      <c r="G84" s="252"/>
      <c r="H84" s="259"/>
      <c r="I84" s="260"/>
      <c r="J84" s="123" t="str">
        <f t="shared" si="3"/>
        <v/>
      </c>
      <c r="K84" s="239"/>
      <c r="L84" s="239"/>
      <c r="M84" s="256"/>
      <c r="N84" s="24" t="str">
        <f t="shared" si="4"/>
        <v/>
      </c>
      <c r="O84" s="123" t="str">
        <f t="shared" si="5"/>
        <v/>
      </c>
      <c r="P84" s="261" t="str">
        <f t="shared" si="6"/>
        <v/>
      </c>
      <c r="Q84" s="24" t="str">
        <f t="shared" si="7"/>
        <v/>
      </c>
      <c r="R84" s="24" t="str">
        <f t="shared" si="8"/>
        <v/>
      </c>
      <c r="S84" s="24" t="str">
        <f t="shared" si="9"/>
        <v/>
      </c>
      <c r="T84" s="24" t="str">
        <f t="shared" si="10"/>
        <v/>
      </c>
      <c r="U84" s="24" t="str">
        <f t="shared" si="11"/>
        <v/>
      </c>
      <c r="V84" s="24" t="str">
        <f t="shared" si="12"/>
        <v/>
      </c>
      <c r="W84" s="261" t="str">
        <f t="shared" si="13"/>
        <v/>
      </c>
      <c r="X84" s="262" t="str">
        <f t="shared" si="14"/>
        <v/>
      </c>
      <c r="Y84" s="8">
        <f t="shared" si="15"/>
        <v>0</v>
      </c>
      <c r="Z84" s="3"/>
      <c r="AA84" s="3"/>
      <c r="AB84" s="3"/>
      <c r="AC84" s="3"/>
    </row>
    <row r="85" ht="12.75" hidden="1" customHeight="1">
      <c r="A85" s="250" t="s">
        <v>378</v>
      </c>
      <c r="B85" s="9"/>
      <c r="C85" s="17"/>
      <c r="D85" s="166"/>
      <c r="E85" s="251"/>
      <c r="F85" s="251"/>
      <c r="G85" s="252"/>
      <c r="H85" s="259"/>
      <c r="I85" s="260"/>
      <c r="J85" s="123" t="str">
        <f t="shared" si="3"/>
        <v/>
      </c>
      <c r="K85" s="239"/>
      <c r="L85" s="239"/>
      <c r="M85" s="256"/>
      <c r="N85" s="24" t="str">
        <f t="shared" si="4"/>
        <v/>
      </c>
      <c r="O85" s="123" t="str">
        <f t="shared" si="5"/>
        <v/>
      </c>
      <c r="P85" s="261" t="str">
        <f t="shared" si="6"/>
        <v/>
      </c>
      <c r="Q85" s="24" t="str">
        <f t="shared" si="7"/>
        <v/>
      </c>
      <c r="R85" s="24" t="str">
        <f t="shared" si="8"/>
        <v/>
      </c>
      <c r="S85" s="24" t="str">
        <f t="shared" si="9"/>
        <v/>
      </c>
      <c r="T85" s="24" t="str">
        <f t="shared" si="10"/>
        <v/>
      </c>
      <c r="U85" s="24" t="str">
        <f t="shared" si="11"/>
        <v/>
      </c>
      <c r="V85" s="24" t="str">
        <f t="shared" si="12"/>
        <v/>
      </c>
      <c r="W85" s="261" t="str">
        <f t="shared" si="13"/>
        <v/>
      </c>
      <c r="X85" s="262" t="str">
        <f t="shared" si="14"/>
        <v/>
      </c>
      <c r="Y85" s="8">
        <f t="shared" si="15"/>
        <v>0</v>
      </c>
      <c r="Z85" s="3"/>
      <c r="AA85" s="3"/>
      <c r="AB85" s="3"/>
      <c r="AC85" s="3"/>
    </row>
    <row r="86" ht="12.75" hidden="1" customHeight="1">
      <c r="A86" s="250" t="s">
        <v>378</v>
      </c>
      <c r="B86" s="9"/>
      <c r="C86" s="17"/>
      <c r="D86" s="166"/>
      <c r="E86" s="251"/>
      <c r="F86" s="251"/>
      <c r="G86" s="252"/>
      <c r="H86" s="259"/>
      <c r="I86" s="260"/>
      <c r="J86" s="123" t="str">
        <f t="shared" si="3"/>
        <v/>
      </c>
      <c r="K86" s="239"/>
      <c r="L86" s="239"/>
      <c r="M86" s="256"/>
      <c r="N86" s="24" t="str">
        <f t="shared" si="4"/>
        <v/>
      </c>
      <c r="O86" s="123" t="str">
        <f t="shared" si="5"/>
        <v/>
      </c>
      <c r="P86" s="261" t="str">
        <f t="shared" si="6"/>
        <v/>
      </c>
      <c r="Q86" s="24" t="str">
        <f t="shared" si="7"/>
        <v/>
      </c>
      <c r="R86" s="24" t="str">
        <f t="shared" si="8"/>
        <v/>
      </c>
      <c r="S86" s="24" t="str">
        <f t="shared" si="9"/>
        <v/>
      </c>
      <c r="T86" s="24" t="str">
        <f t="shared" si="10"/>
        <v/>
      </c>
      <c r="U86" s="24" t="str">
        <f t="shared" si="11"/>
        <v/>
      </c>
      <c r="V86" s="24" t="str">
        <f t="shared" si="12"/>
        <v/>
      </c>
      <c r="W86" s="261" t="str">
        <f t="shared" si="13"/>
        <v/>
      </c>
      <c r="X86" s="262" t="str">
        <f t="shared" si="14"/>
        <v/>
      </c>
      <c r="Y86" s="8">
        <f t="shared" si="15"/>
        <v>0</v>
      </c>
      <c r="Z86" s="3"/>
      <c r="AA86" s="3"/>
      <c r="AB86" s="3"/>
      <c r="AC86" s="3"/>
    </row>
    <row r="87" ht="12.75" hidden="1" customHeight="1">
      <c r="A87" s="250" t="s">
        <v>378</v>
      </c>
      <c r="B87" s="9"/>
      <c r="C87" s="17"/>
      <c r="D87" s="166"/>
      <c r="E87" s="251"/>
      <c r="F87" s="251"/>
      <c r="G87" s="252"/>
      <c r="H87" s="259"/>
      <c r="I87" s="260"/>
      <c r="J87" s="123" t="str">
        <f t="shared" si="3"/>
        <v/>
      </c>
      <c r="K87" s="239"/>
      <c r="L87" s="239"/>
      <c r="M87" s="256"/>
      <c r="N87" s="24" t="str">
        <f t="shared" si="4"/>
        <v/>
      </c>
      <c r="O87" s="123" t="str">
        <f t="shared" si="5"/>
        <v/>
      </c>
      <c r="P87" s="261" t="str">
        <f t="shared" si="6"/>
        <v/>
      </c>
      <c r="Q87" s="24" t="str">
        <f t="shared" si="7"/>
        <v/>
      </c>
      <c r="R87" s="24" t="str">
        <f t="shared" si="8"/>
        <v/>
      </c>
      <c r="S87" s="24" t="str">
        <f t="shared" si="9"/>
        <v/>
      </c>
      <c r="T87" s="24" t="str">
        <f t="shared" si="10"/>
        <v/>
      </c>
      <c r="U87" s="24" t="str">
        <f t="shared" si="11"/>
        <v/>
      </c>
      <c r="V87" s="24" t="str">
        <f t="shared" si="12"/>
        <v/>
      </c>
      <c r="W87" s="261" t="str">
        <f t="shared" si="13"/>
        <v/>
      </c>
      <c r="X87" s="262" t="str">
        <f t="shared" si="14"/>
        <v/>
      </c>
      <c r="Y87" s="8">
        <f t="shared" si="15"/>
        <v>0</v>
      </c>
      <c r="Z87" s="3"/>
      <c r="AA87" s="3"/>
      <c r="AB87" s="3"/>
      <c r="AC87" s="3"/>
    </row>
    <row r="88" ht="12.75" hidden="1" customHeight="1">
      <c r="A88" s="250" t="s">
        <v>378</v>
      </c>
      <c r="B88" s="9"/>
      <c r="C88" s="17"/>
      <c r="D88" s="166"/>
      <c r="E88" s="251"/>
      <c r="F88" s="251"/>
      <c r="G88" s="252"/>
      <c r="H88" s="259"/>
      <c r="I88" s="260"/>
      <c r="J88" s="123" t="str">
        <f t="shared" si="3"/>
        <v/>
      </c>
      <c r="K88" s="239"/>
      <c r="L88" s="239"/>
      <c r="M88" s="256"/>
      <c r="N88" s="24" t="str">
        <f t="shared" si="4"/>
        <v/>
      </c>
      <c r="O88" s="123" t="str">
        <f t="shared" si="5"/>
        <v/>
      </c>
      <c r="P88" s="261" t="str">
        <f t="shared" si="6"/>
        <v/>
      </c>
      <c r="Q88" s="24" t="str">
        <f t="shared" si="7"/>
        <v/>
      </c>
      <c r="R88" s="24" t="str">
        <f t="shared" si="8"/>
        <v/>
      </c>
      <c r="S88" s="24" t="str">
        <f t="shared" si="9"/>
        <v/>
      </c>
      <c r="T88" s="24" t="str">
        <f t="shared" si="10"/>
        <v/>
      </c>
      <c r="U88" s="24" t="str">
        <f t="shared" si="11"/>
        <v/>
      </c>
      <c r="V88" s="24" t="str">
        <f t="shared" si="12"/>
        <v/>
      </c>
      <c r="W88" s="261" t="str">
        <f t="shared" si="13"/>
        <v/>
      </c>
      <c r="X88" s="262" t="str">
        <f t="shared" si="14"/>
        <v/>
      </c>
      <c r="Y88" s="8">
        <f t="shared" si="15"/>
        <v>0</v>
      </c>
      <c r="Z88" s="3"/>
      <c r="AA88" s="3"/>
      <c r="AB88" s="3"/>
      <c r="AC88" s="3"/>
    </row>
    <row r="89" ht="12.75" hidden="1" customHeight="1">
      <c r="A89" s="250" t="s">
        <v>378</v>
      </c>
      <c r="B89" s="9"/>
      <c r="C89" s="17"/>
      <c r="D89" s="166"/>
      <c r="E89" s="251"/>
      <c r="F89" s="251"/>
      <c r="G89" s="252"/>
      <c r="H89" s="259"/>
      <c r="I89" s="260"/>
      <c r="J89" s="123" t="str">
        <f t="shared" si="3"/>
        <v/>
      </c>
      <c r="K89" s="239"/>
      <c r="L89" s="239"/>
      <c r="M89" s="256"/>
      <c r="N89" s="24" t="str">
        <f t="shared" si="4"/>
        <v/>
      </c>
      <c r="O89" s="123" t="str">
        <f t="shared" si="5"/>
        <v/>
      </c>
      <c r="P89" s="261" t="str">
        <f t="shared" si="6"/>
        <v/>
      </c>
      <c r="Q89" s="24" t="str">
        <f t="shared" si="7"/>
        <v/>
      </c>
      <c r="R89" s="24" t="str">
        <f t="shared" si="8"/>
        <v/>
      </c>
      <c r="S89" s="24" t="str">
        <f t="shared" si="9"/>
        <v/>
      </c>
      <c r="T89" s="24" t="str">
        <f t="shared" si="10"/>
        <v/>
      </c>
      <c r="U89" s="24" t="str">
        <f t="shared" si="11"/>
        <v/>
      </c>
      <c r="V89" s="24" t="str">
        <f t="shared" si="12"/>
        <v/>
      </c>
      <c r="W89" s="261" t="str">
        <f t="shared" si="13"/>
        <v/>
      </c>
      <c r="X89" s="262" t="str">
        <f t="shared" si="14"/>
        <v/>
      </c>
      <c r="Y89" s="8">
        <f t="shared" si="15"/>
        <v>0</v>
      </c>
      <c r="Z89" s="3"/>
      <c r="AA89" s="3"/>
      <c r="AB89" s="3"/>
      <c r="AC89" s="3"/>
    </row>
    <row r="90" ht="12.75" hidden="1" customHeight="1">
      <c r="A90" s="250" t="s">
        <v>378</v>
      </c>
      <c r="B90" s="9"/>
      <c r="C90" s="17"/>
      <c r="D90" s="166"/>
      <c r="E90" s="251"/>
      <c r="F90" s="251"/>
      <c r="G90" s="252"/>
      <c r="H90" s="259"/>
      <c r="I90" s="260"/>
      <c r="J90" s="123" t="str">
        <f t="shared" si="3"/>
        <v/>
      </c>
      <c r="K90" s="239"/>
      <c r="L90" s="239"/>
      <c r="M90" s="256"/>
      <c r="N90" s="24" t="str">
        <f t="shared" si="4"/>
        <v/>
      </c>
      <c r="O90" s="123" t="str">
        <f t="shared" si="5"/>
        <v/>
      </c>
      <c r="P90" s="261" t="str">
        <f t="shared" si="6"/>
        <v/>
      </c>
      <c r="Q90" s="24" t="str">
        <f t="shared" si="7"/>
        <v/>
      </c>
      <c r="R90" s="24" t="str">
        <f t="shared" si="8"/>
        <v/>
      </c>
      <c r="S90" s="24" t="str">
        <f t="shared" si="9"/>
        <v/>
      </c>
      <c r="T90" s="24" t="str">
        <f t="shared" si="10"/>
        <v/>
      </c>
      <c r="U90" s="24" t="str">
        <f t="shared" si="11"/>
        <v/>
      </c>
      <c r="V90" s="24" t="str">
        <f t="shared" si="12"/>
        <v/>
      </c>
      <c r="W90" s="261" t="str">
        <f t="shared" si="13"/>
        <v/>
      </c>
      <c r="X90" s="262" t="str">
        <f t="shared" si="14"/>
        <v/>
      </c>
      <c r="Y90" s="8">
        <f t="shared" si="15"/>
        <v>0</v>
      </c>
      <c r="Z90" s="3"/>
      <c r="AA90" s="3"/>
      <c r="AB90" s="3"/>
      <c r="AC90" s="3"/>
    </row>
    <row r="91" ht="12.75" hidden="1" customHeight="1">
      <c r="A91" s="250" t="s">
        <v>378</v>
      </c>
      <c r="B91" s="9"/>
      <c r="C91" s="17"/>
      <c r="D91" s="166"/>
      <c r="E91" s="251"/>
      <c r="F91" s="251"/>
      <c r="G91" s="252"/>
      <c r="H91" s="259"/>
      <c r="I91" s="260"/>
      <c r="J91" s="123" t="str">
        <f t="shared" si="3"/>
        <v/>
      </c>
      <c r="K91" s="239"/>
      <c r="L91" s="239"/>
      <c r="M91" s="256"/>
      <c r="N91" s="24" t="str">
        <f t="shared" si="4"/>
        <v/>
      </c>
      <c r="O91" s="123" t="str">
        <f t="shared" si="5"/>
        <v/>
      </c>
      <c r="P91" s="261" t="str">
        <f t="shared" si="6"/>
        <v/>
      </c>
      <c r="Q91" s="24" t="str">
        <f t="shared" si="7"/>
        <v/>
      </c>
      <c r="R91" s="24" t="str">
        <f t="shared" si="8"/>
        <v/>
      </c>
      <c r="S91" s="24" t="str">
        <f t="shared" si="9"/>
        <v/>
      </c>
      <c r="T91" s="24" t="str">
        <f t="shared" si="10"/>
        <v/>
      </c>
      <c r="U91" s="24" t="str">
        <f t="shared" si="11"/>
        <v/>
      </c>
      <c r="V91" s="24" t="str">
        <f t="shared" si="12"/>
        <v/>
      </c>
      <c r="W91" s="261" t="str">
        <f t="shared" si="13"/>
        <v/>
      </c>
      <c r="X91" s="262" t="str">
        <f t="shared" si="14"/>
        <v/>
      </c>
      <c r="Y91" s="8">
        <f t="shared" si="15"/>
        <v>0</v>
      </c>
      <c r="Z91" s="3"/>
      <c r="AA91" s="3"/>
      <c r="AB91" s="3"/>
      <c r="AC91" s="3"/>
    </row>
    <row r="92" ht="12.75" hidden="1" customHeight="1">
      <c r="A92" s="250" t="s">
        <v>378</v>
      </c>
      <c r="B92" s="9"/>
      <c r="C92" s="17"/>
      <c r="D92" s="166"/>
      <c r="E92" s="251"/>
      <c r="F92" s="251"/>
      <c r="G92" s="252"/>
      <c r="H92" s="259"/>
      <c r="I92" s="260"/>
      <c r="J92" s="123" t="str">
        <f t="shared" si="3"/>
        <v/>
      </c>
      <c r="K92" s="239"/>
      <c r="L92" s="239"/>
      <c r="M92" s="256"/>
      <c r="N92" s="24" t="str">
        <f t="shared" si="4"/>
        <v/>
      </c>
      <c r="O92" s="123" t="str">
        <f t="shared" si="5"/>
        <v/>
      </c>
      <c r="P92" s="261" t="str">
        <f t="shared" si="6"/>
        <v/>
      </c>
      <c r="Q92" s="24" t="str">
        <f t="shared" si="7"/>
        <v/>
      </c>
      <c r="R92" s="24" t="str">
        <f t="shared" si="8"/>
        <v/>
      </c>
      <c r="S92" s="24" t="str">
        <f t="shared" si="9"/>
        <v/>
      </c>
      <c r="T92" s="24" t="str">
        <f t="shared" si="10"/>
        <v/>
      </c>
      <c r="U92" s="24" t="str">
        <f t="shared" si="11"/>
        <v/>
      </c>
      <c r="V92" s="24" t="str">
        <f t="shared" si="12"/>
        <v/>
      </c>
      <c r="W92" s="261" t="str">
        <f t="shared" si="13"/>
        <v/>
      </c>
      <c r="X92" s="262" t="str">
        <f t="shared" si="14"/>
        <v/>
      </c>
      <c r="Y92" s="8">
        <f t="shared" si="15"/>
        <v>0</v>
      </c>
      <c r="Z92" s="3"/>
      <c r="AA92" s="3"/>
      <c r="AB92" s="3"/>
      <c r="AC92" s="3"/>
    </row>
    <row r="93" ht="12.75" hidden="1" customHeight="1">
      <c r="A93" s="250" t="s">
        <v>378</v>
      </c>
      <c r="B93" s="9"/>
      <c r="C93" s="17"/>
      <c r="D93" s="166"/>
      <c r="E93" s="251"/>
      <c r="F93" s="251"/>
      <c r="G93" s="252"/>
      <c r="H93" s="259"/>
      <c r="I93" s="260"/>
      <c r="J93" s="123" t="str">
        <f t="shared" si="3"/>
        <v/>
      </c>
      <c r="K93" s="239"/>
      <c r="L93" s="239"/>
      <c r="M93" s="256"/>
      <c r="N93" s="24" t="str">
        <f t="shared" si="4"/>
        <v/>
      </c>
      <c r="O93" s="123" t="str">
        <f t="shared" si="5"/>
        <v/>
      </c>
      <c r="P93" s="261" t="str">
        <f t="shared" si="6"/>
        <v/>
      </c>
      <c r="Q93" s="24" t="str">
        <f t="shared" si="7"/>
        <v/>
      </c>
      <c r="R93" s="24" t="str">
        <f t="shared" si="8"/>
        <v/>
      </c>
      <c r="S93" s="24" t="str">
        <f t="shared" si="9"/>
        <v/>
      </c>
      <c r="T93" s="24" t="str">
        <f t="shared" si="10"/>
        <v/>
      </c>
      <c r="U93" s="24" t="str">
        <f t="shared" si="11"/>
        <v/>
      </c>
      <c r="V93" s="24" t="str">
        <f t="shared" si="12"/>
        <v/>
      </c>
      <c r="W93" s="261" t="str">
        <f t="shared" si="13"/>
        <v/>
      </c>
      <c r="X93" s="262" t="str">
        <f t="shared" si="14"/>
        <v/>
      </c>
      <c r="Y93" s="8">
        <f t="shared" si="15"/>
        <v>0</v>
      </c>
      <c r="Z93" s="3"/>
      <c r="AA93" s="3"/>
      <c r="AB93" s="3"/>
      <c r="AC93" s="3"/>
    </row>
    <row r="94" ht="12.75" hidden="1" customHeight="1">
      <c r="A94" s="250" t="s">
        <v>378</v>
      </c>
      <c r="B94" s="9"/>
      <c r="C94" s="17"/>
      <c r="D94" s="166"/>
      <c r="E94" s="251"/>
      <c r="F94" s="251"/>
      <c r="G94" s="252"/>
      <c r="H94" s="259"/>
      <c r="I94" s="260"/>
      <c r="J94" s="123" t="str">
        <f t="shared" si="3"/>
        <v/>
      </c>
      <c r="K94" s="239"/>
      <c r="L94" s="239"/>
      <c r="M94" s="256"/>
      <c r="N94" s="24" t="str">
        <f t="shared" si="4"/>
        <v/>
      </c>
      <c r="O94" s="123" t="str">
        <f t="shared" si="5"/>
        <v/>
      </c>
      <c r="P94" s="261" t="str">
        <f t="shared" si="6"/>
        <v/>
      </c>
      <c r="Q94" s="24" t="str">
        <f t="shared" si="7"/>
        <v/>
      </c>
      <c r="R94" s="24" t="str">
        <f t="shared" si="8"/>
        <v/>
      </c>
      <c r="S94" s="24" t="str">
        <f t="shared" si="9"/>
        <v/>
      </c>
      <c r="T94" s="24" t="str">
        <f t="shared" si="10"/>
        <v/>
      </c>
      <c r="U94" s="24" t="str">
        <f t="shared" si="11"/>
        <v/>
      </c>
      <c r="V94" s="24" t="str">
        <f t="shared" si="12"/>
        <v/>
      </c>
      <c r="W94" s="261" t="str">
        <f t="shared" si="13"/>
        <v/>
      </c>
      <c r="X94" s="262" t="str">
        <f t="shared" si="14"/>
        <v/>
      </c>
      <c r="Y94" s="8">
        <f t="shared" si="15"/>
        <v>0</v>
      </c>
      <c r="Z94" s="3"/>
      <c r="AA94" s="3"/>
      <c r="AB94" s="3"/>
      <c r="AC94" s="3"/>
    </row>
    <row r="95" ht="12.75" hidden="1" customHeight="1">
      <c r="A95" s="250" t="s">
        <v>378</v>
      </c>
      <c r="B95" s="9"/>
      <c r="C95" s="17"/>
      <c r="D95" s="166"/>
      <c r="E95" s="251"/>
      <c r="F95" s="251"/>
      <c r="G95" s="252"/>
      <c r="H95" s="259"/>
      <c r="I95" s="260"/>
      <c r="J95" s="123" t="str">
        <f t="shared" si="3"/>
        <v/>
      </c>
      <c r="K95" s="239"/>
      <c r="L95" s="239"/>
      <c r="M95" s="256"/>
      <c r="N95" s="24" t="str">
        <f t="shared" si="4"/>
        <v/>
      </c>
      <c r="O95" s="123" t="str">
        <f t="shared" si="5"/>
        <v/>
      </c>
      <c r="P95" s="261" t="str">
        <f t="shared" si="6"/>
        <v/>
      </c>
      <c r="Q95" s="24" t="str">
        <f t="shared" si="7"/>
        <v/>
      </c>
      <c r="R95" s="24" t="str">
        <f t="shared" si="8"/>
        <v/>
      </c>
      <c r="S95" s="24" t="str">
        <f t="shared" si="9"/>
        <v/>
      </c>
      <c r="T95" s="24" t="str">
        <f t="shared" si="10"/>
        <v/>
      </c>
      <c r="U95" s="24" t="str">
        <f t="shared" si="11"/>
        <v/>
      </c>
      <c r="V95" s="24" t="str">
        <f t="shared" si="12"/>
        <v/>
      </c>
      <c r="W95" s="261" t="str">
        <f t="shared" si="13"/>
        <v/>
      </c>
      <c r="X95" s="262" t="str">
        <f t="shared" si="14"/>
        <v/>
      </c>
      <c r="Y95" s="8">
        <f t="shared" si="15"/>
        <v>0</v>
      </c>
      <c r="Z95" s="3"/>
      <c r="AA95" s="3"/>
      <c r="AB95" s="3"/>
      <c r="AC95" s="3"/>
    </row>
    <row r="96" ht="12.75" hidden="1" customHeight="1">
      <c r="A96" s="250" t="s">
        <v>378</v>
      </c>
      <c r="B96" s="9"/>
      <c r="C96" s="17"/>
      <c r="D96" s="166"/>
      <c r="E96" s="251"/>
      <c r="F96" s="251"/>
      <c r="G96" s="252"/>
      <c r="H96" s="259"/>
      <c r="I96" s="260"/>
      <c r="J96" s="123" t="str">
        <f t="shared" si="3"/>
        <v/>
      </c>
      <c r="K96" s="239"/>
      <c r="L96" s="239"/>
      <c r="M96" s="256"/>
      <c r="N96" s="24" t="str">
        <f t="shared" si="4"/>
        <v/>
      </c>
      <c r="O96" s="123" t="str">
        <f t="shared" si="5"/>
        <v/>
      </c>
      <c r="P96" s="261" t="str">
        <f t="shared" si="6"/>
        <v/>
      </c>
      <c r="Q96" s="24" t="str">
        <f t="shared" si="7"/>
        <v/>
      </c>
      <c r="R96" s="24" t="str">
        <f t="shared" si="8"/>
        <v/>
      </c>
      <c r="S96" s="24" t="str">
        <f t="shared" si="9"/>
        <v/>
      </c>
      <c r="T96" s="24" t="str">
        <f t="shared" si="10"/>
        <v/>
      </c>
      <c r="U96" s="24" t="str">
        <f t="shared" si="11"/>
        <v/>
      </c>
      <c r="V96" s="24" t="str">
        <f t="shared" si="12"/>
        <v/>
      </c>
      <c r="W96" s="261" t="str">
        <f t="shared" si="13"/>
        <v/>
      </c>
      <c r="X96" s="262" t="str">
        <f t="shared" si="14"/>
        <v/>
      </c>
      <c r="Y96" s="8">
        <f t="shared" si="15"/>
        <v>0</v>
      </c>
      <c r="Z96" s="3"/>
      <c r="AA96" s="3"/>
      <c r="AB96" s="3"/>
      <c r="AC96" s="3"/>
    </row>
    <row r="97" ht="12.75" hidden="1" customHeight="1">
      <c r="A97" s="250" t="s">
        <v>378</v>
      </c>
      <c r="B97" s="9"/>
      <c r="C97" s="17"/>
      <c r="D97" s="166"/>
      <c r="E97" s="251"/>
      <c r="F97" s="251"/>
      <c r="G97" s="252"/>
      <c r="H97" s="259"/>
      <c r="I97" s="260"/>
      <c r="J97" s="123" t="str">
        <f t="shared" si="3"/>
        <v/>
      </c>
      <c r="K97" s="239"/>
      <c r="L97" s="239"/>
      <c r="M97" s="256"/>
      <c r="N97" s="24" t="str">
        <f t="shared" si="4"/>
        <v/>
      </c>
      <c r="O97" s="123" t="str">
        <f t="shared" si="5"/>
        <v/>
      </c>
      <c r="P97" s="261" t="str">
        <f t="shared" si="6"/>
        <v/>
      </c>
      <c r="Q97" s="24" t="str">
        <f t="shared" si="7"/>
        <v/>
      </c>
      <c r="R97" s="24" t="str">
        <f t="shared" si="8"/>
        <v/>
      </c>
      <c r="S97" s="24" t="str">
        <f t="shared" si="9"/>
        <v/>
      </c>
      <c r="T97" s="24" t="str">
        <f t="shared" si="10"/>
        <v/>
      </c>
      <c r="U97" s="24" t="str">
        <f t="shared" si="11"/>
        <v/>
      </c>
      <c r="V97" s="24" t="str">
        <f t="shared" si="12"/>
        <v/>
      </c>
      <c r="W97" s="261" t="str">
        <f t="shared" si="13"/>
        <v/>
      </c>
      <c r="X97" s="262" t="str">
        <f t="shared" si="14"/>
        <v/>
      </c>
      <c r="Y97" s="8">
        <f t="shared" si="15"/>
        <v>0</v>
      </c>
      <c r="Z97" s="3"/>
      <c r="AA97" s="3"/>
      <c r="AB97" s="3"/>
      <c r="AC97" s="3"/>
    </row>
    <row r="98" ht="12.75" hidden="1" customHeight="1">
      <c r="A98" s="250" t="s">
        <v>378</v>
      </c>
      <c r="B98" s="9"/>
      <c r="C98" s="17"/>
      <c r="D98" s="166"/>
      <c r="E98" s="251"/>
      <c r="F98" s="251"/>
      <c r="G98" s="252"/>
      <c r="H98" s="259"/>
      <c r="I98" s="260"/>
      <c r="J98" s="123" t="str">
        <f t="shared" si="3"/>
        <v/>
      </c>
      <c r="K98" s="239"/>
      <c r="L98" s="239"/>
      <c r="M98" s="256"/>
      <c r="N98" s="24" t="str">
        <f t="shared" si="4"/>
        <v/>
      </c>
      <c r="O98" s="123" t="str">
        <f t="shared" si="5"/>
        <v/>
      </c>
      <c r="P98" s="261" t="str">
        <f t="shared" si="6"/>
        <v/>
      </c>
      <c r="Q98" s="24" t="str">
        <f t="shared" si="7"/>
        <v/>
      </c>
      <c r="R98" s="24" t="str">
        <f t="shared" si="8"/>
        <v/>
      </c>
      <c r="S98" s="24" t="str">
        <f t="shared" si="9"/>
        <v/>
      </c>
      <c r="T98" s="24" t="str">
        <f t="shared" si="10"/>
        <v/>
      </c>
      <c r="U98" s="24" t="str">
        <f t="shared" si="11"/>
        <v/>
      </c>
      <c r="V98" s="24" t="str">
        <f t="shared" si="12"/>
        <v/>
      </c>
      <c r="W98" s="261" t="str">
        <f t="shared" si="13"/>
        <v/>
      </c>
      <c r="X98" s="262" t="str">
        <f t="shared" si="14"/>
        <v/>
      </c>
      <c r="Y98" s="8">
        <f t="shared" si="15"/>
        <v>0</v>
      </c>
      <c r="Z98" s="3"/>
      <c r="AA98" s="3"/>
      <c r="AB98" s="3"/>
      <c r="AC98" s="3"/>
    </row>
    <row r="99" ht="12.75" hidden="1" customHeight="1">
      <c r="A99" s="250" t="s">
        <v>378</v>
      </c>
      <c r="B99" s="9"/>
      <c r="C99" s="17"/>
      <c r="D99" s="166"/>
      <c r="E99" s="251"/>
      <c r="F99" s="251"/>
      <c r="G99" s="252"/>
      <c r="H99" s="259"/>
      <c r="I99" s="260"/>
      <c r="J99" s="123" t="str">
        <f t="shared" si="3"/>
        <v/>
      </c>
      <c r="K99" s="239"/>
      <c r="L99" s="239"/>
      <c r="M99" s="256"/>
      <c r="N99" s="24" t="str">
        <f t="shared" si="4"/>
        <v/>
      </c>
      <c r="O99" s="123" t="str">
        <f t="shared" si="5"/>
        <v/>
      </c>
      <c r="P99" s="261" t="str">
        <f t="shared" si="6"/>
        <v/>
      </c>
      <c r="Q99" s="24" t="str">
        <f t="shared" si="7"/>
        <v/>
      </c>
      <c r="R99" s="24" t="str">
        <f t="shared" si="8"/>
        <v/>
      </c>
      <c r="S99" s="24" t="str">
        <f t="shared" si="9"/>
        <v/>
      </c>
      <c r="T99" s="24" t="str">
        <f t="shared" si="10"/>
        <v/>
      </c>
      <c r="U99" s="24" t="str">
        <f t="shared" si="11"/>
        <v/>
      </c>
      <c r="V99" s="24" t="str">
        <f t="shared" si="12"/>
        <v/>
      </c>
      <c r="W99" s="261" t="str">
        <f t="shared" si="13"/>
        <v/>
      </c>
      <c r="X99" s="262" t="str">
        <f t="shared" si="14"/>
        <v/>
      </c>
      <c r="Y99" s="8">
        <f t="shared" si="15"/>
        <v>0</v>
      </c>
      <c r="Z99" s="3"/>
      <c r="AA99" s="3"/>
      <c r="AB99" s="3"/>
      <c r="AC99" s="3"/>
    </row>
    <row r="100" ht="12.75" hidden="1" customHeight="1">
      <c r="A100" s="250" t="s">
        <v>378</v>
      </c>
      <c r="B100" s="9"/>
      <c r="C100" s="17"/>
      <c r="D100" s="166"/>
      <c r="E100" s="251"/>
      <c r="F100" s="251"/>
      <c r="G100" s="252"/>
      <c r="H100" s="259"/>
      <c r="I100" s="260"/>
      <c r="J100" s="123" t="str">
        <f t="shared" si="3"/>
        <v/>
      </c>
      <c r="K100" s="239"/>
      <c r="L100" s="239"/>
      <c r="M100" s="256"/>
      <c r="N100" s="24" t="str">
        <f t="shared" si="4"/>
        <v/>
      </c>
      <c r="O100" s="123" t="str">
        <f t="shared" si="5"/>
        <v/>
      </c>
      <c r="P100" s="261" t="str">
        <f t="shared" si="6"/>
        <v/>
      </c>
      <c r="Q100" s="24" t="str">
        <f t="shared" si="7"/>
        <v/>
      </c>
      <c r="R100" s="24" t="str">
        <f t="shared" si="8"/>
        <v/>
      </c>
      <c r="S100" s="24" t="str">
        <f t="shared" si="9"/>
        <v/>
      </c>
      <c r="T100" s="24" t="str">
        <f t="shared" si="10"/>
        <v/>
      </c>
      <c r="U100" s="24" t="str">
        <f t="shared" si="11"/>
        <v/>
      </c>
      <c r="V100" s="24" t="str">
        <f t="shared" si="12"/>
        <v/>
      </c>
      <c r="W100" s="261" t="str">
        <f t="shared" si="13"/>
        <v/>
      </c>
      <c r="X100" s="262" t="str">
        <f t="shared" si="14"/>
        <v/>
      </c>
      <c r="Y100" s="8">
        <f t="shared" si="15"/>
        <v>0</v>
      </c>
      <c r="Z100" s="3"/>
      <c r="AA100" s="3"/>
      <c r="AB100" s="3"/>
      <c r="AC100" s="3"/>
    </row>
    <row r="101" ht="12.75" hidden="1" customHeight="1">
      <c r="A101" s="250" t="s">
        <v>378</v>
      </c>
      <c r="B101" s="9"/>
      <c r="C101" s="17"/>
      <c r="D101" s="166"/>
      <c r="E101" s="251"/>
      <c r="F101" s="251"/>
      <c r="G101" s="252"/>
      <c r="H101" s="259"/>
      <c r="I101" s="260"/>
      <c r="J101" s="123" t="str">
        <f t="shared" si="3"/>
        <v/>
      </c>
      <c r="K101" s="239"/>
      <c r="L101" s="239"/>
      <c r="M101" s="256"/>
      <c r="N101" s="24" t="str">
        <f t="shared" si="4"/>
        <v/>
      </c>
      <c r="O101" s="123" t="str">
        <f t="shared" si="5"/>
        <v/>
      </c>
      <c r="P101" s="261" t="str">
        <f t="shared" si="6"/>
        <v/>
      </c>
      <c r="Q101" s="24" t="str">
        <f t="shared" si="7"/>
        <v/>
      </c>
      <c r="R101" s="24" t="str">
        <f t="shared" si="8"/>
        <v/>
      </c>
      <c r="S101" s="24" t="str">
        <f t="shared" si="9"/>
        <v/>
      </c>
      <c r="T101" s="24" t="str">
        <f t="shared" si="10"/>
        <v/>
      </c>
      <c r="U101" s="24" t="str">
        <f t="shared" si="11"/>
        <v/>
      </c>
      <c r="V101" s="24" t="str">
        <f t="shared" si="12"/>
        <v/>
      </c>
      <c r="W101" s="261" t="str">
        <f t="shared" si="13"/>
        <v/>
      </c>
      <c r="X101" s="262" t="str">
        <f t="shared" si="14"/>
        <v/>
      </c>
      <c r="Y101" s="8">
        <f t="shared" si="15"/>
        <v>0</v>
      </c>
      <c r="Z101" s="3"/>
      <c r="AA101" s="3"/>
      <c r="AB101" s="3"/>
      <c r="AC101" s="3"/>
    </row>
    <row r="102" ht="12.75" hidden="1" customHeight="1">
      <c r="A102" s="250" t="s">
        <v>378</v>
      </c>
      <c r="B102" s="9"/>
      <c r="C102" s="17"/>
      <c r="D102" s="166"/>
      <c r="E102" s="251"/>
      <c r="F102" s="251"/>
      <c r="G102" s="252"/>
      <c r="H102" s="259"/>
      <c r="I102" s="260"/>
      <c r="J102" s="123" t="str">
        <f t="shared" si="3"/>
        <v/>
      </c>
      <c r="K102" s="239"/>
      <c r="L102" s="239"/>
      <c r="M102" s="256"/>
      <c r="N102" s="24" t="str">
        <f t="shared" si="4"/>
        <v/>
      </c>
      <c r="O102" s="123" t="str">
        <f t="shared" si="5"/>
        <v/>
      </c>
      <c r="P102" s="261" t="str">
        <f t="shared" si="6"/>
        <v/>
      </c>
      <c r="Q102" s="24" t="str">
        <f t="shared" si="7"/>
        <v/>
      </c>
      <c r="R102" s="24" t="str">
        <f t="shared" si="8"/>
        <v/>
      </c>
      <c r="S102" s="24" t="str">
        <f t="shared" si="9"/>
        <v/>
      </c>
      <c r="T102" s="24" t="str">
        <f t="shared" si="10"/>
        <v/>
      </c>
      <c r="U102" s="24" t="str">
        <f t="shared" si="11"/>
        <v/>
      </c>
      <c r="V102" s="24" t="str">
        <f t="shared" si="12"/>
        <v/>
      </c>
      <c r="W102" s="261" t="str">
        <f t="shared" si="13"/>
        <v/>
      </c>
      <c r="X102" s="262" t="str">
        <f t="shared" si="14"/>
        <v/>
      </c>
      <c r="Y102" s="8">
        <f t="shared" si="15"/>
        <v>0</v>
      </c>
      <c r="Z102" s="3"/>
      <c r="AA102" s="3"/>
      <c r="AB102" s="3"/>
      <c r="AC102" s="3"/>
    </row>
    <row r="103" ht="12.75" hidden="1" customHeight="1">
      <c r="A103" s="250" t="s">
        <v>378</v>
      </c>
      <c r="B103" s="9"/>
      <c r="C103" s="17"/>
      <c r="D103" s="166"/>
      <c r="E103" s="251"/>
      <c r="F103" s="251"/>
      <c r="G103" s="252"/>
      <c r="H103" s="259"/>
      <c r="I103" s="260"/>
      <c r="J103" s="123" t="str">
        <f t="shared" si="3"/>
        <v/>
      </c>
      <c r="K103" s="239"/>
      <c r="L103" s="239"/>
      <c r="M103" s="256"/>
      <c r="N103" s="24" t="str">
        <f t="shared" si="4"/>
        <v/>
      </c>
      <c r="O103" s="123" t="str">
        <f t="shared" si="5"/>
        <v/>
      </c>
      <c r="P103" s="261" t="str">
        <f t="shared" si="6"/>
        <v/>
      </c>
      <c r="Q103" s="24" t="str">
        <f t="shared" si="7"/>
        <v/>
      </c>
      <c r="R103" s="24" t="str">
        <f t="shared" si="8"/>
        <v/>
      </c>
      <c r="S103" s="24" t="str">
        <f t="shared" si="9"/>
        <v/>
      </c>
      <c r="T103" s="24" t="str">
        <f t="shared" si="10"/>
        <v/>
      </c>
      <c r="U103" s="24" t="str">
        <f t="shared" si="11"/>
        <v/>
      </c>
      <c r="V103" s="24" t="str">
        <f t="shared" si="12"/>
        <v/>
      </c>
      <c r="W103" s="261" t="str">
        <f t="shared" si="13"/>
        <v/>
      </c>
      <c r="X103" s="262" t="str">
        <f t="shared" si="14"/>
        <v/>
      </c>
      <c r="Y103" s="8">
        <f t="shared" si="15"/>
        <v>0</v>
      </c>
      <c r="Z103" s="3"/>
      <c r="AA103" s="3"/>
      <c r="AB103" s="3"/>
      <c r="AC103" s="3"/>
    </row>
    <row r="104" ht="12.75" hidden="1" customHeight="1">
      <c r="A104" s="250" t="s">
        <v>378</v>
      </c>
      <c r="B104" s="9"/>
      <c r="C104" s="17"/>
      <c r="D104" s="166"/>
      <c r="E104" s="251"/>
      <c r="F104" s="251"/>
      <c r="G104" s="252"/>
      <c r="H104" s="259"/>
      <c r="I104" s="260"/>
      <c r="J104" s="123" t="str">
        <f t="shared" si="3"/>
        <v/>
      </c>
      <c r="K104" s="239"/>
      <c r="L104" s="239"/>
      <c r="M104" s="256"/>
      <c r="N104" s="24" t="str">
        <f t="shared" si="4"/>
        <v/>
      </c>
      <c r="O104" s="123" t="str">
        <f t="shared" si="5"/>
        <v/>
      </c>
      <c r="P104" s="261" t="str">
        <f t="shared" si="6"/>
        <v/>
      </c>
      <c r="Q104" s="24" t="str">
        <f t="shared" si="7"/>
        <v/>
      </c>
      <c r="R104" s="24" t="str">
        <f t="shared" si="8"/>
        <v/>
      </c>
      <c r="S104" s="24" t="str">
        <f t="shared" si="9"/>
        <v/>
      </c>
      <c r="T104" s="24" t="str">
        <f t="shared" si="10"/>
        <v/>
      </c>
      <c r="U104" s="24" t="str">
        <f t="shared" si="11"/>
        <v/>
      </c>
      <c r="V104" s="24" t="str">
        <f t="shared" si="12"/>
        <v/>
      </c>
      <c r="W104" s="261" t="str">
        <f t="shared" si="13"/>
        <v/>
      </c>
      <c r="X104" s="262" t="str">
        <f t="shared" si="14"/>
        <v/>
      </c>
      <c r="Y104" s="8">
        <f t="shared" si="15"/>
        <v>0</v>
      </c>
      <c r="Z104" s="3"/>
      <c r="AA104" s="3"/>
      <c r="AB104" s="3"/>
      <c r="AC104" s="3"/>
    </row>
    <row r="105" ht="12.75" hidden="1" customHeight="1">
      <c r="A105" s="250" t="s">
        <v>378</v>
      </c>
      <c r="B105" s="9"/>
      <c r="C105" s="17"/>
      <c r="D105" s="166"/>
      <c r="E105" s="251"/>
      <c r="F105" s="251"/>
      <c r="G105" s="252"/>
      <c r="H105" s="259"/>
      <c r="I105" s="260"/>
      <c r="J105" s="123" t="str">
        <f t="shared" si="3"/>
        <v/>
      </c>
      <c r="K105" s="239"/>
      <c r="L105" s="239"/>
      <c r="M105" s="256"/>
      <c r="N105" s="24" t="str">
        <f t="shared" si="4"/>
        <v/>
      </c>
      <c r="O105" s="123" t="str">
        <f t="shared" si="5"/>
        <v/>
      </c>
      <c r="P105" s="261" t="str">
        <f t="shared" si="6"/>
        <v/>
      </c>
      <c r="Q105" s="24" t="str">
        <f t="shared" si="7"/>
        <v/>
      </c>
      <c r="R105" s="24" t="str">
        <f t="shared" si="8"/>
        <v/>
      </c>
      <c r="S105" s="24" t="str">
        <f t="shared" si="9"/>
        <v/>
      </c>
      <c r="T105" s="24" t="str">
        <f t="shared" si="10"/>
        <v/>
      </c>
      <c r="U105" s="24" t="str">
        <f t="shared" si="11"/>
        <v/>
      </c>
      <c r="V105" s="24" t="str">
        <f t="shared" si="12"/>
        <v/>
      </c>
      <c r="W105" s="261" t="str">
        <f t="shared" si="13"/>
        <v/>
      </c>
      <c r="X105" s="262" t="str">
        <f t="shared" si="14"/>
        <v/>
      </c>
      <c r="Y105" s="8">
        <f t="shared" si="15"/>
        <v>0</v>
      </c>
      <c r="Z105" s="3"/>
      <c r="AA105" s="3"/>
      <c r="AB105" s="3"/>
      <c r="AC105" s="3"/>
    </row>
    <row r="106" ht="12.75" hidden="1" customHeight="1">
      <c r="A106" s="250" t="s">
        <v>378</v>
      </c>
      <c r="B106" s="9"/>
      <c r="C106" s="17"/>
      <c r="D106" s="166"/>
      <c r="E106" s="251"/>
      <c r="F106" s="251"/>
      <c r="G106" s="252"/>
      <c r="H106" s="259"/>
      <c r="I106" s="260"/>
      <c r="J106" s="123" t="str">
        <f t="shared" si="3"/>
        <v/>
      </c>
      <c r="K106" s="239"/>
      <c r="L106" s="239"/>
      <c r="M106" s="256"/>
      <c r="N106" s="24" t="str">
        <f t="shared" si="4"/>
        <v/>
      </c>
      <c r="O106" s="123" t="str">
        <f t="shared" si="5"/>
        <v/>
      </c>
      <c r="P106" s="261" t="str">
        <f t="shared" si="6"/>
        <v/>
      </c>
      <c r="Q106" s="24" t="str">
        <f t="shared" si="7"/>
        <v/>
      </c>
      <c r="R106" s="24" t="str">
        <f t="shared" si="8"/>
        <v/>
      </c>
      <c r="S106" s="24" t="str">
        <f t="shared" si="9"/>
        <v/>
      </c>
      <c r="T106" s="24" t="str">
        <f t="shared" si="10"/>
        <v/>
      </c>
      <c r="U106" s="24" t="str">
        <f t="shared" si="11"/>
        <v/>
      </c>
      <c r="V106" s="24" t="str">
        <f t="shared" si="12"/>
        <v/>
      </c>
      <c r="W106" s="261" t="str">
        <f t="shared" si="13"/>
        <v/>
      </c>
      <c r="X106" s="262" t="str">
        <f t="shared" si="14"/>
        <v/>
      </c>
      <c r="Y106" s="8">
        <f t="shared" si="15"/>
        <v>0</v>
      </c>
      <c r="Z106" s="3"/>
      <c r="AA106" s="3"/>
      <c r="AB106" s="3"/>
      <c r="AC106" s="3"/>
    </row>
    <row r="107" ht="12.75" hidden="1" customHeight="1">
      <c r="A107" s="250" t="s">
        <v>378</v>
      </c>
      <c r="B107" s="9"/>
      <c r="C107" s="17"/>
      <c r="D107" s="166"/>
      <c r="E107" s="251"/>
      <c r="F107" s="251"/>
      <c r="G107" s="252"/>
      <c r="H107" s="259"/>
      <c r="I107" s="260"/>
      <c r="J107" s="123" t="str">
        <f t="shared" si="3"/>
        <v/>
      </c>
      <c r="K107" s="239"/>
      <c r="L107" s="239"/>
      <c r="M107" s="256"/>
      <c r="N107" s="24" t="str">
        <f t="shared" si="4"/>
        <v/>
      </c>
      <c r="O107" s="123" t="str">
        <f t="shared" si="5"/>
        <v/>
      </c>
      <c r="P107" s="261" t="str">
        <f t="shared" si="6"/>
        <v/>
      </c>
      <c r="Q107" s="24" t="str">
        <f t="shared" si="7"/>
        <v/>
      </c>
      <c r="R107" s="24" t="str">
        <f t="shared" si="8"/>
        <v/>
      </c>
      <c r="S107" s="24" t="str">
        <f t="shared" si="9"/>
        <v/>
      </c>
      <c r="T107" s="24" t="str">
        <f t="shared" si="10"/>
        <v/>
      </c>
      <c r="U107" s="24" t="str">
        <f t="shared" si="11"/>
        <v/>
      </c>
      <c r="V107" s="24" t="str">
        <f t="shared" si="12"/>
        <v/>
      </c>
      <c r="W107" s="261" t="str">
        <f t="shared" si="13"/>
        <v/>
      </c>
      <c r="X107" s="262" t="str">
        <f t="shared" si="14"/>
        <v/>
      </c>
      <c r="Y107" s="8">
        <f t="shared" si="15"/>
        <v>0</v>
      </c>
      <c r="Z107" s="3"/>
      <c r="AA107" s="3"/>
      <c r="AB107" s="3"/>
      <c r="AC107" s="3"/>
    </row>
    <row r="108" ht="12.75" hidden="1" customHeight="1">
      <c r="A108" s="250" t="s">
        <v>378</v>
      </c>
      <c r="B108" s="9"/>
      <c r="C108" s="17"/>
      <c r="D108" s="166"/>
      <c r="E108" s="251"/>
      <c r="F108" s="251"/>
      <c r="G108" s="252"/>
      <c r="H108" s="259"/>
      <c r="I108" s="260"/>
      <c r="J108" s="123" t="str">
        <f t="shared" si="3"/>
        <v/>
      </c>
      <c r="K108" s="239"/>
      <c r="L108" s="239"/>
      <c r="M108" s="256"/>
      <c r="N108" s="24" t="str">
        <f t="shared" si="4"/>
        <v/>
      </c>
      <c r="O108" s="123" t="str">
        <f t="shared" si="5"/>
        <v/>
      </c>
      <c r="P108" s="261" t="str">
        <f t="shared" si="6"/>
        <v/>
      </c>
      <c r="Q108" s="24" t="str">
        <f t="shared" si="7"/>
        <v/>
      </c>
      <c r="R108" s="24" t="str">
        <f t="shared" si="8"/>
        <v/>
      </c>
      <c r="S108" s="24" t="str">
        <f t="shared" si="9"/>
        <v/>
      </c>
      <c r="T108" s="24" t="str">
        <f t="shared" si="10"/>
        <v/>
      </c>
      <c r="U108" s="24" t="str">
        <f t="shared" si="11"/>
        <v/>
      </c>
      <c r="V108" s="24" t="str">
        <f t="shared" si="12"/>
        <v/>
      </c>
      <c r="W108" s="261" t="str">
        <f t="shared" si="13"/>
        <v/>
      </c>
      <c r="X108" s="262" t="str">
        <f t="shared" si="14"/>
        <v/>
      </c>
      <c r="Y108" s="8">
        <f t="shared" si="15"/>
        <v>0</v>
      </c>
      <c r="Z108" s="3"/>
      <c r="AA108" s="3"/>
      <c r="AB108" s="3"/>
      <c r="AC108" s="3"/>
    </row>
    <row r="109" ht="12.75" hidden="1" customHeight="1">
      <c r="A109" s="250" t="s">
        <v>378</v>
      </c>
      <c r="B109" s="9"/>
      <c r="C109" s="17"/>
      <c r="D109" s="166"/>
      <c r="E109" s="251"/>
      <c r="F109" s="251"/>
      <c r="G109" s="252"/>
      <c r="H109" s="259"/>
      <c r="I109" s="260"/>
      <c r="J109" s="123" t="str">
        <f t="shared" si="3"/>
        <v/>
      </c>
      <c r="K109" s="239"/>
      <c r="L109" s="239"/>
      <c r="M109" s="256"/>
      <c r="N109" s="24" t="str">
        <f t="shared" si="4"/>
        <v/>
      </c>
      <c r="O109" s="123" t="str">
        <f t="shared" si="5"/>
        <v/>
      </c>
      <c r="P109" s="261" t="str">
        <f t="shared" si="6"/>
        <v/>
      </c>
      <c r="Q109" s="24" t="str">
        <f t="shared" si="7"/>
        <v/>
      </c>
      <c r="R109" s="24" t="str">
        <f t="shared" si="8"/>
        <v/>
      </c>
      <c r="S109" s="24" t="str">
        <f t="shared" si="9"/>
        <v/>
      </c>
      <c r="T109" s="24" t="str">
        <f t="shared" si="10"/>
        <v/>
      </c>
      <c r="U109" s="24" t="str">
        <f t="shared" si="11"/>
        <v/>
      </c>
      <c r="V109" s="24" t="str">
        <f t="shared" si="12"/>
        <v/>
      </c>
      <c r="W109" s="261" t="str">
        <f t="shared" si="13"/>
        <v/>
      </c>
      <c r="X109" s="262" t="str">
        <f t="shared" si="14"/>
        <v/>
      </c>
      <c r="Y109" s="8">
        <f t="shared" si="15"/>
        <v>0</v>
      </c>
      <c r="Z109" s="3"/>
      <c r="AA109" s="3"/>
      <c r="AB109" s="3"/>
      <c r="AC109" s="3"/>
    </row>
    <row r="110" ht="12.75" hidden="1" customHeight="1">
      <c r="A110" s="250" t="s">
        <v>378</v>
      </c>
      <c r="B110" s="9"/>
      <c r="C110" s="17"/>
      <c r="D110" s="166"/>
      <c r="E110" s="251"/>
      <c r="F110" s="251"/>
      <c r="G110" s="252"/>
      <c r="H110" s="259"/>
      <c r="I110" s="260"/>
      <c r="J110" s="123" t="str">
        <f t="shared" si="3"/>
        <v/>
      </c>
      <c r="K110" s="239"/>
      <c r="L110" s="239"/>
      <c r="M110" s="256"/>
      <c r="N110" s="24" t="str">
        <f t="shared" si="4"/>
        <v/>
      </c>
      <c r="O110" s="123" t="str">
        <f t="shared" si="5"/>
        <v/>
      </c>
      <c r="P110" s="261" t="str">
        <f t="shared" si="6"/>
        <v/>
      </c>
      <c r="Q110" s="24" t="str">
        <f t="shared" si="7"/>
        <v/>
      </c>
      <c r="R110" s="24" t="str">
        <f t="shared" si="8"/>
        <v/>
      </c>
      <c r="S110" s="24" t="str">
        <f t="shared" si="9"/>
        <v/>
      </c>
      <c r="T110" s="24" t="str">
        <f t="shared" si="10"/>
        <v/>
      </c>
      <c r="U110" s="24" t="str">
        <f t="shared" si="11"/>
        <v/>
      </c>
      <c r="V110" s="24" t="str">
        <f t="shared" si="12"/>
        <v/>
      </c>
      <c r="W110" s="261" t="str">
        <f t="shared" si="13"/>
        <v/>
      </c>
      <c r="X110" s="262" t="str">
        <f t="shared" si="14"/>
        <v/>
      </c>
      <c r="Y110" s="8">
        <f t="shared" si="15"/>
        <v>0</v>
      </c>
      <c r="Z110" s="3"/>
      <c r="AA110" s="3"/>
      <c r="AB110" s="3"/>
      <c r="AC110" s="3"/>
    </row>
    <row r="111" ht="12.75" hidden="1" customHeight="1">
      <c r="A111" s="250" t="s">
        <v>378</v>
      </c>
      <c r="B111" s="9"/>
      <c r="C111" s="17"/>
      <c r="D111" s="166"/>
      <c r="E111" s="251"/>
      <c r="F111" s="251"/>
      <c r="G111" s="252"/>
      <c r="H111" s="259"/>
      <c r="I111" s="260"/>
      <c r="J111" s="123" t="str">
        <f t="shared" si="3"/>
        <v/>
      </c>
      <c r="K111" s="239"/>
      <c r="L111" s="239"/>
      <c r="M111" s="256"/>
      <c r="N111" s="24" t="str">
        <f t="shared" si="4"/>
        <v/>
      </c>
      <c r="O111" s="123" t="str">
        <f t="shared" si="5"/>
        <v/>
      </c>
      <c r="P111" s="261" t="str">
        <f t="shared" si="6"/>
        <v/>
      </c>
      <c r="Q111" s="24" t="str">
        <f t="shared" si="7"/>
        <v/>
      </c>
      <c r="R111" s="24" t="str">
        <f t="shared" si="8"/>
        <v/>
      </c>
      <c r="S111" s="24" t="str">
        <f t="shared" si="9"/>
        <v/>
      </c>
      <c r="T111" s="24" t="str">
        <f t="shared" si="10"/>
        <v/>
      </c>
      <c r="U111" s="24" t="str">
        <f t="shared" si="11"/>
        <v/>
      </c>
      <c r="V111" s="24" t="str">
        <f t="shared" si="12"/>
        <v/>
      </c>
      <c r="W111" s="261" t="str">
        <f t="shared" si="13"/>
        <v/>
      </c>
      <c r="X111" s="262" t="str">
        <f t="shared" si="14"/>
        <v/>
      </c>
      <c r="Y111" s="8">
        <f t="shared" si="15"/>
        <v>0</v>
      </c>
      <c r="Z111" s="3"/>
      <c r="AA111" s="3"/>
      <c r="AB111" s="3"/>
      <c r="AC111" s="3"/>
    </row>
    <row r="112" ht="12.75" hidden="1" customHeight="1">
      <c r="A112" s="250" t="s">
        <v>378</v>
      </c>
      <c r="B112" s="9"/>
      <c r="C112" s="17"/>
      <c r="D112" s="166"/>
      <c r="E112" s="251"/>
      <c r="F112" s="251"/>
      <c r="G112" s="252"/>
      <c r="H112" s="259"/>
      <c r="I112" s="260"/>
      <c r="J112" s="123" t="str">
        <f t="shared" si="3"/>
        <v/>
      </c>
      <c r="K112" s="239"/>
      <c r="L112" s="239"/>
      <c r="M112" s="256"/>
      <c r="N112" s="24" t="str">
        <f t="shared" si="4"/>
        <v/>
      </c>
      <c r="O112" s="123" t="str">
        <f t="shared" si="5"/>
        <v/>
      </c>
      <c r="P112" s="261" t="str">
        <f t="shared" si="6"/>
        <v/>
      </c>
      <c r="Q112" s="24" t="str">
        <f t="shared" si="7"/>
        <v/>
      </c>
      <c r="R112" s="24" t="str">
        <f t="shared" si="8"/>
        <v/>
      </c>
      <c r="S112" s="24" t="str">
        <f t="shared" si="9"/>
        <v/>
      </c>
      <c r="T112" s="24" t="str">
        <f t="shared" si="10"/>
        <v/>
      </c>
      <c r="U112" s="24" t="str">
        <f t="shared" si="11"/>
        <v/>
      </c>
      <c r="V112" s="24" t="str">
        <f t="shared" si="12"/>
        <v/>
      </c>
      <c r="W112" s="261" t="str">
        <f t="shared" si="13"/>
        <v/>
      </c>
      <c r="X112" s="262" t="str">
        <f t="shared" si="14"/>
        <v/>
      </c>
      <c r="Y112" s="8">
        <f t="shared" si="15"/>
        <v>0</v>
      </c>
      <c r="Z112" s="3"/>
      <c r="AA112" s="3"/>
      <c r="AB112" s="3"/>
      <c r="AC112" s="3"/>
    </row>
    <row r="113" ht="12.75" hidden="1" customHeight="1">
      <c r="A113" s="250" t="s">
        <v>378</v>
      </c>
      <c r="B113" s="9"/>
      <c r="C113" s="17"/>
      <c r="D113" s="166"/>
      <c r="E113" s="251"/>
      <c r="F113" s="251"/>
      <c r="G113" s="252"/>
      <c r="H113" s="259"/>
      <c r="I113" s="260"/>
      <c r="J113" s="123" t="str">
        <f t="shared" si="3"/>
        <v/>
      </c>
      <c r="K113" s="239"/>
      <c r="L113" s="239"/>
      <c r="M113" s="256"/>
      <c r="N113" s="24" t="str">
        <f t="shared" si="4"/>
        <v/>
      </c>
      <c r="O113" s="123" t="str">
        <f t="shared" si="5"/>
        <v/>
      </c>
      <c r="P113" s="261" t="str">
        <f t="shared" si="6"/>
        <v/>
      </c>
      <c r="Q113" s="24" t="str">
        <f t="shared" si="7"/>
        <v/>
      </c>
      <c r="R113" s="24" t="str">
        <f t="shared" si="8"/>
        <v/>
      </c>
      <c r="S113" s="24" t="str">
        <f t="shared" si="9"/>
        <v/>
      </c>
      <c r="T113" s="24" t="str">
        <f t="shared" si="10"/>
        <v/>
      </c>
      <c r="U113" s="24" t="str">
        <f t="shared" si="11"/>
        <v/>
      </c>
      <c r="V113" s="24" t="str">
        <f t="shared" si="12"/>
        <v/>
      </c>
      <c r="W113" s="261" t="str">
        <f t="shared" si="13"/>
        <v/>
      </c>
      <c r="X113" s="262" t="str">
        <f t="shared" si="14"/>
        <v/>
      </c>
      <c r="Y113" s="8">
        <f t="shared" si="15"/>
        <v>0</v>
      </c>
      <c r="Z113" s="3"/>
      <c r="AA113" s="3"/>
      <c r="AB113" s="3"/>
      <c r="AC113" s="3"/>
    </row>
    <row r="114" ht="12.75" hidden="1" customHeight="1">
      <c r="A114" s="250" t="s">
        <v>378</v>
      </c>
      <c r="B114" s="9"/>
      <c r="C114" s="17"/>
      <c r="D114" s="166"/>
      <c r="E114" s="251"/>
      <c r="F114" s="251"/>
      <c r="G114" s="252"/>
      <c r="H114" s="259"/>
      <c r="I114" s="260"/>
      <c r="J114" s="123" t="str">
        <f t="shared" si="3"/>
        <v/>
      </c>
      <c r="K114" s="239"/>
      <c r="L114" s="239"/>
      <c r="M114" s="256"/>
      <c r="N114" s="24" t="str">
        <f t="shared" si="4"/>
        <v/>
      </c>
      <c r="O114" s="123" t="str">
        <f t="shared" si="5"/>
        <v/>
      </c>
      <c r="P114" s="261" t="str">
        <f t="shared" si="6"/>
        <v/>
      </c>
      <c r="Q114" s="24" t="str">
        <f t="shared" si="7"/>
        <v/>
      </c>
      <c r="R114" s="24" t="str">
        <f t="shared" si="8"/>
        <v/>
      </c>
      <c r="S114" s="24" t="str">
        <f t="shared" si="9"/>
        <v/>
      </c>
      <c r="T114" s="24" t="str">
        <f t="shared" si="10"/>
        <v/>
      </c>
      <c r="U114" s="24" t="str">
        <f t="shared" si="11"/>
        <v/>
      </c>
      <c r="V114" s="24" t="str">
        <f t="shared" si="12"/>
        <v/>
      </c>
      <c r="W114" s="261" t="str">
        <f t="shared" si="13"/>
        <v/>
      </c>
      <c r="X114" s="262" t="str">
        <f t="shared" si="14"/>
        <v/>
      </c>
      <c r="Y114" s="8">
        <f t="shared" si="15"/>
        <v>0</v>
      </c>
      <c r="Z114" s="3"/>
      <c r="AA114" s="3"/>
      <c r="AB114" s="3"/>
      <c r="AC114" s="3"/>
    </row>
    <row r="115" ht="12.75" hidden="1" customHeight="1">
      <c r="A115" s="250" t="s">
        <v>378</v>
      </c>
      <c r="B115" s="9"/>
      <c r="C115" s="17"/>
      <c r="D115" s="166"/>
      <c r="E115" s="251"/>
      <c r="F115" s="251"/>
      <c r="G115" s="252"/>
      <c r="H115" s="259"/>
      <c r="I115" s="260"/>
      <c r="J115" s="123" t="str">
        <f t="shared" si="3"/>
        <v/>
      </c>
      <c r="K115" s="239"/>
      <c r="L115" s="239"/>
      <c r="M115" s="256"/>
      <c r="N115" s="24" t="str">
        <f t="shared" si="4"/>
        <v/>
      </c>
      <c r="O115" s="123" t="str">
        <f t="shared" si="5"/>
        <v/>
      </c>
      <c r="P115" s="261" t="str">
        <f t="shared" si="6"/>
        <v/>
      </c>
      <c r="Q115" s="24" t="str">
        <f t="shared" si="7"/>
        <v/>
      </c>
      <c r="R115" s="24" t="str">
        <f t="shared" si="8"/>
        <v/>
      </c>
      <c r="S115" s="24" t="str">
        <f t="shared" si="9"/>
        <v/>
      </c>
      <c r="T115" s="24" t="str">
        <f t="shared" si="10"/>
        <v/>
      </c>
      <c r="U115" s="24" t="str">
        <f t="shared" si="11"/>
        <v/>
      </c>
      <c r="V115" s="24" t="str">
        <f t="shared" si="12"/>
        <v/>
      </c>
      <c r="W115" s="261" t="str">
        <f t="shared" si="13"/>
        <v/>
      </c>
      <c r="X115" s="262" t="str">
        <f t="shared" si="14"/>
        <v/>
      </c>
      <c r="Y115" s="8">
        <f t="shared" si="15"/>
        <v>0</v>
      </c>
      <c r="Z115" s="3"/>
      <c r="AA115" s="3"/>
      <c r="AB115" s="3"/>
      <c r="AC115" s="3"/>
    </row>
    <row r="116" ht="12.75" hidden="1" customHeight="1">
      <c r="A116" s="250" t="s">
        <v>378</v>
      </c>
      <c r="B116" s="9"/>
      <c r="C116" s="17"/>
      <c r="D116" s="166"/>
      <c r="E116" s="251"/>
      <c r="F116" s="251"/>
      <c r="G116" s="252"/>
      <c r="H116" s="259"/>
      <c r="I116" s="260"/>
      <c r="J116" s="123" t="str">
        <f t="shared" si="3"/>
        <v/>
      </c>
      <c r="K116" s="239"/>
      <c r="L116" s="239"/>
      <c r="M116" s="256"/>
      <c r="N116" s="24" t="str">
        <f t="shared" si="4"/>
        <v/>
      </c>
      <c r="O116" s="123" t="str">
        <f t="shared" si="5"/>
        <v/>
      </c>
      <c r="P116" s="261" t="str">
        <f t="shared" si="6"/>
        <v/>
      </c>
      <c r="Q116" s="24" t="str">
        <f t="shared" si="7"/>
        <v/>
      </c>
      <c r="R116" s="24" t="str">
        <f t="shared" si="8"/>
        <v/>
      </c>
      <c r="S116" s="24" t="str">
        <f t="shared" si="9"/>
        <v/>
      </c>
      <c r="T116" s="24" t="str">
        <f t="shared" si="10"/>
        <v/>
      </c>
      <c r="U116" s="24" t="str">
        <f t="shared" si="11"/>
        <v/>
      </c>
      <c r="V116" s="24" t="str">
        <f t="shared" si="12"/>
        <v/>
      </c>
      <c r="W116" s="261" t="str">
        <f t="shared" si="13"/>
        <v/>
      </c>
      <c r="X116" s="262" t="str">
        <f t="shared" si="14"/>
        <v/>
      </c>
      <c r="Y116" s="8">
        <f t="shared" si="15"/>
        <v>0</v>
      </c>
      <c r="Z116" s="3"/>
      <c r="AA116" s="3"/>
      <c r="AB116" s="3"/>
      <c r="AC116" s="3"/>
    </row>
    <row r="117" ht="12.75" hidden="1" customHeight="1">
      <c r="A117" s="250" t="s">
        <v>378</v>
      </c>
      <c r="B117" s="9"/>
      <c r="C117" s="17"/>
      <c r="D117" s="166"/>
      <c r="E117" s="251"/>
      <c r="F117" s="251"/>
      <c r="G117" s="252"/>
      <c r="H117" s="259"/>
      <c r="I117" s="260"/>
      <c r="J117" s="123" t="str">
        <f t="shared" si="3"/>
        <v/>
      </c>
      <c r="K117" s="239"/>
      <c r="L117" s="239"/>
      <c r="M117" s="256"/>
      <c r="N117" s="24" t="str">
        <f t="shared" si="4"/>
        <v/>
      </c>
      <c r="O117" s="123" t="str">
        <f t="shared" si="5"/>
        <v/>
      </c>
      <c r="P117" s="261" t="str">
        <f t="shared" si="6"/>
        <v/>
      </c>
      <c r="Q117" s="24" t="str">
        <f t="shared" si="7"/>
        <v/>
      </c>
      <c r="R117" s="24" t="str">
        <f t="shared" si="8"/>
        <v/>
      </c>
      <c r="S117" s="24" t="str">
        <f t="shared" si="9"/>
        <v/>
      </c>
      <c r="T117" s="24" t="str">
        <f t="shared" si="10"/>
        <v/>
      </c>
      <c r="U117" s="24" t="str">
        <f t="shared" si="11"/>
        <v/>
      </c>
      <c r="V117" s="24" t="str">
        <f t="shared" si="12"/>
        <v/>
      </c>
      <c r="W117" s="261" t="str">
        <f t="shared" si="13"/>
        <v/>
      </c>
      <c r="X117" s="262" t="str">
        <f t="shared" si="14"/>
        <v/>
      </c>
      <c r="Y117" s="8">
        <f t="shared" si="15"/>
        <v>0</v>
      </c>
      <c r="Z117" s="3"/>
      <c r="AA117" s="3"/>
      <c r="AB117" s="3"/>
      <c r="AC117" s="3"/>
    </row>
    <row r="118" ht="12.75" hidden="1" customHeight="1">
      <c r="A118" s="250" t="s">
        <v>378</v>
      </c>
      <c r="B118" s="9"/>
      <c r="C118" s="17"/>
      <c r="D118" s="166"/>
      <c r="E118" s="251"/>
      <c r="F118" s="251"/>
      <c r="G118" s="252"/>
      <c r="H118" s="259"/>
      <c r="I118" s="260"/>
      <c r="J118" s="123" t="str">
        <f t="shared" si="3"/>
        <v/>
      </c>
      <c r="K118" s="239"/>
      <c r="L118" s="239"/>
      <c r="M118" s="256"/>
      <c r="N118" s="24" t="str">
        <f t="shared" si="4"/>
        <v/>
      </c>
      <c r="O118" s="123" t="str">
        <f t="shared" si="5"/>
        <v/>
      </c>
      <c r="P118" s="261" t="str">
        <f t="shared" si="6"/>
        <v/>
      </c>
      <c r="Q118" s="24" t="str">
        <f t="shared" si="7"/>
        <v/>
      </c>
      <c r="R118" s="24" t="str">
        <f t="shared" si="8"/>
        <v/>
      </c>
      <c r="S118" s="24" t="str">
        <f t="shared" si="9"/>
        <v/>
      </c>
      <c r="T118" s="24" t="str">
        <f t="shared" si="10"/>
        <v/>
      </c>
      <c r="U118" s="24" t="str">
        <f t="shared" si="11"/>
        <v/>
      </c>
      <c r="V118" s="24" t="str">
        <f t="shared" si="12"/>
        <v/>
      </c>
      <c r="W118" s="261" t="str">
        <f t="shared" si="13"/>
        <v/>
      </c>
      <c r="X118" s="262" t="str">
        <f t="shared" si="14"/>
        <v/>
      </c>
      <c r="Y118" s="8">
        <f t="shared" si="15"/>
        <v>0</v>
      </c>
      <c r="Z118" s="3"/>
      <c r="AA118" s="3"/>
      <c r="AB118" s="3"/>
      <c r="AC118" s="3"/>
    </row>
    <row r="119" ht="12.75" hidden="1" customHeight="1">
      <c r="A119" s="250" t="s">
        <v>378</v>
      </c>
      <c r="B119" s="9"/>
      <c r="C119" s="17"/>
      <c r="D119" s="166"/>
      <c r="E119" s="251"/>
      <c r="F119" s="251"/>
      <c r="G119" s="252"/>
      <c r="H119" s="259"/>
      <c r="I119" s="260"/>
      <c r="J119" s="123" t="str">
        <f t="shared" si="3"/>
        <v/>
      </c>
      <c r="K119" s="239"/>
      <c r="L119" s="239"/>
      <c r="M119" s="256"/>
      <c r="N119" s="24" t="str">
        <f t="shared" si="4"/>
        <v/>
      </c>
      <c r="O119" s="123" t="str">
        <f t="shared" si="5"/>
        <v/>
      </c>
      <c r="P119" s="261" t="str">
        <f t="shared" si="6"/>
        <v/>
      </c>
      <c r="Q119" s="24" t="str">
        <f t="shared" si="7"/>
        <v/>
      </c>
      <c r="R119" s="24" t="str">
        <f t="shared" si="8"/>
        <v/>
      </c>
      <c r="S119" s="24" t="str">
        <f t="shared" si="9"/>
        <v/>
      </c>
      <c r="T119" s="24" t="str">
        <f t="shared" si="10"/>
        <v/>
      </c>
      <c r="U119" s="24" t="str">
        <f t="shared" si="11"/>
        <v/>
      </c>
      <c r="V119" s="24" t="str">
        <f t="shared" si="12"/>
        <v/>
      </c>
      <c r="W119" s="261" t="str">
        <f t="shared" si="13"/>
        <v/>
      </c>
      <c r="X119" s="262" t="str">
        <f t="shared" si="14"/>
        <v/>
      </c>
      <c r="Y119" s="8">
        <f t="shared" si="15"/>
        <v>0</v>
      </c>
      <c r="Z119" s="3"/>
      <c r="AA119" s="3"/>
      <c r="AB119" s="3"/>
      <c r="AC119" s="3"/>
    </row>
    <row r="120" ht="12.75" hidden="1" customHeight="1">
      <c r="A120" s="250" t="s">
        <v>378</v>
      </c>
      <c r="B120" s="9"/>
      <c r="C120" s="17"/>
      <c r="D120" s="166"/>
      <c r="E120" s="251"/>
      <c r="F120" s="251"/>
      <c r="G120" s="252"/>
      <c r="H120" s="259"/>
      <c r="I120" s="260"/>
      <c r="J120" s="123" t="str">
        <f t="shared" si="3"/>
        <v/>
      </c>
      <c r="K120" s="239"/>
      <c r="L120" s="239"/>
      <c r="M120" s="256"/>
      <c r="N120" s="24" t="str">
        <f t="shared" si="4"/>
        <v/>
      </c>
      <c r="O120" s="123" t="str">
        <f t="shared" si="5"/>
        <v/>
      </c>
      <c r="P120" s="261" t="str">
        <f t="shared" si="6"/>
        <v/>
      </c>
      <c r="Q120" s="24" t="str">
        <f t="shared" si="7"/>
        <v/>
      </c>
      <c r="R120" s="24" t="str">
        <f t="shared" si="8"/>
        <v/>
      </c>
      <c r="S120" s="24" t="str">
        <f t="shared" si="9"/>
        <v/>
      </c>
      <c r="T120" s="24" t="str">
        <f t="shared" si="10"/>
        <v/>
      </c>
      <c r="U120" s="24" t="str">
        <f t="shared" si="11"/>
        <v/>
      </c>
      <c r="V120" s="24" t="str">
        <f t="shared" si="12"/>
        <v/>
      </c>
      <c r="W120" s="261" t="str">
        <f t="shared" si="13"/>
        <v/>
      </c>
      <c r="X120" s="262" t="str">
        <f t="shared" si="14"/>
        <v/>
      </c>
      <c r="Y120" s="8">
        <f t="shared" si="15"/>
        <v>0</v>
      </c>
      <c r="Z120" s="3"/>
      <c r="AA120" s="3"/>
      <c r="AB120" s="3"/>
      <c r="AC120" s="3"/>
    </row>
    <row r="121" ht="12.75" hidden="1" customHeight="1">
      <c r="A121" s="250" t="s">
        <v>378</v>
      </c>
      <c r="B121" s="9"/>
      <c r="C121" s="17"/>
      <c r="D121" s="166"/>
      <c r="E121" s="251"/>
      <c r="F121" s="251"/>
      <c r="G121" s="252"/>
      <c r="H121" s="259"/>
      <c r="I121" s="260"/>
      <c r="J121" s="123" t="str">
        <f t="shared" si="3"/>
        <v/>
      </c>
      <c r="K121" s="239"/>
      <c r="L121" s="239"/>
      <c r="M121" s="256"/>
      <c r="N121" s="24" t="str">
        <f t="shared" si="4"/>
        <v/>
      </c>
      <c r="O121" s="123" t="str">
        <f t="shared" si="5"/>
        <v/>
      </c>
      <c r="P121" s="261" t="str">
        <f t="shared" si="6"/>
        <v/>
      </c>
      <c r="Q121" s="24" t="str">
        <f t="shared" si="7"/>
        <v/>
      </c>
      <c r="R121" s="24" t="str">
        <f t="shared" si="8"/>
        <v/>
      </c>
      <c r="S121" s="24" t="str">
        <f t="shared" si="9"/>
        <v/>
      </c>
      <c r="T121" s="24" t="str">
        <f t="shared" si="10"/>
        <v/>
      </c>
      <c r="U121" s="24" t="str">
        <f t="shared" si="11"/>
        <v/>
      </c>
      <c r="V121" s="24" t="str">
        <f t="shared" si="12"/>
        <v/>
      </c>
      <c r="W121" s="261" t="str">
        <f t="shared" si="13"/>
        <v/>
      </c>
      <c r="X121" s="262" t="str">
        <f t="shared" si="14"/>
        <v/>
      </c>
      <c r="Y121" s="8">
        <f t="shared" si="15"/>
        <v>0</v>
      </c>
      <c r="Z121" s="3"/>
      <c r="AA121" s="3"/>
      <c r="AB121" s="3"/>
      <c r="AC121" s="3"/>
    </row>
    <row r="122" ht="12.75" hidden="1" customHeight="1">
      <c r="A122" s="250" t="s">
        <v>378</v>
      </c>
      <c r="B122" s="9"/>
      <c r="C122" s="17"/>
      <c r="D122" s="166"/>
      <c r="E122" s="251"/>
      <c r="F122" s="251"/>
      <c r="G122" s="252"/>
      <c r="H122" s="259"/>
      <c r="I122" s="260"/>
      <c r="J122" s="123" t="str">
        <f t="shared" si="3"/>
        <v/>
      </c>
      <c r="K122" s="239"/>
      <c r="L122" s="239"/>
      <c r="M122" s="256"/>
      <c r="N122" s="24" t="str">
        <f t="shared" si="4"/>
        <v/>
      </c>
      <c r="O122" s="123" t="str">
        <f t="shared" si="5"/>
        <v/>
      </c>
      <c r="P122" s="261" t="str">
        <f t="shared" si="6"/>
        <v/>
      </c>
      <c r="Q122" s="24" t="str">
        <f t="shared" si="7"/>
        <v/>
      </c>
      <c r="R122" s="24" t="str">
        <f t="shared" si="8"/>
        <v/>
      </c>
      <c r="S122" s="24" t="str">
        <f t="shared" si="9"/>
        <v/>
      </c>
      <c r="T122" s="24" t="str">
        <f t="shared" si="10"/>
        <v/>
      </c>
      <c r="U122" s="24" t="str">
        <f t="shared" si="11"/>
        <v/>
      </c>
      <c r="V122" s="24" t="str">
        <f t="shared" si="12"/>
        <v/>
      </c>
      <c r="W122" s="261" t="str">
        <f t="shared" si="13"/>
        <v/>
      </c>
      <c r="X122" s="262" t="str">
        <f t="shared" si="14"/>
        <v/>
      </c>
      <c r="Y122" s="8">
        <f t="shared" si="15"/>
        <v>0</v>
      </c>
      <c r="Z122" s="3"/>
      <c r="AA122" s="3"/>
      <c r="AB122" s="3"/>
      <c r="AC122" s="3"/>
    </row>
    <row r="123" ht="12.75" hidden="1" customHeight="1">
      <c r="A123" s="250" t="s">
        <v>378</v>
      </c>
      <c r="B123" s="9"/>
      <c r="C123" s="17"/>
      <c r="D123" s="166"/>
      <c r="E123" s="251"/>
      <c r="F123" s="251"/>
      <c r="G123" s="252"/>
      <c r="H123" s="259"/>
      <c r="I123" s="260"/>
      <c r="J123" s="123" t="str">
        <f t="shared" si="3"/>
        <v/>
      </c>
      <c r="K123" s="239"/>
      <c r="L123" s="239"/>
      <c r="M123" s="256"/>
      <c r="N123" s="24" t="str">
        <f t="shared" si="4"/>
        <v/>
      </c>
      <c r="O123" s="123" t="str">
        <f t="shared" si="5"/>
        <v/>
      </c>
      <c r="P123" s="261" t="str">
        <f t="shared" si="6"/>
        <v/>
      </c>
      <c r="Q123" s="24" t="str">
        <f t="shared" si="7"/>
        <v/>
      </c>
      <c r="R123" s="24" t="str">
        <f t="shared" si="8"/>
        <v/>
      </c>
      <c r="S123" s="24" t="str">
        <f t="shared" si="9"/>
        <v/>
      </c>
      <c r="T123" s="24" t="str">
        <f t="shared" si="10"/>
        <v/>
      </c>
      <c r="U123" s="24" t="str">
        <f t="shared" si="11"/>
        <v/>
      </c>
      <c r="V123" s="24" t="str">
        <f t="shared" si="12"/>
        <v/>
      </c>
      <c r="W123" s="261" t="str">
        <f t="shared" si="13"/>
        <v/>
      </c>
      <c r="X123" s="262" t="str">
        <f t="shared" si="14"/>
        <v/>
      </c>
      <c r="Y123" s="8">
        <f t="shared" si="15"/>
        <v>0</v>
      </c>
      <c r="Z123" s="3"/>
      <c r="AA123" s="3"/>
      <c r="AB123" s="3"/>
      <c r="AC123" s="3"/>
    </row>
    <row r="124" ht="12.75" hidden="1" customHeight="1">
      <c r="A124" s="250" t="s">
        <v>378</v>
      </c>
      <c r="B124" s="9"/>
      <c r="C124" s="17"/>
      <c r="D124" s="166"/>
      <c r="E124" s="251"/>
      <c r="F124" s="251"/>
      <c r="G124" s="252"/>
      <c r="H124" s="259"/>
      <c r="I124" s="260"/>
      <c r="J124" s="123" t="str">
        <f t="shared" si="3"/>
        <v/>
      </c>
      <c r="K124" s="239"/>
      <c r="L124" s="239"/>
      <c r="M124" s="256"/>
      <c r="N124" s="24" t="str">
        <f t="shared" si="4"/>
        <v/>
      </c>
      <c r="O124" s="123" t="str">
        <f t="shared" si="5"/>
        <v/>
      </c>
      <c r="P124" s="261" t="str">
        <f t="shared" si="6"/>
        <v/>
      </c>
      <c r="Q124" s="24" t="str">
        <f t="shared" si="7"/>
        <v/>
      </c>
      <c r="R124" s="24" t="str">
        <f t="shared" si="8"/>
        <v/>
      </c>
      <c r="S124" s="24" t="str">
        <f t="shared" si="9"/>
        <v/>
      </c>
      <c r="T124" s="24" t="str">
        <f t="shared" si="10"/>
        <v/>
      </c>
      <c r="U124" s="24" t="str">
        <f t="shared" si="11"/>
        <v/>
      </c>
      <c r="V124" s="24" t="str">
        <f t="shared" si="12"/>
        <v/>
      </c>
      <c r="W124" s="261" t="str">
        <f t="shared" si="13"/>
        <v/>
      </c>
      <c r="X124" s="262" t="str">
        <f t="shared" si="14"/>
        <v/>
      </c>
      <c r="Y124" s="8">
        <f t="shared" si="15"/>
        <v>0</v>
      </c>
      <c r="Z124" s="3"/>
      <c r="AA124" s="3"/>
      <c r="AB124" s="3"/>
      <c r="AC124" s="3"/>
    </row>
    <row r="125" ht="12.75" hidden="1" customHeight="1">
      <c r="A125" s="250" t="s">
        <v>378</v>
      </c>
      <c r="B125" s="9"/>
      <c r="C125" s="17"/>
      <c r="D125" s="166"/>
      <c r="E125" s="251"/>
      <c r="F125" s="251"/>
      <c r="G125" s="252"/>
      <c r="H125" s="259"/>
      <c r="I125" s="260"/>
      <c r="J125" s="123" t="str">
        <f t="shared" si="3"/>
        <v/>
      </c>
      <c r="K125" s="239"/>
      <c r="L125" s="239"/>
      <c r="M125" s="256"/>
      <c r="N125" s="24" t="str">
        <f t="shared" si="4"/>
        <v/>
      </c>
      <c r="O125" s="123" t="str">
        <f t="shared" si="5"/>
        <v/>
      </c>
      <c r="P125" s="261" t="str">
        <f t="shared" si="6"/>
        <v/>
      </c>
      <c r="Q125" s="24" t="str">
        <f t="shared" si="7"/>
        <v/>
      </c>
      <c r="R125" s="24" t="str">
        <f t="shared" si="8"/>
        <v/>
      </c>
      <c r="S125" s="24" t="str">
        <f t="shared" si="9"/>
        <v/>
      </c>
      <c r="T125" s="24" t="str">
        <f t="shared" si="10"/>
        <v/>
      </c>
      <c r="U125" s="24" t="str">
        <f t="shared" si="11"/>
        <v/>
      </c>
      <c r="V125" s="24" t="str">
        <f t="shared" si="12"/>
        <v/>
      </c>
      <c r="W125" s="261" t="str">
        <f t="shared" si="13"/>
        <v/>
      </c>
      <c r="X125" s="262" t="str">
        <f t="shared" si="14"/>
        <v/>
      </c>
      <c r="Y125" s="8">
        <f t="shared" si="15"/>
        <v>0</v>
      </c>
      <c r="Z125" s="3"/>
      <c r="AA125" s="3"/>
      <c r="AB125" s="3"/>
      <c r="AC125" s="3"/>
    </row>
    <row r="126" ht="12.75" hidden="1" customHeight="1">
      <c r="A126" s="250" t="s">
        <v>378</v>
      </c>
      <c r="B126" s="9"/>
      <c r="C126" s="17"/>
      <c r="D126" s="166"/>
      <c r="E126" s="251"/>
      <c r="F126" s="251"/>
      <c r="G126" s="252"/>
      <c r="H126" s="259"/>
      <c r="I126" s="260"/>
      <c r="J126" s="123" t="str">
        <f t="shared" si="3"/>
        <v/>
      </c>
      <c r="K126" s="239"/>
      <c r="L126" s="239"/>
      <c r="M126" s="256"/>
      <c r="N126" s="24" t="str">
        <f t="shared" si="4"/>
        <v/>
      </c>
      <c r="O126" s="123" t="str">
        <f t="shared" si="5"/>
        <v/>
      </c>
      <c r="P126" s="261" t="str">
        <f t="shared" si="6"/>
        <v/>
      </c>
      <c r="Q126" s="24" t="str">
        <f t="shared" si="7"/>
        <v/>
      </c>
      <c r="R126" s="24" t="str">
        <f t="shared" si="8"/>
        <v/>
      </c>
      <c r="S126" s="24" t="str">
        <f t="shared" si="9"/>
        <v/>
      </c>
      <c r="T126" s="24" t="str">
        <f t="shared" si="10"/>
        <v/>
      </c>
      <c r="U126" s="24" t="str">
        <f t="shared" si="11"/>
        <v/>
      </c>
      <c r="V126" s="24" t="str">
        <f t="shared" si="12"/>
        <v/>
      </c>
      <c r="W126" s="261" t="str">
        <f t="shared" si="13"/>
        <v/>
      </c>
      <c r="X126" s="262" t="str">
        <f t="shared" si="14"/>
        <v/>
      </c>
      <c r="Y126" s="8">
        <f t="shared" si="15"/>
        <v>0</v>
      </c>
      <c r="Z126" s="3"/>
      <c r="AA126" s="3"/>
      <c r="AB126" s="3"/>
      <c r="AC126" s="3"/>
    </row>
    <row r="127" ht="12.75" hidden="1" customHeight="1">
      <c r="A127" s="250" t="s">
        <v>378</v>
      </c>
      <c r="B127" s="9"/>
      <c r="C127" s="17"/>
      <c r="D127" s="166"/>
      <c r="E127" s="251"/>
      <c r="F127" s="251"/>
      <c r="G127" s="252"/>
      <c r="H127" s="259"/>
      <c r="I127" s="260"/>
      <c r="J127" s="123" t="str">
        <f t="shared" si="3"/>
        <v/>
      </c>
      <c r="K127" s="239"/>
      <c r="L127" s="239"/>
      <c r="M127" s="256"/>
      <c r="N127" s="24" t="str">
        <f t="shared" si="4"/>
        <v/>
      </c>
      <c r="O127" s="123" t="str">
        <f t="shared" si="5"/>
        <v/>
      </c>
      <c r="P127" s="261" t="str">
        <f t="shared" si="6"/>
        <v/>
      </c>
      <c r="Q127" s="24" t="str">
        <f t="shared" si="7"/>
        <v/>
      </c>
      <c r="R127" s="24" t="str">
        <f t="shared" si="8"/>
        <v/>
      </c>
      <c r="S127" s="24" t="str">
        <f t="shared" si="9"/>
        <v/>
      </c>
      <c r="T127" s="24" t="str">
        <f t="shared" si="10"/>
        <v/>
      </c>
      <c r="U127" s="24" t="str">
        <f t="shared" si="11"/>
        <v/>
      </c>
      <c r="V127" s="24" t="str">
        <f t="shared" si="12"/>
        <v/>
      </c>
      <c r="W127" s="261" t="str">
        <f t="shared" si="13"/>
        <v/>
      </c>
      <c r="X127" s="262" t="str">
        <f t="shared" si="14"/>
        <v/>
      </c>
      <c r="Y127" s="8">
        <f t="shared" si="15"/>
        <v>0</v>
      </c>
      <c r="Z127" s="3"/>
      <c r="AA127" s="3"/>
      <c r="AB127" s="3"/>
      <c r="AC127" s="3"/>
    </row>
    <row r="128" ht="12.75" hidden="1" customHeight="1">
      <c r="A128" s="250" t="s">
        <v>378</v>
      </c>
      <c r="B128" s="9"/>
      <c r="C128" s="17"/>
      <c r="D128" s="166"/>
      <c r="E128" s="251"/>
      <c r="F128" s="251"/>
      <c r="G128" s="252"/>
      <c r="H128" s="259"/>
      <c r="I128" s="260"/>
      <c r="J128" s="123" t="str">
        <f t="shared" si="3"/>
        <v/>
      </c>
      <c r="K128" s="239"/>
      <c r="L128" s="239"/>
      <c r="M128" s="256"/>
      <c r="N128" s="24" t="str">
        <f t="shared" si="4"/>
        <v/>
      </c>
      <c r="O128" s="123" t="str">
        <f t="shared" si="5"/>
        <v/>
      </c>
      <c r="P128" s="261" t="str">
        <f t="shared" si="6"/>
        <v/>
      </c>
      <c r="Q128" s="24" t="str">
        <f t="shared" si="7"/>
        <v/>
      </c>
      <c r="R128" s="24" t="str">
        <f t="shared" si="8"/>
        <v/>
      </c>
      <c r="S128" s="24" t="str">
        <f t="shared" si="9"/>
        <v/>
      </c>
      <c r="T128" s="24" t="str">
        <f t="shared" si="10"/>
        <v/>
      </c>
      <c r="U128" s="24" t="str">
        <f t="shared" si="11"/>
        <v/>
      </c>
      <c r="V128" s="24" t="str">
        <f t="shared" si="12"/>
        <v/>
      </c>
      <c r="W128" s="261" t="str">
        <f t="shared" si="13"/>
        <v/>
      </c>
      <c r="X128" s="262" t="str">
        <f t="shared" si="14"/>
        <v/>
      </c>
      <c r="Y128" s="8">
        <f t="shared" si="15"/>
        <v>0</v>
      </c>
      <c r="Z128" s="3"/>
      <c r="AA128" s="3"/>
      <c r="AB128" s="3"/>
      <c r="AC128" s="3"/>
    </row>
    <row r="129" ht="12.75" hidden="1" customHeight="1">
      <c r="A129" s="250" t="s">
        <v>378</v>
      </c>
      <c r="B129" s="9"/>
      <c r="C129" s="17"/>
      <c r="D129" s="166"/>
      <c r="E129" s="251"/>
      <c r="F129" s="251"/>
      <c r="G129" s="252"/>
      <c r="H129" s="259"/>
      <c r="I129" s="260"/>
      <c r="J129" s="123" t="str">
        <f t="shared" si="3"/>
        <v/>
      </c>
      <c r="K129" s="239"/>
      <c r="L129" s="239"/>
      <c r="M129" s="256"/>
      <c r="N129" s="24" t="str">
        <f t="shared" si="4"/>
        <v/>
      </c>
      <c r="O129" s="123" t="str">
        <f t="shared" si="5"/>
        <v/>
      </c>
      <c r="P129" s="261" t="str">
        <f t="shared" si="6"/>
        <v/>
      </c>
      <c r="Q129" s="24" t="str">
        <f t="shared" si="7"/>
        <v/>
      </c>
      <c r="R129" s="24" t="str">
        <f t="shared" si="8"/>
        <v/>
      </c>
      <c r="S129" s="24" t="str">
        <f t="shared" si="9"/>
        <v/>
      </c>
      <c r="T129" s="24" t="str">
        <f t="shared" si="10"/>
        <v/>
      </c>
      <c r="U129" s="24" t="str">
        <f t="shared" si="11"/>
        <v/>
      </c>
      <c r="V129" s="24" t="str">
        <f t="shared" si="12"/>
        <v/>
      </c>
      <c r="W129" s="261" t="str">
        <f t="shared" si="13"/>
        <v/>
      </c>
      <c r="X129" s="262" t="str">
        <f t="shared" si="14"/>
        <v/>
      </c>
      <c r="Y129" s="8">
        <f t="shared" si="15"/>
        <v>0</v>
      </c>
      <c r="Z129" s="3"/>
      <c r="AA129" s="3"/>
      <c r="AB129" s="3"/>
      <c r="AC129" s="3"/>
    </row>
    <row r="130" ht="12.75" hidden="1" customHeight="1">
      <c r="A130" s="250" t="s">
        <v>378</v>
      </c>
      <c r="B130" s="9"/>
      <c r="C130" s="17"/>
      <c r="D130" s="166"/>
      <c r="E130" s="251"/>
      <c r="F130" s="251"/>
      <c r="G130" s="252"/>
      <c r="H130" s="259"/>
      <c r="I130" s="260"/>
      <c r="J130" s="123" t="str">
        <f t="shared" si="3"/>
        <v/>
      </c>
      <c r="K130" s="239"/>
      <c r="L130" s="239"/>
      <c r="M130" s="256"/>
      <c r="N130" s="24" t="str">
        <f t="shared" si="4"/>
        <v/>
      </c>
      <c r="O130" s="123" t="str">
        <f t="shared" si="5"/>
        <v/>
      </c>
      <c r="P130" s="261" t="str">
        <f t="shared" si="6"/>
        <v/>
      </c>
      <c r="Q130" s="24" t="str">
        <f t="shared" si="7"/>
        <v/>
      </c>
      <c r="R130" s="24" t="str">
        <f t="shared" si="8"/>
        <v/>
      </c>
      <c r="S130" s="24" t="str">
        <f t="shared" si="9"/>
        <v/>
      </c>
      <c r="T130" s="24" t="str">
        <f t="shared" si="10"/>
        <v/>
      </c>
      <c r="U130" s="24" t="str">
        <f t="shared" si="11"/>
        <v/>
      </c>
      <c r="V130" s="24" t="str">
        <f t="shared" si="12"/>
        <v/>
      </c>
      <c r="W130" s="261" t="str">
        <f t="shared" si="13"/>
        <v/>
      </c>
      <c r="X130" s="262" t="str">
        <f t="shared" si="14"/>
        <v/>
      </c>
      <c r="Y130" s="8">
        <f t="shared" si="15"/>
        <v>0</v>
      </c>
      <c r="Z130" s="3"/>
      <c r="AA130" s="3"/>
      <c r="AB130" s="3"/>
      <c r="AC130" s="3"/>
    </row>
    <row r="131" ht="12.75" hidden="1" customHeight="1">
      <c r="A131" s="250" t="s">
        <v>378</v>
      </c>
      <c r="B131" s="9"/>
      <c r="C131" s="17"/>
      <c r="D131" s="166"/>
      <c r="E131" s="251"/>
      <c r="F131" s="251"/>
      <c r="G131" s="252"/>
      <c r="H131" s="259"/>
      <c r="I131" s="260"/>
      <c r="J131" s="123" t="str">
        <f t="shared" si="3"/>
        <v/>
      </c>
      <c r="K131" s="239"/>
      <c r="L131" s="239"/>
      <c r="M131" s="256"/>
      <c r="N131" s="24" t="str">
        <f t="shared" si="4"/>
        <v/>
      </c>
      <c r="O131" s="123" t="str">
        <f t="shared" si="5"/>
        <v/>
      </c>
      <c r="P131" s="261" t="str">
        <f t="shared" si="6"/>
        <v/>
      </c>
      <c r="Q131" s="24" t="str">
        <f t="shared" si="7"/>
        <v/>
      </c>
      <c r="R131" s="24" t="str">
        <f t="shared" si="8"/>
        <v/>
      </c>
      <c r="S131" s="24" t="str">
        <f t="shared" si="9"/>
        <v/>
      </c>
      <c r="T131" s="24" t="str">
        <f t="shared" si="10"/>
        <v/>
      </c>
      <c r="U131" s="24" t="str">
        <f t="shared" si="11"/>
        <v/>
      </c>
      <c r="V131" s="24" t="str">
        <f t="shared" si="12"/>
        <v/>
      </c>
      <c r="W131" s="261" t="str">
        <f t="shared" si="13"/>
        <v/>
      </c>
      <c r="X131" s="262" t="str">
        <f t="shared" si="14"/>
        <v/>
      </c>
      <c r="Y131" s="8">
        <f t="shared" si="15"/>
        <v>0</v>
      </c>
      <c r="Z131" s="3"/>
      <c r="AA131" s="3"/>
      <c r="AB131" s="3"/>
      <c r="AC131" s="3"/>
    </row>
    <row r="132" ht="12.75" hidden="1" customHeight="1">
      <c r="A132" s="250" t="s">
        <v>378</v>
      </c>
      <c r="B132" s="9"/>
      <c r="C132" s="17"/>
      <c r="D132" s="166"/>
      <c r="E132" s="251"/>
      <c r="F132" s="251"/>
      <c r="G132" s="252"/>
      <c r="H132" s="259"/>
      <c r="I132" s="260"/>
      <c r="J132" s="123" t="str">
        <f t="shared" si="3"/>
        <v/>
      </c>
      <c r="K132" s="239"/>
      <c r="L132" s="239"/>
      <c r="M132" s="256"/>
      <c r="N132" s="24" t="str">
        <f t="shared" si="4"/>
        <v/>
      </c>
      <c r="O132" s="123" t="str">
        <f t="shared" si="5"/>
        <v/>
      </c>
      <c r="P132" s="261" t="str">
        <f t="shared" si="6"/>
        <v/>
      </c>
      <c r="Q132" s="24" t="str">
        <f t="shared" si="7"/>
        <v/>
      </c>
      <c r="R132" s="24" t="str">
        <f t="shared" si="8"/>
        <v/>
      </c>
      <c r="S132" s="24" t="str">
        <f t="shared" si="9"/>
        <v/>
      </c>
      <c r="T132" s="24" t="str">
        <f t="shared" si="10"/>
        <v/>
      </c>
      <c r="U132" s="24" t="str">
        <f t="shared" si="11"/>
        <v/>
      </c>
      <c r="V132" s="24" t="str">
        <f t="shared" si="12"/>
        <v/>
      </c>
      <c r="W132" s="261" t="str">
        <f t="shared" si="13"/>
        <v/>
      </c>
      <c r="X132" s="262" t="str">
        <f t="shared" si="14"/>
        <v/>
      </c>
      <c r="Y132" s="8">
        <f t="shared" si="15"/>
        <v>0</v>
      </c>
      <c r="Z132" s="3"/>
      <c r="AA132" s="3"/>
      <c r="AB132" s="3"/>
      <c r="AC132" s="3"/>
    </row>
    <row r="133" ht="12.75" hidden="1" customHeight="1">
      <c r="A133" s="250" t="s">
        <v>378</v>
      </c>
      <c r="B133" s="9"/>
      <c r="C133" s="17"/>
      <c r="D133" s="166"/>
      <c r="E133" s="251"/>
      <c r="F133" s="251"/>
      <c r="G133" s="252"/>
      <c r="H133" s="259"/>
      <c r="I133" s="260"/>
      <c r="J133" s="123" t="str">
        <f t="shared" si="3"/>
        <v/>
      </c>
      <c r="K133" s="239"/>
      <c r="L133" s="239"/>
      <c r="M133" s="256"/>
      <c r="N133" s="24" t="str">
        <f t="shared" si="4"/>
        <v/>
      </c>
      <c r="O133" s="123" t="str">
        <f t="shared" si="5"/>
        <v/>
      </c>
      <c r="P133" s="261" t="str">
        <f t="shared" si="6"/>
        <v/>
      </c>
      <c r="Q133" s="24" t="str">
        <f t="shared" si="7"/>
        <v/>
      </c>
      <c r="R133" s="24" t="str">
        <f t="shared" si="8"/>
        <v/>
      </c>
      <c r="S133" s="24" t="str">
        <f t="shared" si="9"/>
        <v/>
      </c>
      <c r="T133" s="24" t="str">
        <f t="shared" si="10"/>
        <v/>
      </c>
      <c r="U133" s="24" t="str">
        <f t="shared" si="11"/>
        <v/>
      </c>
      <c r="V133" s="24" t="str">
        <f t="shared" si="12"/>
        <v/>
      </c>
      <c r="W133" s="261" t="str">
        <f t="shared" si="13"/>
        <v/>
      </c>
      <c r="X133" s="262" t="str">
        <f t="shared" si="14"/>
        <v/>
      </c>
      <c r="Y133" s="8">
        <f t="shared" si="15"/>
        <v>0</v>
      </c>
      <c r="Z133" s="3"/>
      <c r="AA133" s="3"/>
      <c r="AB133" s="3"/>
      <c r="AC133" s="3"/>
    </row>
    <row r="134" ht="12.75" hidden="1" customHeight="1">
      <c r="A134" s="250" t="s">
        <v>378</v>
      </c>
      <c r="B134" s="9"/>
      <c r="C134" s="17"/>
      <c r="D134" s="166"/>
      <c r="E134" s="251"/>
      <c r="F134" s="251"/>
      <c r="G134" s="252"/>
      <c r="H134" s="259"/>
      <c r="I134" s="260"/>
      <c r="J134" s="123" t="str">
        <f t="shared" si="3"/>
        <v/>
      </c>
      <c r="K134" s="239"/>
      <c r="L134" s="239"/>
      <c r="M134" s="256"/>
      <c r="N134" s="24" t="str">
        <f t="shared" si="4"/>
        <v/>
      </c>
      <c r="O134" s="123" t="str">
        <f t="shared" si="5"/>
        <v/>
      </c>
      <c r="P134" s="261" t="str">
        <f t="shared" si="6"/>
        <v/>
      </c>
      <c r="Q134" s="24" t="str">
        <f t="shared" si="7"/>
        <v/>
      </c>
      <c r="R134" s="24" t="str">
        <f t="shared" si="8"/>
        <v/>
      </c>
      <c r="S134" s="24" t="str">
        <f t="shared" si="9"/>
        <v/>
      </c>
      <c r="T134" s="24" t="str">
        <f t="shared" si="10"/>
        <v/>
      </c>
      <c r="U134" s="24" t="str">
        <f t="shared" si="11"/>
        <v/>
      </c>
      <c r="V134" s="24" t="str">
        <f t="shared" si="12"/>
        <v/>
      </c>
      <c r="W134" s="261" t="str">
        <f t="shared" si="13"/>
        <v/>
      </c>
      <c r="X134" s="262" t="str">
        <f t="shared" si="14"/>
        <v/>
      </c>
      <c r="Y134" s="8">
        <f t="shared" si="15"/>
        <v>0</v>
      </c>
      <c r="Z134" s="3"/>
      <c r="AA134" s="3"/>
      <c r="AB134" s="3"/>
      <c r="AC134" s="3"/>
    </row>
    <row r="135" ht="12.75" hidden="1" customHeight="1">
      <c r="A135" s="250" t="s">
        <v>378</v>
      </c>
      <c r="B135" s="9"/>
      <c r="C135" s="17"/>
      <c r="D135" s="166"/>
      <c r="E135" s="251"/>
      <c r="F135" s="251"/>
      <c r="G135" s="252"/>
      <c r="H135" s="259"/>
      <c r="I135" s="260"/>
      <c r="J135" s="123" t="str">
        <f t="shared" si="3"/>
        <v/>
      </c>
      <c r="K135" s="239"/>
      <c r="L135" s="239"/>
      <c r="M135" s="256"/>
      <c r="N135" s="24" t="str">
        <f t="shared" si="4"/>
        <v/>
      </c>
      <c r="O135" s="123" t="str">
        <f t="shared" si="5"/>
        <v/>
      </c>
      <c r="P135" s="261" t="str">
        <f t="shared" si="6"/>
        <v/>
      </c>
      <c r="Q135" s="24" t="str">
        <f t="shared" si="7"/>
        <v/>
      </c>
      <c r="R135" s="24" t="str">
        <f t="shared" si="8"/>
        <v/>
      </c>
      <c r="S135" s="24" t="str">
        <f t="shared" si="9"/>
        <v/>
      </c>
      <c r="T135" s="24" t="str">
        <f t="shared" si="10"/>
        <v/>
      </c>
      <c r="U135" s="24" t="str">
        <f t="shared" si="11"/>
        <v/>
      </c>
      <c r="V135" s="24" t="str">
        <f t="shared" si="12"/>
        <v/>
      </c>
      <c r="W135" s="261" t="str">
        <f t="shared" si="13"/>
        <v/>
      </c>
      <c r="X135" s="262" t="str">
        <f t="shared" si="14"/>
        <v/>
      </c>
      <c r="Y135" s="8">
        <f t="shared" si="15"/>
        <v>0</v>
      </c>
      <c r="Z135" s="3"/>
      <c r="AA135" s="3"/>
      <c r="AB135" s="3"/>
      <c r="AC135" s="3"/>
    </row>
    <row r="136" ht="12.75" hidden="1" customHeight="1">
      <c r="A136" s="250" t="s">
        <v>378</v>
      </c>
      <c r="B136" s="9"/>
      <c r="C136" s="17"/>
      <c r="D136" s="166"/>
      <c r="E136" s="251"/>
      <c r="F136" s="251"/>
      <c r="G136" s="252"/>
      <c r="H136" s="259"/>
      <c r="I136" s="260"/>
      <c r="J136" s="123" t="str">
        <f t="shared" si="3"/>
        <v/>
      </c>
      <c r="K136" s="239"/>
      <c r="L136" s="239"/>
      <c r="M136" s="256"/>
      <c r="N136" s="24" t="str">
        <f t="shared" si="4"/>
        <v/>
      </c>
      <c r="O136" s="123" t="str">
        <f t="shared" si="5"/>
        <v/>
      </c>
      <c r="P136" s="261" t="str">
        <f t="shared" si="6"/>
        <v/>
      </c>
      <c r="Q136" s="24" t="str">
        <f t="shared" si="7"/>
        <v/>
      </c>
      <c r="R136" s="24" t="str">
        <f t="shared" si="8"/>
        <v/>
      </c>
      <c r="S136" s="24" t="str">
        <f t="shared" si="9"/>
        <v/>
      </c>
      <c r="T136" s="24" t="str">
        <f t="shared" si="10"/>
        <v/>
      </c>
      <c r="U136" s="24" t="str">
        <f t="shared" si="11"/>
        <v/>
      </c>
      <c r="V136" s="24" t="str">
        <f t="shared" si="12"/>
        <v/>
      </c>
      <c r="W136" s="261" t="str">
        <f t="shared" si="13"/>
        <v/>
      </c>
      <c r="X136" s="262" t="str">
        <f t="shared" si="14"/>
        <v/>
      </c>
      <c r="Y136" s="8">
        <f t="shared" si="15"/>
        <v>0</v>
      </c>
      <c r="Z136" s="3"/>
      <c r="AA136" s="3"/>
      <c r="AB136" s="3"/>
      <c r="AC136" s="3"/>
    </row>
    <row r="137" ht="12.75" hidden="1" customHeight="1">
      <c r="A137" s="250" t="s">
        <v>378</v>
      </c>
      <c r="B137" s="9"/>
      <c r="C137" s="17"/>
      <c r="D137" s="166"/>
      <c r="E137" s="251"/>
      <c r="F137" s="251"/>
      <c r="G137" s="252"/>
      <c r="H137" s="259"/>
      <c r="I137" s="260"/>
      <c r="J137" s="123" t="str">
        <f t="shared" si="3"/>
        <v/>
      </c>
      <c r="K137" s="239"/>
      <c r="L137" s="239"/>
      <c r="M137" s="256"/>
      <c r="N137" s="24" t="str">
        <f t="shared" si="4"/>
        <v/>
      </c>
      <c r="O137" s="123" t="str">
        <f t="shared" si="5"/>
        <v/>
      </c>
      <c r="P137" s="261" t="str">
        <f t="shared" si="6"/>
        <v/>
      </c>
      <c r="Q137" s="24" t="str">
        <f t="shared" si="7"/>
        <v/>
      </c>
      <c r="R137" s="24" t="str">
        <f t="shared" si="8"/>
        <v/>
      </c>
      <c r="S137" s="24" t="str">
        <f t="shared" si="9"/>
        <v/>
      </c>
      <c r="T137" s="24" t="str">
        <f t="shared" si="10"/>
        <v/>
      </c>
      <c r="U137" s="24" t="str">
        <f t="shared" si="11"/>
        <v/>
      </c>
      <c r="V137" s="24" t="str">
        <f t="shared" si="12"/>
        <v/>
      </c>
      <c r="W137" s="261" t="str">
        <f t="shared" si="13"/>
        <v/>
      </c>
      <c r="X137" s="262" t="str">
        <f t="shared" si="14"/>
        <v/>
      </c>
      <c r="Y137" s="8">
        <f t="shared" si="15"/>
        <v>0</v>
      </c>
      <c r="Z137" s="3"/>
      <c r="AA137" s="3"/>
      <c r="AB137" s="3"/>
      <c r="AC137" s="3"/>
    </row>
    <row r="138" ht="12.75" hidden="1" customHeight="1">
      <c r="A138" s="250" t="s">
        <v>378</v>
      </c>
      <c r="B138" s="9"/>
      <c r="C138" s="17"/>
      <c r="D138" s="166"/>
      <c r="E138" s="251"/>
      <c r="F138" s="251"/>
      <c r="G138" s="252"/>
      <c r="H138" s="259"/>
      <c r="I138" s="260"/>
      <c r="J138" s="123" t="str">
        <f t="shared" si="3"/>
        <v/>
      </c>
      <c r="K138" s="239"/>
      <c r="L138" s="239"/>
      <c r="M138" s="256"/>
      <c r="N138" s="24" t="str">
        <f t="shared" si="4"/>
        <v/>
      </c>
      <c r="O138" s="123" t="str">
        <f t="shared" si="5"/>
        <v/>
      </c>
      <c r="P138" s="261" t="str">
        <f t="shared" si="6"/>
        <v/>
      </c>
      <c r="Q138" s="24" t="str">
        <f t="shared" si="7"/>
        <v/>
      </c>
      <c r="R138" s="24" t="str">
        <f t="shared" si="8"/>
        <v/>
      </c>
      <c r="S138" s="24" t="str">
        <f t="shared" si="9"/>
        <v/>
      </c>
      <c r="T138" s="24" t="str">
        <f t="shared" si="10"/>
        <v/>
      </c>
      <c r="U138" s="24" t="str">
        <f t="shared" si="11"/>
        <v/>
      </c>
      <c r="V138" s="24" t="str">
        <f t="shared" si="12"/>
        <v/>
      </c>
      <c r="W138" s="261" t="str">
        <f t="shared" si="13"/>
        <v/>
      </c>
      <c r="X138" s="262" t="str">
        <f t="shared" si="14"/>
        <v/>
      </c>
      <c r="Y138" s="8">
        <f t="shared" si="15"/>
        <v>0</v>
      </c>
      <c r="Z138" s="3"/>
      <c r="AA138" s="3"/>
      <c r="AB138" s="3"/>
      <c r="AC138" s="3"/>
    </row>
    <row r="139" ht="12.75" hidden="1" customHeight="1">
      <c r="A139" s="250" t="s">
        <v>378</v>
      </c>
      <c r="B139" s="9"/>
      <c r="C139" s="17"/>
      <c r="D139" s="166"/>
      <c r="E139" s="251"/>
      <c r="F139" s="251"/>
      <c r="G139" s="252"/>
      <c r="H139" s="259"/>
      <c r="I139" s="260"/>
      <c r="J139" s="123" t="str">
        <f t="shared" si="3"/>
        <v/>
      </c>
      <c r="K139" s="239"/>
      <c r="L139" s="239"/>
      <c r="M139" s="256"/>
      <c r="N139" s="24" t="str">
        <f t="shared" si="4"/>
        <v/>
      </c>
      <c r="O139" s="123" t="str">
        <f t="shared" si="5"/>
        <v/>
      </c>
      <c r="P139" s="261" t="str">
        <f t="shared" si="6"/>
        <v/>
      </c>
      <c r="Q139" s="24" t="str">
        <f t="shared" si="7"/>
        <v/>
      </c>
      <c r="R139" s="24" t="str">
        <f t="shared" si="8"/>
        <v/>
      </c>
      <c r="S139" s="24" t="str">
        <f t="shared" si="9"/>
        <v/>
      </c>
      <c r="T139" s="24" t="str">
        <f t="shared" si="10"/>
        <v/>
      </c>
      <c r="U139" s="24" t="str">
        <f t="shared" si="11"/>
        <v/>
      </c>
      <c r="V139" s="24" t="str">
        <f t="shared" si="12"/>
        <v/>
      </c>
      <c r="W139" s="261" t="str">
        <f t="shared" si="13"/>
        <v/>
      </c>
      <c r="X139" s="262" t="str">
        <f t="shared" si="14"/>
        <v/>
      </c>
      <c r="Y139" s="8">
        <f t="shared" si="15"/>
        <v>0</v>
      </c>
      <c r="Z139" s="3"/>
      <c r="AA139" s="3"/>
      <c r="AB139" s="3"/>
      <c r="AC139" s="3"/>
    </row>
    <row r="140" ht="12.75" hidden="1" customHeight="1">
      <c r="A140" s="250" t="s">
        <v>378</v>
      </c>
      <c r="B140" s="9"/>
      <c r="C140" s="17"/>
      <c r="D140" s="166"/>
      <c r="E140" s="251"/>
      <c r="F140" s="251"/>
      <c r="G140" s="252"/>
      <c r="H140" s="259"/>
      <c r="I140" s="260"/>
      <c r="J140" s="123" t="str">
        <f t="shared" si="3"/>
        <v/>
      </c>
      <c r="K140" s="239"/>
      <c r="L140" s="239"/>
      <c r="M140" s="256"/>
      <c r="N140" s="24" t="str">
        <f t="shared" si="4"/>
        <v/>
      </c>
      <c r="O140" s="123" t="str">
        <f t="shared" si="5"/>
        <v/>
      </c>
      <c r="P140" s="261" t="str">
        <f t="shared" si="6"/>
        <v/>
      </c>
      <c r="Q140" s="24" t="str">
        <f t="shared" si="7"/>
        <v/>
      </c>
      <c r="R140" s="24" t="str">
        <f t="shared" si="8"/>
        <v/>
      </c>
      <c r="S140" s="24" t="str">
        <f t="shared" si="9"/>
        <v/>
      </c>
      <c r="T140" s="24" t="str">
        <f t="shared" si="10"/>
        <v/>
      </c>
      <c r="U140" s="24" t="str">
        <f t="shared" si="11"/>
        <v/>
      </c>
      <c r="V140" s="24" t="str">
        <f t="shared" si="12"/>
        <v/>
      </c>
      <c r="W140" s="261" t="str">
        <f t="shared" si="13"/>
        <v/>
      </c>
      <c r="X140" s="262" t="str">
        <f t="shared" si="14"/>
        <v/>
      </c>
      <c r="Y140" s="8">
        <f t="shared" si="15"/>
        <v>0</v>
      </c>
      <c r="Z140" s="3"/>
      <c r="AA140" s="3"/>
      <c r="AB140" s="3"/>
      <c r="AC140" s="3"/>
    </row>
    <row r="141" ht="12.75" hidden="1" customHeight="1">
      <c r="A141" s="250" t="s">
        <v>378</v>
      </c>
      <c r="B141" s="9"/>
      <c r="C141" s="17"/>
      <c r="D141" s="166"/>
      <c r="E141" s="251"/>
      <c r="F141" s="251"/>
      <c r="G141" s="252"/>
      <c r="H141" s="259"/>
      <c r="I141" s="260"/>
      <c r="J141" s="123" t="str">
        <f t="shared" si="3"/>
        <v/>
      </c>
      <c r="K141" s="239"/>
      <c r="L141" s="239"/>
      <c r="M141" s="256"/>
      <c r="N141" s="24" t="str">
        <f t="shared" si="4"/>
        <v/>
      </c>
      <c r="O141" s="123" t="str">
        <f t="shared" si="5"/>
        <v/>
      </c>
      <c r="P141" s="261" t="str">
        <f t="shared" si="6"/>
        <v/>
      </c>
      <c r="Q141" s="24" t="str">
        <f t="shared" si="7"/>
        <v/>
      </c>
      <c r="R141" s="24" t="str">
        <f t="shared" si="8"/>
        <v/>
      </c>
      <c r="S141" s="24" t="str">
        <f t="shared" si="9"/>
        <v/>
      </c>
      <c r="T141" s="24" t="str">
        <f t="shared" si="10"/>
        <v/>
      </c>
      <c r="U141" s="24" t="str">
        <f t="shared" si="11"/>
        <v/>
      </c>
      <c r="V141" s="24" t="str">
        <f t="shared" si="12"/>
        <v/>
      </c>
      <c r="W141" s="261" t="str">
        <f t="shared" si="13"/>
        <v/>
      </c>
      <c r="X141" s="262" t="str">
        <f t="shared" si="14"/>
        <v/>
      </c>
      <c r="Y141" s="8">
        <f t="shared" si="15"/>
        <v>0</v>
      </c>
      <c r="Z141" s="3"/>
      <c r="AA141" s="3"/>
      <c r="AB141" s="3"/>
      <c r="AC141" s="3"/>
    </row>
    <row r="142" ht="12.75" hidden="1" customHeight="1">
      <c r="A142" s="250" t="s">
        <v>378</v>
      </c>
      <c r="B142" s="9"/>
      <c r="C142" s="17"/>
      <c r="D142" s="166"/>
      <c r="E142" s="251"/>
      <c r="F142" s="251"/>
      <c r="G142" s="252"/>
      <c r="H142" s="259"/>
      <c r="I142" s="260"/>
      <c r="J142" s="123" t="str">
        <f t="shared" si="3"/>
        <v/>
      </c>
      <c r="K142" s="239"/>
      <c r="L142" s="239"/>
      <c r="M142" s="256"/>
      <c r="N142" s="24" t="str">
        <f t="shared" si="4"/>
        <v/>
      </c>
      <c r="O142" s="123" t="str">
        <f t="shared" si="5"/>
        <v/>
      </c>
      <c r="P142" s="261" t="str">
        <f t="shared" si="6"/>
        <v/>
      </c>
      <c r="Q142" s="24" t="str">
        <f t="shared" si="7"/>
        <v/>
      </c>
      <c r="R142" s="24" t="str">
        <f t="shared" si="8"/>
        <v/>
      </c>
      <c r="S142" s="24" t="str">
        <f t="shared" si="9"/>
        <v/>
      </c>
      <c r="T142" s="24" t="str">
        <f t="shared" si="10"/>
        <v/>
      </c>
      <c r="U142" s="24" t="str">
        <f t="shared" si="11"/>
        <v/>
      </c>
      <c r="V142" s="24" t="str">
        <f t="shared" si="12"/>
        <v/>
      </c>
      <c r="W142" s="261" t="str">
        <f t="shared" si="13"/>
        <v/>
      </c>
      <c r="X142" s="262" t="str">
        <f t="shared" si="14"/>
        <v/>
      </c>
      <c r="Y142" s="8">
        <f t="shared" si="15"/>
        <v>0</v>
      </c>
      <c r="Z142" s="3"/>
      <c r="AA142" s="3"/>
      <c r="AB142" s="3"/>
      <c r="AC142" s="3"/>
    </row>
    <row r="143" ht="12.75" hidden="1" customHeight="1">
      <c r="A143" s="250" t="s">
        <v>378</v>
      </c>
      <c r="B143" s="9"/>
      <c r="C143" s="17"/>
      <c r="D143" s="166"/>
      <c r="E143" s="251"/>
      <c r="F143" s="251"/>
      <c r="G143" s="252"/>
      <c r="H143" s="259"/>
      <c r="I143" s="260"/>
      <c r="J143" s="123" t="str">
        <f t="shared" si="3"/>
        <v/>
      </c>
      <c r="K143" s="239"/>
      <c r="L143" s="239"/>
      <c r="M143" s="256"/>
      <c r="N143" s="24" t="str">
        <f t="shared" si="4"/>
        <v/>
      </c>
      <c r="O143" s="123" t="str">
        <f t="shared" si="5"/>
        <v/>
      </c>
      <c r="P143" s="261" t="str">
        <f t="shared" si="6"/>
        <v/>
      </c>
      <c r="Q143" s="24" t="str">
        <f t="shared" si="7"/>
        <v/>
      </c>
      <c r="R143" s="24" t="str">
        <f t="shared" si="8"/>
        <v/>
      </c>
      <c r="S143" s="24" t="str">
        <f t="shared" si="9"/>
        <v/>
      </c>
      <c r="T143" s="24" t="str">
        <f t="shared" si="10"/>
        <v/>
      </c>
      <c r="U143" s="24" t="str">
        <f t="shared" si="11"/>
        <v/>
      </c>
      <c r="V143" s="24" t="str">
        <f t="shared" si="12"/>
        <v/>
      </c>
      <c r="W143" s="261" t="str">
        <f t="shared" si="13"/>
        <v/>
      </c>
      <c r="X143" s="262" t="str">
        <f t="shared" si="14"/>
        <v/>
      </c>
      <c r="Y143" s="8">
        <f t="shared" si="15"/>
        <v>0</v>
      </c>
      <c r="Z143" s="3"/>
      <c r="AA143" s="3"/>
      <c r="AB143" s="3"/>
      <c r="AC143" s="3"/>
    </row>
    <row r="144" ht="12.75" hidden="1" customHeight="1">
      <c r="A144" s="250" t="s">
        <v>378</v>
      </c>
      <c r="B144" s="9"/>
      <c r="C144" s="17"/>
      <c r="D144" s="166"/>
      <c r="E144" s="251"/>
      <c r="F144" s="251"/>
      <c r="G144" s="252"/>
      <c r="H144" s="259"/>
      <c r="I144" s="260"/>
      <c r="J144" s="123" t="str">
        <f t="shared" si="3"/>
        <v/>
      </c>
      <c r="K144" s="239"/>
      <c r="L144" s="239"/>
      <c r="M144" s="256"/>
      <c r="N144" s="24" t="str">
        <f t="shared" si="4"/>
        <v/>
      </c>
      <c r="O144" s="123" t="str">
        <f t="shared" si="5"/>
        <v/>
      </c>
      <c r="P144" s="261" t="str">
        <f t="shared" si="6"/>
        <v/>
      </c>
      <c r="Q144" s="24" t="str">
        <f t="shared" si="7"/>
        <v/>
      </c>
      <c r="R144" s="24" t="str">
        <f t="shared" si="8"/>
        <v/>
      </c>
      <c r="S144" s="24" t="str">
        <f t="shared" si="9"/>
        <v/>
      </c>
      <c r="T144" s="24" t="str">
        <f t="shared" si="10"/>
        <v/>
      </c>
      <c r="U144" s="24" t="str">
        <f t="shared" si="11"/>
        <v/>
      </c>
      <c r="V144" s="24" t="str">
        <f t="shared" si="12"/>
        <v/>
      </c>
      <c r="W144" s="261" t="str">
        <f t="shared" si="13"/>
        <v/>
      </c>
      <c r="X144" s="262" t="str">
        <f t="shared" si="14"/>
        <v/>
      </c>
      <c r="Y144" s="8">
        <f t="shared" si="15"/>
        <v>0</v>
      </c>
      <c r="Z144" s="3"/>
      <c r="AA144" s="3"/>
      <c r="AB144" s="3"/>
      <c r="AC144" s="3"/>
    </row>
    <row r="145" ht="12.75" hidden="1" customHeight="1">
      <c r="A145" s="250" t="s">
        <v>378</v>
      </c>
      <c r="B145" s="9"/>
      <c r="C145" s="17"/>
      <c r="D145" s="166"/>
      <c r="E145" s="251"/>
      <c r="F145" s="251"/>
      <c r="G145" s="252"/>
      <c r="H145" s="259"/>
      <c r="I145" s="260"/>
      <c r="J145" s="123" t="str">
        <f t="shared" si="3"/>
        <v/>
      </c>
      <c r="K145" s="239"/>
      <c r="L145" s="239"/>
      <c r="M145" s="256"/>
      <c r="N145" s="24" t="str">
        <f t="shared" si="4"/>
        <v/>
      </c>
      <c r="O145" s="123" t="str">
        <f t="shared" si="5"/>
        <v/>
      </c>
      <c r="P145" s="261" t="str">
        <f t="shared" si="6"/>
        <v/>
      </c>
      <c r="Q145" s="24" t="str">
        <f t="shared" si="7"/>
        <v/>
      </c>
      <c r="R145" s="24" t="str">
        <f t="shared" si="8"/>
        <v/>
      </c>
      <c r="S145" s="24" t="str">
        <f t="shared" si="9"/>
        <v/>
      </c>
      <c r="T145" s="24" t="str">
        <f t="shared" si="10"/>
        <v/>
      </c>
      <c r="U145" s="24" t="str">
        <f t="shared" si="11"/>
        <v/>
      </c>
      <c r="V145" s="24" t="str">
        <f t="shared" si="12"/>
        <v/>
      </c>
      <c r="W145" s="261" t="str">
        <f t="shared" si="13"/>
        <v/>
      </c>
      <c r="X145" s="262" t="str">
        <f t="shared" si="14"/>
        <v/>
      </c>
      <c r="Y145" s="8">
        <f t="shared" si="15"/>
        <v>0</v>
      </c>
      <c r="Z145" s="3"/>
      <c r="AA145" s="3"/>
      <c r="AB145" s="3"/>
      <c r="AC145" s="3"/>
    </row>
    <row r="146" ht="12.75" hidden="1" customHeight="1">
      <c r="A146" s="250" t="s">
        <v>378</v>
      </c>
      <c r="B146" s="9"/>
      <c r="C146" s="17"/>
      <c r="D146" s="166"/>
      <c r="E146" s="251"/>
      <c r="F146" s="251"/>
      <c r="G146" s="252"/>
      <c r="H146" s="259"/>
      <c r="I146" s="260"/>
      <c r="J146" s="123" t="str">
        <f t="shared" si="3"/>
        <v/>
      </c>
      <c r="K146" s="239"/>
      <c r="L146" s="239"/>
      <c r="M146" s="256"/>
      <c r="N146" s="24" t="str">
        <f t="shared" si="4"/>
        <v/>
      </c>
      <c r="O146" s="123" t="str">
        <f t="shared" si="5"/>
        <v/>
      </c>
      <c r="P146" s="261" t="str">
        <f t="shared" si="6"/>
        <v/>
      </c>
      <c r="Q146" s="24" t="str">
        <f t="shared" si="7"/>
        <v/>
      </c>
      <c r="R146" s="24" t="str">
        <f t="shared" si="8"/>
        <v/>
      </c>
      <c r="S146" s="24" t="str">
        <f t="shared" si="9"/>
        <v/>
      </c>
      <c r="T146" s="24" t="str">
        <f t="shared" si="10"/>
        <v/>
      </c>
      <c r="U146" s="24" t="str">
        <f t="shared" si="11"/>
        <v/>
      </c>
      <c r="V146" s="24" t="str">
        <f t="shared" si="12"/>
        <v/>
      </c>
      <c r="W146" s="261" t="str">
        <f t="shared" si="13"/>
        <v/>
      </c>
      <c r="X146" s="262" t="str">
        <f t="shared" si="14"/>
        <v/>
      </c>
      <c r="Y146" s="8">
        <f t="shared" si="15"/>
        <v>0</v>
      </c>
      <c r="Z146" s="3"/>
      <c r="AA146" s="3"/>
      <c r="AB146" s="3"/>
      <c r="AC146" s="3"/>
    </row>
    <row r="147" ht="12.75" hidden="1" customHeight="1">
      <c r="A147" s="250" t="s">
        <v>378</v>
      </c>
      <c r="B147" s="9"/>
      <c r="C147" s="17"/>
      <c r="D147" s="166"/>
      <c r="E147" s="251"/>
      <c r="F147" s="251"/>
      <c r="G147" s="252"/>
      <c r="H147" s="259"/>
      <c r="I147" s="260"/>
      <c r="J147" s="123" t="str">
        <f t="shared" si="3"/>
        <v/>
      </c>
      <c r="K147" s="239"/>
      <c r="L147" s="239"/>
      <c r="M147" s="256"/>
      <c r="N147" s="24" t="str">
        <f t="shared" si="4"/>
        <v/>
      </c>
      <c r="O147" s="123" t="str">
        <f t="shared" si="5"/>
        <v/>
      </c>
      <c r="P147" s="261" t="str">
        <f t="shared" si="6"/>
        <v/>
      </c>
      <c r="Q147" s="24" t="str">
        <f t="shared" si="7"/>
        <v/>
      </c>
      <c r="R147" s="24" t="str">
        <f t="shared" si="8"/>
        <v/>
      </c>
      <c r="S147" s="24" t="str">
        <f t="shared" si="9"/>
        <v/>
      </c>
      <c r="T147" s="24" t="str">
        <f t="shared" si="10"/>
        <v/>
      </c>
      <c r="U147" s="24" t="str">
        <f t="shared" si="11"/>
        <v/>
      </c>
      <c r="V147" s="24" t="str">
        <f t="shared" si="12"/>
        <v/>
      </c>
      <c r="W147" s="261" t="str">
        <f t="shared" si="13"/>
        <v/>
      </c>
      <c r="X147" s="262" t="str">
        <f t="shared" si="14"/>
        <v/>
      </c>
      <c r="Y147" s="8">
        <f t="shared" si="15"/>
        <v>0</v>
      </c>
      <c r="Z147" s="3"/>
      <c r="AA147" s="3"/>
      <c r="AB147" s="3"/>
      <c r="AC147" s="3"/>
    </row>
    <row r="148" ht="12.75" hidden="1" customHeight="1">
      <c r="A148" s="250" t="s">
        <v>378</v>
      </c>
      <c r="B148" s="9"/>
      <c r="C148" s="17"/>
      <c r="D148" s="166"/>
      <c r="E148" s="251"/>
      <c r="F148" s="251"/>
      <c r="G148" s="252"/>
      <c r="H148" s="259"/>
      <c r="I148" s="260"/>
      <c r="J148" s="123" t="str">
        <f t="shared" si="3"/>
        <v/>
      </c>
      <c r="K148" s="239"/>
      <c r="L148" s="239"/>
      <c r="M148" s="256"/>
      <c r="N148" s="24" t="str">
        <f t="shared" si="4"/>
        <v/>
      </c>
      <c r="O148" s="123" t="str">
        <f t="shared" si="5"/>
        <v/>
      </c>
      <c r="P148" s="261" t="str">
        <f t="shared" si="6"/>
        <v/>
      </c>
      <c r="Q148" s="24" t="str">
        <f t="shared" si="7"/>
        <v/>
      </c>
      <c r="R148" s="24" t="str">
        <f t="shared" si="8"/>
        <v/>
      </c>
      <c r="S148" s="24" t="str">
        <f t="shared" si="9"/>
        <v/>
      </c>
      <c r="T148" s="24" t="str">
        <f t="shared" si="10"/>
        <v/>
      </c>
      <c r="U148" s="24" t="str">
        <f t="shared" si="11"/>
        <v/>
      </c>
      <c r="V148" s="24" t="str">
        <f t="shared" si="12"/>
        <v/>
      </c>
      <c r="W148" s="261" t="str">
        <f t="shared" si="13"/>
        <v/>
      </c>
      <c r="X148" s="262" t="str">
        <f t="shared" si="14"/>
        <v/>
      </c>
      <c r="Y148" s="8">
        <f t="shared" si="15"/>
        <v>0</v>
      </c>
      <c r="Z148" s="3"/>
      <c r="AA148" s="3"/>
      <c r="AB148" s="3"/>
      <c r="AC148" s="3"/>
    </row>
    <row r="149" ht="12.75" hidden="1" customHeight="1">
      <c r="A149" s="250" t="s">
        <v>378</v>
      </c>
      <c r="B149" s="9"/>
      <c r="C149" s="17"/>
      <c r="D149" s="166"/>
      <c r="E149" s="251"/>
      <c r="F149" s="251"/>
      <c r="G149" s="252"/>
      <c r="H149" s="259"/>
      <c r="I149" s="260"/>
      <c r="J149" s="123" t="str">
        <f t="shared" si="3"/>
        <v/>
      </c>
      <c r="K149" s="239"/>
      <c r="L149" s="239"/>
      <c r="M149" s="256"/>
      <c r="N149" s="24" t="str">
        <f t="shared" si="4"/>
        <v/>
      </c>
      <c r="O149" s="123" t="str">
        <f t="shared" si="5"/>
        <v/>
      </c>
      <c r="P149" s="261" t="str">
        <f t="shared" si="6"/>
        <v/>
      </c>
      <c r="Q149" s="24" t="str">
        <f t="shared" si="7"/>
        <v/>
      </c>
      <c r="R149" s="24" t="str">
        <f t="shared" si="8"/>
        <v/>
      </c>
      <c r="S149" s="24" t="str">
        <f t="shared" si="9"/>
        <v/>
      </c>
      <c r="T149" s="24" t="str">
        <f t="shared" si="10"/>
        <v/>
      </c>
      <c r="U149" s="24" t="str">
        <f t="shared" si="11"/>
        <v/>
      </c>
      <c r="V149" s="24" t="str">
        <f t="shared" si="12"/>
        <v/>
      </c>
      <c r="W149" s="261" t="str">
        <f t="shared" si="13"/>
        <v/>
      </c>
      <c r="X149" s="262" t="str">
        <f t="shared" si="14"/>
        <v/>
      </c>
      <c r="Y149" s="8">
        <f t="shared" si="15"/>
        <v>0</v>
      </c>
      <c r="Z149" s="3"/>
      <c r="AA149" s="3"/>
      <c r="AB149" s="3"/>
      <c r="AC149" s="3"/>
    </row>
    <row r="150" ht="12.75" hidden="1" customHeight="1">
      <c r="A150" s="250" t="s">
        <v>378</v>
      </c>
      <c r="B150" s="9"/>
      <c r="C150" s="17"/>
      <c r="D150" s="166"/>
      <c r="E150" s="251"/>
      <c r="F150" s="251"/>
      <c r="G150" s="252"/>
      <c r="H150" s="259"/>
      <c r="I150" s="260"/>
      <c r="J150" s="123" t="str">
        <f t="shared" si="3"/>
        <v/>
      </c>
      <c r="K150" s="239"/>
      <c r="L150" s="239"/>
      <c r="M150" s="256"/>
      <c r="N150" s="24" t="str">
        <f t="shared" si="4"/>
        <v/>
      </c>
      <c r="O150" s="123" t="str">
        <f t="shared" si="5"/>
        <v/>
      </c>
      <c r="P150" s="261" t="str">
        <f t="shared" si="6"/>
        <v/>
      </c>
      <c r="Q150" s="24" t="str">
        <f t="shared" si="7"/>
        <v/>
      </c>
      <c r="R150" s="24" t="str">
        <f t="shared" si="8"/>
        <v/>
      </c>
      <c r="S150" s="24" t="str">
        <f t="shared" si="9"/>
        <v/>
      </c>
      <c r="T150" s="24" t="str">
        <f t="shared" si="10"/>
        <v/>
      </c>
      <c r="U150" s="24" t="str">
        <f t="shared" si="11"/>
        <v/>
      </c>
      <c r="V150" s="24" t="str">
        <f t="shared" si="12"/>
        <v/>
      </c>
      <c r="W150" s="261" t="str">
        <f t="shared" si="13"/>
        <v/>
      </c>
      <c r="X150" s="262" t="str">
        <f t="shared" si="14"/>
        <v/>
      </c>
      <c r="Y150" s="8">
        <f t="shared" si="15"/>
        <v>0</v>
      </c>
      <c r="Z150" s="3"/>
      <c r="AA150" s="3"/>
      <c r="AB150" s="3"/>
      <c r="AC150" s="3"/>
    </row>
    <row r="151" ht="12.75" hidden="1" customHeight="1">
      <c r="A151" s="250" t="s">
        <v>378</v>
      </c>
      <c r="B151" s="9"/>
      <c r="C151" s="17"/>
      <c r="D151" s="166"/>
      <c r="E151" s="251"/>
      <c r="F151" s="251"/>
      <c r="G151" s="252"/>
      <c r="H151" s="259"/>
      <c r="I151" s="260"/>
      <c r="J151" s="123" t="str">
        <f t="shared" si="3"/>
        <v/>
      </c>
      <c r="K151" s="239"/>
      <c r="L151" s="239"/>
      <c r="M151" s="256"/>
      <c r="N151" s="24" t="str">
        <f t="shared" si="4"/>
        <v/>
      </c>
      <c r="O151" s="123" t="str">
        <f t="shared" si="5"/>
        <v/>
      </c>
      <c r="P151" s="261" t="str">
        <f t="shared" si="6"/>
        <v/>
      </c>
      <c r="Q151" s="24" t="str">
        <f t="shared" si="7"/>
        <v/>
      </c>
      <c r="R151" s="24" t="str">
        <f t="shared" si="8"/>
        <v/>
      </c>
      <c r="S151" s="24" t="str">
        <f t="shared" si="9"/>
        <v/>
      </c>
      <c r="T151" s="24" t="str">
        <f t="shared" si="10"/>
        <v/>
      </c>
      <c r="U151" s="24" t="str">
        <f t="shared" si="11"/>
        <v/>
      </c>
      <c r="V151" s="24" t="str">
        <f t="shared" si="12"/>
        <v/>
      </c>
      <c r="W151" s="261" t="str">
        <f t="shared" si="13"/>
        <v/>
      </c>
      <c r="X151" s="262" t="str">
        <f t="shared" si="14"/>
        <v/>
      </c>
      <c r="Y151" s="8">
        <f t="shared" si="15"/>
        <v>0</v>
      </c>
      <c r="Z151" s="3"/>
      <c r="AA151" s="3"/>
      <c r="AB151" s="3"/>
      <c r="AC151" s="3"/>
    </row>
    <row r="152" ht="12.75" hidden="1" customHeight="1">
      <c r="A152" s="250" t="s">
        <v>378</v>
      </c>
      <c r="B152" s="9"/>
      <c r="C152" s="17"/>
      <c r="D152" s="166"/>
      <c r="E152" s="251"/>
      <c r="F152" s="251"/>
      <c r="G152" s="252"/>
      <c r="H152" s="259"/>
      <c r="I152" s="260"/>
      <c r="J152" s="123" t="str">
        <f t="shared" si="3"/>
        <v/>
      </c>
      <c r="K152" s="239"/>
      <c r="L152" s="239"/>
      <c r="M152" s="256"/>
      <c r="N152" s="24" t="str">
        <f t="shared" si="4"/>
        <v/>
      </c>
      <c r="O152" s="123" t="str">
        <f t="shared" si="5"/>
        <v/>
      </c>
      <c r="P152" s="261" t="str">
        <f t="shared" si="6"/>
        <v/>
      </c>
      <c r="Q152" s="24" t="str">
        <f t="shared" si="7"/>
        <v/>
      </c>
      <c r="R152" s="24" t="str">
        <f t="shared" si="8"/>
        <v/>
      </c>
      <c r="S152" s="24" t="str">
        <f t="shared" si="9"/>
        <v/>
      </c>
      <c r="T152" s="24" t="str">
        <f t="shared" si="10"/>
        <v/>
      </c>
      <c r="U152" s="24" t="str">
        <f t="shared" si="11"/>
        <v/>
      </c>
      <c r="V152" s="24" t="str">
        <f t="shared" si="12"/>
        <v/>
      </c>
      <c r="W152" s="261" t="str">
        <f t="shared" si="13"/>
        <v/>
      </c>
      <c r="X152" s="262" t="str">
        <f t="shared" si="14"/>
        <v/>
      </c>
      <c r="Y152" s="8">
        <f t="shared" si="15"/>
        <v>0</v>
      </c>
      <c r="Z152" s="3"/>
      <c r="AA152" s="3"/>
      <c r="AB152" s="3"/>
      <c r="AC152" s="3"/>
    </row>
    <row r="153" ht="12.75" hidden="1" customHeight="1">
      <c r="A153" s="250" t="s">
        <v>378</v>
      </c>
      <c r="B153" s="9"/>
      <c r="C153" s="17"/>
      <c r="D153" s="166"/>
      <c r="E153" s="251"/>
      <c r="F153" s="251"/>
      <c r="G153" s="252"/>
      <c r="H153" s="259"/>
      <c r="I153" s="260"/>
      <c r="J153" s="123" t="str">
        <f t="shared" si="3"/>
        <v/>
      </c>
      <c r="K153" s="239"/>
      <c r="L153" s="239"/>
      <c r="M153" s="256"/>
      <c r="N153" s="24" t="str">
        <f t="shared" si="4"/>
        <v/>
      </c>
      <c r="O153" s="123" t="str">
        <f t="shared" si="5"/>
        <v/>
      </c>
      <c r="P153" s="261" t="str">
        <f t="shared" si="6"/>
        <v/>
      </c>
      <c r="Q153" s="24" t="str">
        <f t="shared" si="7"/>
        <v/>
      </c>
      <c r="R153" s="24" t="str">
        <f t="shared" si="8"/>
        <v/>
      </c>
      <c r="S153" s="24" t="str">
        <f t="shared" si="9"/>
        <v/>
      </c>
      <c r="T153" s="24" t="str">
        <f t="shared" si="10"/>
        <v/>
      </c>
      <c r="U153" s="24" t="str">
        <f t="shared" si="11"/>
        <v/>
      </c>
      <c r="V153" s="24" t="str">
        <f t="shared" si="12"/>
        <v/>
      </c>
      <c r="W153" s="261" t="str">
        <f t="shared" si="13"/>
        <v/>
      </c>
      <c r="X153" s="262" t="str">
        <f t="shared" si="14"/>
        <v/>
      </c>
      <c r="Y153" s="8">
        <f t="shared" si="15"/>
        <v>0</v>
      </c>
      <c r="Z153" s="3"/>
      <c r="AA153" s="3"/>
      <c r="AB153" s="3"/>
      <c r="AC153" s="3"/>
    </row>
    <row r="154" ht="12.75" hidden="1" customHeight="1">
      <c r="A154" s="250" t="s">
        <v>378</v>
      </c>
      <c r="B154" s="9"/>
      <c r="C154" s="17"/>
      <c r="D154" s="166"/>
      <c r="E154" s="251"/>
      <c r="F154" s="251"/>
      <c r="G154" s="252"/>
      <c r="H154" s="259"/>
      <c r="I154" s="260"/>
      <c r="J154" s="123" t="str">
        <f t="shared" si="3"/>
        <v/>
      </c>
      <c r="K154" s="239"/>
      <c r="L154" s="239"/>
      <c r="M154" s="256"/>
      <c r="N154" s="24" t="str">
        <f t="shared" si="4"/>
        <v/>
      </c>
      <c r="O154" s="123" t="str">
        <f t="shared" si="5"/>
        <v/>
      </c>
      <c r="P154" s="261" t="str">
        <f t="shared" si="6"/>
        <v/>
      </c>
      <c r="Q154" s="24" t="str">
        <f t="shared" si="7"/>
        <v/>
      </c>
      <c r="R154" s="24" t="str">
        <f t="shared" si="8"/>
        <v/>
      </c>
      <c r="S154" s="24" t="str">
        <f t="shared" si="9"/>
        <v/>
      </c>
      <c r="T154" s="24" t="str">
        <f t="shared" si="10"/>
        <v/>
      </c>
      <c r="U154" s="24" t="str">
        <f t="shared" si="11"/>
        <v/>
      </c>
      <c r="V154" s="24" t="str">
        <f t="shared" si="12"/>
        <v/>
      </c>
      <c r="W154" s="261" t="str">
        <f t="shared" si="13"/>
        <v/>
      </c>
      <c r="X154" s="262" t="str">
        <f t="shared" si="14"/>
        <v/>
      </c>
      <c r="Y154" s="8">
        <f t="shared" si="15"/>
        <v>0</v>
      </c>
      <c r="Z154" s="3"/>
      <c r="AA154" s="3"/>
      <c r="AB154" s="3"/>
      <c r="AC154" s="3"/>
    </row>
    <row r="155" ht="12.75" hidden="1" customHeight="1">
      <c r="A155" s="250" t="s">
        <v>378</v>
      </c>
      <c r="B155" s="9"/>
      <c r="C155" s="17"/>
      <c r="D155" s="166"/>
      <c r="E155" s="251"/>
      <c r="F155" s="251"/>
      <c r="G155" s="252"/>
      <c r="H155" s="259"/>
      <c r="I155" s="260"/>
      <c r="J155" s="123" t="str">
        <f t="shared" si="3"/>
        <v/>
      </c>
      <c r="K155" s="239"/>
      <c r="L155" s="239"/>
      <c r="M155" s="256"/>
      <c r="N155" s="24" t="str">
        <f t="shared" si="4"/>
        <v/>
      </c>
      <c r="O155" s="123" t="str">
        <f t="shared" si="5"/>
        <v/>
      </c>
      <c r="P155" s="261" t="str">
        <f t="shared" si="6"/>
        <v/>
      </c>
      <c r="Q155" s="24" t="str">
        <f t="shared" si="7"/>
        <v/>
      </c>
      <c r="R155" s="24" t="str">
        <f t="shared" si="8"/>
        <v/>
      </c>
      <c r="S155" s="24" t="str">
        <f t="shared" si="9"/>
        <v/>
      </c>
      <c r="T155" s="24" t="str">
        <f t="shared" si="10"/>
        <v/>
      </c>
      <c r="U155" s="24" t="str">
        <f t="shared" si="11"/>
        <v/>
      </c>
      <c r="V155" s="24" t="str">
        <f t="shared" si="12"/>
        <v/>
      </c>
      <c r="W155" s="261" t="str">
        <f t="shared" si="13"/>
        <v/>
      </c>
      <c r="X155" s="262" t="str">
        <f t="shared" si="14"/>
        <v/>
      </c>
      <c r="Y155" s="8">
        <f t="shared" si="15"/>
        <v>0</v>
      </c>
      <c r="Z155" s="3"/>
      <c r="AA155" s="3"/>
      <c r="AB155" s="3"/>
      <c r="AC155" s="3"/>
    </row>
    <row r="156" ht="12.75" hidden="1" customHeight="1">
      <c r="A156" s="250" t="s">
        <v>378</v>
      </c>
      <c r="B156" s="9"/>
      <c r="C156" s="17"/>
      <c r="D156" s="166"/>
      <c r="E156" s="251"/>
      <c r="F156" s="251"/>
      <c r="G156" s="252"/>
      <c r="H156" s="259"/>
      <c r="I156" s="260"/>
      <c r="J156" s="123" t="str">
        <f t="shared" si="3"/>
        <v/>
      </c>
      <c r="K156" s="239"/>
      <c r="L156" s="239"/>
      <c r="M156" s="256"/>
      <c r="N156" s="24" t="str">
        <f t="shared" si="4"/>
        <v/>
      </c>
      <c r="O156" s="123" t="str">
        <f t="shared" si="5"/>
        <v/>
      </c>
      <c r="P156" s="261" t="str">
        <f t="shared" si="6"/>
        <v/>
      </c>
      <c r="Q156" s="24" t="str">
        <f t="shared" si="7"/>
        <v/>
      </c>
      <c r="R156" s="24" t="str">
        <f t="shared" si="8"/>
        <v/>
      </c>
      <c r="S156" s="24" t="str">
        <f t="shared" si="9"/>
        <v/>
      </c>
      <c r="T156" s="24" t="str">
        <f t="shared" si="10"/>
        <v/>
      </c>
      <c r="U156" s="24" t="str">
        <f t="shared" si="11"/>
        <v/>
      </c>
      <c r="V156" s="24" t="str">
        <f t="shared" si="12"/>
        <v/>
      </c>
      <c r="W156" s="261" t="str">
        <f t="shared" si="13"/>
        <v/>
      </c>
      <c r="X156" s="262" t="str">
        <f t="shared" si="14"/>
        <v/>
      </c>
      <c r="Y156" s="8">
        <f t="shared" si="15"/>
        <v>0</v>
      </c>
      <c r="Z156" s="3"/>
      <c r="AA156" s="3"/>
      <c r="AB156" s="3"/>
      <c r="AC156" s="3"/>
    </row>
    <row r="157" ht="12.75" hidden="1" customHeight="1">
      <c r="A157" s="250" t="s">
        <v>378</v>
      </c>
      <c r="B157" s="9"/>
      <c r="C157" s="17"/>
      <c r="D157" s="166"/>
      <c r="E157" s="251"/>
      <c r="F157" s="251"/>
      <c r="G157" s="252"/>
      <c r="H157" s="259"/>
      <c r="I157" s="260"/>
      <c r="J157" s="123" t="str">
        <f t="shared" si="3"/>
        <v/>
      </c>
      <c r="K157" s="239"/>
      <c r="L157" s="239"/>
      <c r="M157" s="256"/>
      <c r="N157" s="24" t="str">
        <f t="shared" si="4"/>
        <v/>
      </c>
      <c r="O157" s="123" t="str">
        <f t="shared" si="5"/>
        <v/>
      </c>
      <c r="P157" s="261" t="str">
        <f t="shared" si="6"/>
        <v/>
      </c>
      <c r="Q157" s="24" t="str">
        <f t="shared" si="7"/>
        <v/>
      </c>
      <c r="R157" s="24" t="str">
        <f t="shared" si="8"/>
        <v/>
      </c>
      <c r="S157" s="24" t="str">
        <f t="shared" si="9"/>
        <v/>
      </c>
      <c r="T157" s="24" t="str">
        <f t="shared" si="10"/>
        <v/>
      </c>
      <c r="U157" s="24" t="str">
        <f t="shared" si="11"/>
        <v/>
      </c>
      <c r="V157" s="24" t="str">
        <f t="shared" si="12"/>
        <v/>
      </c>
      <c r="W157" s="261" t="str">
        <f t="shared" si="13"/>
        <v/>
      </c>
      <c r="X157" s="262" t="str">
        <f t="shared" si="14"/>
        <v/>
      </c>
      <c r="Y157" s="8">
        <f t="shared" si="15"/>
        <v>0</v>
      </c>
      <c r="Z157" s="3"/>
      <c r="AA157" s="3"/>
      <c r="AB157" s="3"/>
      <c r="AC157" s="3"/>
    </row>
    <row r="158" ht="12.75" hidden="1" customHeight="1">
      <c r="A158" s="250" t="s">
        <v>378</v>
      </c>
      <c r="B158" s="9"/>
      <c r="C158" s="17"/>
      <c r="D158" s="166"/>
      <c r="E158" s="251"/>
      <c r="F158" s="251"/>
      <c r="G158" s="252"/>
      <c r="H158" s="259"/>
      <c r="I158" s="260"/>
      <c r="J158" s="123" t="str">
        <f t="shared" si="3"/>
        <v/>
      </c>
      <c r="K158" s="239"/>
      <c r="L158" s="239"/>
      <c r="M158" s="256"/>
      <c r="N158" s="24" t="str">
        <f t="shared" si="4"/>
        <v/>
      </c>
      <c r="O158" s="123" t="str">
        <f t="shared" si="5"/>
        <v/>
      </c>
      <c r="P158" s="261" t="str">
        <f t="shared" si="6"/>
        <v/>
      </c>
      <c r="Q158" s="24" t="str">
        <f t="shared" si="7"/>
        <v/>
      </c>
      <c r="R158" s="24" t="str">
        <f t="shared" si="8"/>
        <v/>
      </c>
      <c r="S158" s="24" t="str">
        <f t="shared" si="9"/>
        <v/>
      </c>
      <c r="T158" s="24" t="str">
        <f t="shared" si="10"/>
        <v/>
      </c>
      <c r="U158" s="24" t="str">
        <f t="shared" si="11"/>
        <v/>
      </c>
      <c r="V158" s="24" t="str">
        <f t="shared" si="12"/>
        <v/>
      </c>
      <c r="W158" s="261" t="str">
        <f t="shared" si="13"/>
        <v/>
      </c>
      <c r="X158" s="262" t="str">
        <f t="shared" si="14"/>
        <v/>
      </c>
      <c r="Y158" s="8">
        <f t="shared" si="15"/>
        <v>0</v>
      </c>
      <c r="Z158" s="3"/>
      <c r="AA158" s="3"/>
      <c r="AB158" s="3"/>
      <c r="AC158" s="3"/>
    </row>
    <row r="159" ht="12.75" hidden="1" customHeight="1">
      <c r="A159" s="250" t="s">
        <v>378</v>
      </c>
      <c r="B159" s="9"/>
      <c r="C159" s="17"/>
      <c r="D159" s="166"/>
      <c r="E159" s="251"/>
      <c r="F159" s="251"/>
      <c r="G159" s="252"/>
      <c r="H159" s="259"/>
      <c r="I159" s="260"/>
      <c r="J159" s="123" t="str">
        <f t="shared" si="3"/>
        <v/>
      </c>
      <c r="K159" s="239"/>
      <c r="L159" s="239"/>
      <c r="M159" s="256"/>
      <c r="N159" s="24" t="str">
        <f t="shared" si="4"/>
        <v/>
      </c>
      <c r="O159" s="123" t="str">
        <f t="shared" si="5"/>
        <v/>
      </c>
      <c r="P159" s="261" t="str">
        <f t="shared" si="6"/>
        <v/>
      </c>
      <c r="Q159" s="24" t="str">
        <f t="shared" si="7"/>
        <v/>
      </c>
      <c r="R159" s="24" t="str">
        <f t="shared" si="8"/>
        <v/>
      </c>
      <c r="S159" s="24" t="str">
        <f t="shared" si="9"/>
        <v/>
      </c>
      <c r="T159" s="24" t="str">
        <f t="shared" si="10"/>
        <v/>
      </c>
      <c r="U159" s="24" t="str">
        <f t="shared" si="11"/>
        <v/>
      </c>
      <c r="V159" s="24" t="str">
        <f t="shared" si="12"/>
        <v/>
      </c>
      <c r="W159" s="261" t="str">
        <f t="shared" si="13"/>
        <v/>
      </c>
      <c r="X159" s="262" t="str">
        <f t="shared" si="14"/>
        <v/>
      </c>
      <c r="Y159" s="8">
        <f t="shared" si="15"/>
        <v>0</v>
      </c>
      <c r="Z159" s="3"/>
      <c r="AA159" s="3"/>
      <c r="AB159" s="3"/>
      <c r="AC159" s="3"/>
    </row>
    <row r="160" ht="12.75" hidden="1" customHeight="1">
      <c r="A160" s="250" t="s">
        <v>378</v>
      </c>
      <c r="B160" s="9"/>
      <c r="C160" s="17"/>
      <c r="D160" s="166"/>
      <c r="E160" s="251"/>
      <c r="F160" s="251"/>
      <c r="G160" s="252"/>
      <c r="H160" s="259"/>
      <c r="I160" s="260"/>
      <c r="J160" s="123" t="str">
        <f t="shared" si="3"/>
        <v/>
      </c>
      <c r="K160" s="239"/>
      <c r="L160" s="239"/>
      <c r="M160" s="256"/>
      <c r="N160" s="24" t="str">
        <f t="shared" si="4"/>
        <v/>
      </c>
      <c r="O160" s="123" t="str">
        <f t="shared" si="5"/>
        <v/>
      </c>
      <c r="P160" s="261" t="str">
        <f t="shared" si="6"/>
        <v/>
      </c>
      <c r="Q160" s="24" t="str">
        <f t="shared" si="7"/>
        <v/>
      </c>
      <c r="R160" s="24" t="str">
        <f t="shared" si="8"/>
        <v/>
      </c>
      <c r="S160" s="24" t="str">
        <f t="shared" si="9"/>
        <v/>
      </c>
      <c r="T160" s="24" t="str">
        <f t="shared" si="10"/>
        <v/>
      </c>
      <c r="U160" s="24" t="str">
        <f t="shared" si="11"/>
        <v/>
      </c>
      <c r="V160" s="24" t="str">
        <f t="shared" si="12"/>
        <v/>
      </c>
      <c r="W160" s="261" t="str">
        <f t="shared" si="13"/>
        <v/>
      </c>
      <c r="X160" s="262" t="str">
        <f t="shared" si="14"/>
        <v/>
      </c>
      <c r="Y160" s="8">
        <f t="shared" si="15"/>
        <v>0</v>
      </c>
      <c r="Z160" s="3"/>
      <c r="AA160" s="3"/>
      <c r="AB160" s="3"/>
      <c r="AC160" s="3"/>
    </row>
    <row r="161" ht="12.75" hidden="1" customHeight="1">
      <c r="A161" s="250" t="s">
        <v>378</v>
      </c>
      <c r="B161" s="9"/>
      <c r="C161" s="17"/>
      <c r="D161" s="166"/>
      <c r="E161" s="251"/>
      <c r="F161" s="251"/>
      <c r="G161" s="252"/>
      <c r="H161" s="259"/>
      <c r="I161" s="260"/>
      <c r="J161" s="123" t="str">
        <f t="shared" si="3"/>
        <v/>
      </c>
      <c r="K161" s="239"/>
      <c r="L161" s="239"/>
      <c r="M161" s="256"/>
      <c r="N161" s="24" t="str">
        <f t="shared" si="4"/>
        <v/>
      </c>
      <c r="O161" s="123" t="str">
        <f t="shared" si="5"/>
        <v/>
      </c>
      <c r="P161" s="261" t="str">
        <f t="shared" si="6"/>
        <v/>
      </c>
      <c r="Q161" s="24" t="str">
        <f t="shared" si="7"/>
        <v/>
      </c>
      <c r="R161" s="24" t="str">
        <f t="shared" si="8"/>
        <v/>
      </c>
      <c r="S161" s="24" t="str">
        <f t="shared" si="9"/>
        <v/>
      </c>
      <c r="T161" s="24" t="str">
        <f t="shared" si="10"/>
        <v/>
      </c>
      <c r="U161" s="24" t="str">
        <f t="shared" si="11"/>
        <v/>
      </c>
      <c r="V161" s="24" t="str">
        <f t="shared" si="12"/>
        <v/>
      </c>
      <c r="W161" s="261" t="str">
        <f t="shared" si="13"/>
        <v/>
      </c>
      <c r="X161" s="262" t="str">
        <f t="shared" si="14"/>
        <v/>
      </c>
      <c r="Y161" s="8">
        <f t="shared" si="15"/>
        <v>0</v>
      </c>
      <c r="Z161" s="3"/>
      <c r="AA161" s="3"/>
      <c r="AB161" s="3"/>
      <c r="AC161" s="3"/>
    </row>
    <row r="162" ht="12.75" hidden="1" customHeight="1">
      <c r="A162" s="250" t="s">
        <v>378</v>
      </c>
      <c r="B162" s="9"/>
      <c r="C162" s="17"/>
      <c r="D162" s="166"/>
      <c r="E162" s="251"/>
      <c r="F162" s="251"/>
      <c r="G162" s="252"/>
      <c r="H162" s="259"/>
      <c r="I162" s="260"/>
      <c r="J162" s="123" t="str">
        <f t="shared" si="3"/>
        <v/>
      </c>
      <c r="K162" s="239"/>
      <c r="L162" s="239"/>
      <c r="M162" s="256"/>
      <c r="N162" s="24" t="str">
        <f t="shared" si="4"/>
        <v/>
      </c>
      <c r="O162" s="123" t="str">
        <f t="shared" si="5"/>
        <v/>
      </c>
      <c r="P162" s="261" t="str">
        <f t="shared" si="6"/>
        <v/>
      </c>
      <c r="Q162" s="24" t="str">
        <f t="shared" si="7"/>
        <v/>
      </c>
      <c r="R162" s="24" t="str">
        <f t="shared" si="8"/>
        <v/>
      </c>
      <c r="S162" s="24" t="str">
        <f t="shared" si="9"/>
        <v/>
      </c>
      <c r="T162" s="24" t="str">
        <f t="shared" si="10"/>
        <v/>
      </c>
      <c r="U162" s="24" t="str">
        <f t="shared" si="11"/>
        <v/>
      </c>
      <c r="V162" s="24" t="str">
        <f t="shared" si="12"/>
        <v/>
      </c>
      <c r="W162" s="261" t="str">
        <f t="shared" si="13"/>
        <v/>
      </c>
      <c r="X162" s="262" t="str">
        <f t="shared" si="14"/>
        <v/>
      </c>
      <c r="Y162" s="8">
        <f t="shared" si="15"/>
        <v>0</v>
      </c>
      <c r="Z162" s="3"/>
      <c r="AA162" s="3"/>
      <c r="AB162" s="3"/>
      <c r="AC162" s="3"/>
    </row>
    <row r="163" ht="12.75" hidden="1" customHeight="1">
      <c r="A163" s="250" t="s">
        <v>378</v>
      </c>
      <c r="B163" s="9"/>
      <c r="C163" s="17"/>
      <c r="D163" s="166"/>
      <c r="E163" s="251"/>
      <c r="F163" s="251"/>
      <c r="G163" s="252"/>
      <c r="H163" s="259"/>
      <c r="I163" s="260"/>
      <c r="J163" s="123" t="str">
        <f t="shared" si="3"/>
        <v/>
      </c>
      <c r="K163" s="239"/>
      <c r="L163" s="239"/>
      <c r="M163" s="256"/>
      <c r="N163" s="24" t="str">
        <f t="shared" si="4"/>
        <v/>
      </c>
      <c r="O163" s="123" t="str">
        <f t="shared" si="5"/>
        <v/>
      </c>
      <c r="P163" s="261" t="str">
        <f t="shared" si="6"/>
        <v/>
      </c>
      <c r="Q163" s="24" t="str">
        <f t="shared" si="7"/>
        <v/>
      </c>
      <c r="R163" s="24" t="str">
        <f t="shared" si="8"/>
        <v/>
      </c>
      <c r="S163" s="24" t="str">
        <f t="shared" si="9"/>
        <v/>
      </c>
      <c r="T163" s="24" t="str">
        <f t="shared" si="10"/>
        <v/>
      </c>
      <c r="U163" s="24" t="str">
        <f t="shared" si="11"/>
        <v/>
      </c>
      <c r="V163" s="24" t="str">
        <f t="shared" si="12"/>
        <v/>
      </c>
      <c r="W163" s="261" t="str">
        <f t="shared" si="13"/>
        <v/>
      </c>
      <c r="X163" s="262" t="str">
        <f t="shared" si="14"/>
        <v/>
      </c>
      <c r="Y163" s="8">
        <f t="shared" si="15"/>
        <v>0</v>
      </c>
      <c r="Z163" s="3"/>
      <c r="AA163" s="3"/>
      <c r="AB163" s="3"/>
      <c r="AC163" s="3"/>
    </row>
    <row r="164" ht="12.75" hidden="1" customHeight="1">
      <c r="A164" s="250" t="s">
        <v>378</v>
      </c>
      <c r="B164" s="9"/>
      <c r="C164" s="17"/>
      <c r="D164" s="166"/>
      <c r="E164" s="251"/>
      <c r="F164" s="251"/>
      <c r="G164" s="252"/>
      <c r="H164" s="259"/>
      <c r="I164" s="260"/>
      <c r="J164" s="123" t="str">
        <f t="shared" si="3"/>
        <v/>
      </c>
      <c r="K164" s="239"/>
      <c r="L164" s="239"/>
      <c r="M164" s="256"/>
      <c r="N164" s="24" t="str">
        <f t="shared" si="4"/>
        <v/>
      </c>
      <c r="O164" s="123" t="str">
        <f t="shared" si="5"/>
        <v/>
      </c>
      <c r="P164" s="261" t="str">
        <f t="shared" si="6"/>
        <v/>
      </c>
      <c r="Q164" s="24" t="str">
        <f t="shared" si="7"/>
        <v/>
      </c>
      <c r="R164" s="24" t="str">
        <f t="shared" si="8"/>
        <v/>
      </c>
      <c r="S164" s="24" t="str">
        <f t="shared" si="9"/>
        <v/>
      </c>
      <c r="T164" s="24" t="str">
        <f t="shared" si="10"/>
        <v/>
      </c>
      <c r="U164" s="24" t="str">
        <f t="shared" si="11"/>
        <v/>
      </c>
      <c r="V164" s="24" t="str">
        <f t="shared" si="12"/>
        <v/>
      </c>
      <c r="W164" s="261" t="str">
        <f t="shared" si="13"/>
        <v/>
      </c>
      <c r="X164" s="262" t="str">
        <f t="shared" si="14"/>
        <v/>
      </c>
      <c r="Y164" s="8">
        <f t="shared" si="15"/>
        <v>0</v>
      </c>
      <c r="Z164" s="3"/>
      <c r="AA164" s="3"/>
      <c r="AB164" s="3"/>
      <c r="AC164" s="3"/>
    </row>
    <row r="165" ht="12.75" hidden="1" customHeight="1">
      <c r="A165" s="250" t="s">
        <v>378</v>
      </c>
      <c r="B165" s="9"/>
      <c r="C165" s="17"/>
      <c r="D165" s="166"/>
      <c r="E165" s="251"/>
      <c r="F165" s="251"/>
      <c r="G165" s="252"/>
      <c r="H165" s="259"/>
      <c r="I165" s="260"/>
      <c r="J165" s="123" t="str">
        <f t="shared" si="3"/>
        <v/>
      </c>
      <c r="K165" s="239"/>
      <c r="L165" s="239"/>
      <c r="M165" s="256"/>
      <c r="N165" s="24" t="str">
        <f t="shared" si="4"/>
        <v/>
      </c>
      <c r="O165" s="123" t="str">
        <f t="shared" si="5"/>
        <v/>
      </c>
      <c r="P165" s="261" t="str">
        <f t="shared" si="6"/>
        <v/>
      </c>
      <c r="Q165" s="24" t="str">
        <f t="shared" si="7"/>
        <v/>
      </c>
      <c r="R165" s="24" t="str">
        <f t="shared" si="8"/>
        <v/>
      </c>
      <c r="S165" s="24" t="str">
        <f t="shared" si="9"/>
        <v/>
      </c>
      <c r="T165" s="24" t="str">
        <f t="shared" si="10"/>
        <v/>
      </c>
      <c r="U165" s="24" t="str">
        <f t="shared" si="11"/>
        <v/>
      </c>
      <c r="V165" s="24" t="str">
        <f t="shared" si="12"/>
        <v/>
      </c>
      <c r="W165" s="261" t="str">
        <f t="shared" si="13"/>
        <v/>
      </c>
      <c r="X165" s="262" t="str">
        <f t="shared" si="14"/>
        <v/>
      </c>
      <c r="Y165" s="8">
        <f t="shared" si="15"/>
        <v>0</v>
      </c>
      <c r="Z165" s="3"/>
      <c r="AA165" s="3"/>
      <c r="AB165" s="3"/>
      <c r="AC165" s="3"/>
    </row>
    <row r="166" ht="12.75" hidden="1" customHeight="1">
      <c r="A166" s="250" t="s">
        <v>378</v>
      </c>
      <c r="B166" s="9"/>
      <c r="C166" s="17"/>
      <c r="D166" s="166"/>
      <c r="E166" s="251"/>
      <c r="F166" s="251"/>
      <c r="G166" s="252"/>
      <c r="H166" s="259"/>
      <c r="I166" s="260"/>
      <c r="J166" s="123" t="str">
        <f t="shared" si="3"/>
        <v/>
      </c>
      <c r="K166" s="239"/>
      <c r="L166" s="239"/>
      <c r="M166" s="256"/>
      <c r="N166" s="24" t="str">
        <f t="shared" si="4"/>
        <v/>
      </c>
      <c r="O166" s="123" t="str">
        <f t="shared" si="5"/>
        <v/>
      </c>
      <c r="P166" s="261" t="str">
        <f t="shared" si="6"/>
        <v/>
      </c>
      <c r="Q166" s="24" t="str">
        <f t="shared" si="7"/>
        <v/>
      </c>
      <c r="R166" s="24" t="str">
        <f t="shared" si="8"/>
        <v/>
      </c>
      <c r="S166" s="24" t="str">
        <f t="shared" si="9"/>
        <v/>
      </c>
      <c r="T166" s="24" t="str">
        <f t="shared" si="10"/>
        <v/>
      </c>
      <c r="U166" s="24" t="str">
        <f t="shared" si="11"/>
        <v/>
      </c>
      <c r="V166" s="24" t="str">
        <f t="shared" si="12"/>
        <v/>
      </c>
      <c r="W166" s="261" t="str">
        <f t="shared" si="13"/>
        <v/>
      </c>
      <c r="X166" s="262" t="str">
        <f t="shared" si="14"/>
        <v/>
      </c>
      <c r="Y166" s="8">
        <f t="shared" si="15"/>
        <v>0</v>
      </c>
      <c r="Z166" s="3"/>
      <c r="AA166" s="3"/>
      <c r="AB166" s="3"/>
      <c r="AC166" s="3"/>
    </row>
    <row r="167" ht="12.75" hidden="1" customHeight="1">
      <c r="A167" s="250" t="s">
        <v>378</v>
      </c>
      <c r="B167" s="9"/>
      <c r="C167" s="17"/>
      <c r="D167" s="166"/>
      <c r="E167" s="251"/>
      <c r="F167" s="251"/>
      <c r="G167" s="252"/>
      <c r="H167" s="259"/>
      <c r="I167" s="260"/>
      <c r="J167" s="123" t="str">
        <f t="shared" si="3"/>
        <v/>
      </c>
      <c r="K167" s="239"/>
      <c r="L167" s="239"/>
      <c r="M167" s="256"/>
      <c r="N167" s="24" t="str">
        <f t="shared" si="4"/>
        <v/>
      </c>
      <c r="O167" s="123" t="str">
        <f t="shared" si="5"/>
        <v/>
      </c>
      <c r="P167" s="261" t="str">
        <f t="shared" si="6"/>
        <v/>
      </c>
      <c r="Q167" s="24" t="str">
        <f t="shared" si="7"/>
        <v/>
      </c>
      <c r="R167" s="24" t="str">
        <f t="shared" si="8"/>
        <v/>
      </c>
      <c r="S167" s="24" t="str">
        <f t="shared" si="9"/>
        <v/>
      </c>
      <c r="T167" s="24" t="str">
        <f t="shared" si="10"/>
        <v/>
      </c>
      <c r="U167" s="24" t="str">
        <f t="shared" si="11"/>
        <v/>
      </c>
      <c r="V167" s="24" t="str">
        <f t="shared" si="12"/>
        <v/>
      </c>
      <c r="W167" s="261" t="str">
        <f t="shared" si="13"/>
        <v/>
      </c>
      <c r="X167" s="262" t="str">
        <f t="shared" si="14"/>
        <v/>
      </c>
      <c r="Y167" s="8">
        <f t="shared" si="15"/>
        <v>0</v>
      </c>
      <c r="Z167" s="3"/>
      <c r="AA167" s="3"/>
      <c r="AB167" s="3"/>
      <c r="AC167" s="3"/>
    </row>
    <row r="168" ht="12.75" hidden="1" customHeight="1">
      <c r="A168" s="250" t="s">
        <v>378</v>
      </c>
      <c r="B168" s="9"/>
      <c r="C168" s="17"/>
      <c r="D168" s="166"/>
      <c r="E168" s="251"/>
      <c r="F168" s="251"/>
      <c r="G168" s="252"/>
      <c r="H168" s="259"/>
      <c r="I168" s="260"/>
      <c r="J168" s="123" t="str">
        <f t="shared" si="3"/>
        <v/>
      </c>
      <c r="K168" s="239"/>
      <c r="L168" s="239"/>
      <c r="M168" s="256"/>
      <c r="N168" s="24" t="str">
        <f t="shared" si="4"/>
        <v/>
      </c>
      <c r="O168" s="123" t="str">
        <f t="shared" si="5"/>
        <v/>
      </c>
      <c r="P168" s="261" t="str">
        <f t="shared" si="6"/>
        <v/>
      </c>
      <c r="Q168" s="24" t="str">
        <f t="shared" si="7"/>
        <v/>
      </c>
      <c r="R168" s="24" t="str">
        <f t="shared" si="8"/>
        <v/>
      </c>
      <c r="S168" s="24" t="str">
        <f t="shared" si="9"/>
        <v/>
      </c>
      <c r="T168" s="24" t="str">
        <f t="shared" si="10"/>
        <v/>
      </c>
      <c r="U168" s="24" t="str">
        <f t="shared" si="11"/>
        <v/>
      </c>
      <c r="V168" s="24" t="str">
        <f t="shared" si="12"/>
        <v/>
      </c>
      <c r="W168" s="261" t="str">
        <f t="shared" si="13"/>
        <v/>
      </c>
      <c r="X168" s="262" t="str">
        <f t="shared" si="14"/>
        <v/>
      </c>
      <c r="Y168" s="8">
        <f t="shared" si="15"/>
        <v>0</v>
      </c>
      <c r="Z168" s="3"/>
      <c r="AA168" s="3"/>
      <c r="AB168" s="3"/>
      <c r="AC168" s="3"/>
    </row>
    <row r="169" ht="12.75" hidden="1" customHeight="1">
      <c r="A169" s="250" t="s">
        <v>378</v>
      </c>
      <c r="B169" s="9"/>
      <c r="C169" s="17"/>
      <c r="D169" s="166"/>
      <c r="E169" s="251"/>
      <c r="F169" s="251"/>
      <c r="G169" s="252"/>
      <c r="H169" s="259"/>
      <c r="I169" s="260"/>
      <c r="J169" s="123" t="str">
        <f t="shared" si="3"/>
        <v/>
      </c>
      <c r="K169" s="239"/>
      <c r="L169" s="239"/>
      <c r="M169" s="256"/>
      <c r="N169" s="24" t="str">
        <f t="shared" si="4"/>
        <v/>
      </c>
      <c r="O169" s="123" t="str">
        <f t="shared" si="5"/>
        <v/>
      </c>
      <c r="P169" s="261" t="str">
        <f t="shared" si="6"/>
        <v/>
      </c>
      <c r="Q169" s="24" t="str">
        <f t="shared" si="7"/>
        <v/>
      </c>
      <c r="R169" s="24" t="str">
        <f t="shared" si="8"/>
        <v/>
      </c>
      <c r="S169" s="24" t="str">
        <f t="shared" si="9"/>
        <v/>
      </c>
      <c r="T169" s="24" t="str">
        <f t="shared" si="10"/>
        <v/>
      </c>
      <c r="U169" s="24" t="str">
        <f t="shared" si="11"/>
        <v/>
      </c>
      <c r="V169" s="24" t="str">
        <f t="shared" si="12"/>
        <v/>
      </c>
      <c r="W169" s="261" t="str">
        <f t="shared" si="13"/>
        <v/>
      </c>
      <c r="X169" s="262" t="str">
        <f t="shared" si="14"/>
        <v/>
      </c>
      <c r="Y169" s="8">
        <f t="shared" si="15"/>
        <v>0</v>
      </c>
      <c r="Z169" s="3"/>
      <c r="AA169" s="3"/>
      <c r="AB169" s="3"/>
      <c r="AC169" s="3"/>
    </row>
    <row r="170" ht="12.75" hidden="1" customHeight="1">
      <c r="A170" s="250" t="s">
        <v>378</v>
      </c>
      <c r="B170" s="9"/>
      <c r="C170" s="17"/>
      <c r="D170" s="166"/>
      <c r="E170" s="251"/>
      <c r="F170" s="251"/>
      <c r="G170" s="252"/>
      <c r="H170" s="259"/>
      <c r="I170" s="260"/>
      <c r="J170" s="123" t="str">
        <f t="shared" si="3"/>
        <v/>
      </c>
      <c r="K170" s="239"/>
      <c r="L170" s="239"/>
      <c r="M170" s="256"/>
      <c r="N170" s="24" t="str">
        <f t="shared" si="4"/>
        <v/>
      </c>
      <c r="O170" s="123" t="str">
        <f t="shared" si="5"/>
        <v/>
      </c>
      <c r="P170" s="261" t="str">
        <f t="shared" si="6"/>
        <v/>
      </c>
      <c r="Q170" s="24" t="str">
        <f t="shared" si="7"/>
        <v/>
      </c>
      <c r="R170" s="24" t="str">
        <f t="shared" si="8"/>
        <v/>
      </c>
      <c r="S170" s="24" t="str">
        <f t="shared" si="9"/>
        <v/>
      </c>
      <c r="T170" s="24" t="str">
        <f t="shared" si="10"/>
        <v/>
      </c>
      <c r="U170" s="24" t="str">
        <f t="shared" si="11"/>
        <v/>
      </c>
      <c r="V170" s="24" t="str">
        <f t="shared" si="12"/>
        <v/>
      </c>
      <c r="W170" s="261" t="str">
        <f t="shared" si="13"/>
        <v/>
      </c>
      <c r="X170" s="262" t="str">
        <f t="shared" si="14"/>
        <v/>
      </c>
      <c r="Y170" s="8">
        <f t="shared" si="15"/>
        <v>0</v>
      </c>
      <c r="Z170" s="3"/>
      <c r="AA170" s="3"/>
      <c r="AB170" s="3"/>
      <c r="AC170" s="3"/>
    </row>
    <row r="171" ht="12.75" hidden="1" customHeight="1">
      <c r="A171" s="250" t="s">
        <v>378</v>
      </c>
      <c r="B171" s="9"/>
      <c r="C171" s="17"/>
      <c r="D171" s="166"/>
      <c r="E171" s="251"/>
      <c r="F171" s="251"/>
      <c r="G171" s="252"/>
      <c r="H171" s="259"/>
      <c r="I171" s="260"/>
      <c r="J171" s="123" t="str">
        <f t="shared" si="3"/>
        <v/>
      </c>
      <c r="K171" s="239"/>
      <c r="L171" s="239"/>
      <c r="M171" s="256"/>
      <c r="N171" s="24" t="str">
        <f t="shared" si="4"/>
        <v/>
      </c>
      <c r="O171" s="123" t="str">
        <f t="shared" si="5"/>
        <v/>
      </c>
      <c r="P171" s="261" t="str">
        <f t="shared" si="6"/>
        <v/>
      </c>
      <c r="Q171" s="24" t="str">
        <f t="shared" si="7"/>
        <v/>
      </c>
      <c r="R171" s="24" t="str">
        <f t="shared" si="8"/>
        <v/>
      </c>
      <c r="S171" s="24" t="str">
        <f t="shared" si="9"/>
        <v/>
      </c>
      <c r="T171" s="24" t="str">
        <f t="shared" si="10"/>
        <v/>
      </c>
      <c r="U171" s="24" t="str">
        <f t="shared" si="11"/>
        <v/>
      </c>
      <c r="V171" s="24" t="str">
        <f t="shared" si="12"/>
        <v/>
      </c>
      <c r="W171" s="261" t="str">
        <f t="shared" si="13"/>
        <v/>
      </c>
      <c r="X171" s="262" t="str">
        <f t="shared" si="14"/>
        <v/>
      </c>
      <c r="Y171" s="8">
        <f t="shared" si="15"/>
        <v>0</v>
      </c>
      <c r="Z171" s="3"/>
      <c r="AA171" s="3"/>
      <c r="AB171" s="3"/>
      <c r="AC171" s="3"/>
    </row>
    <row r="172" ht="12.75" hidden="1" customHeight="1">
      <c r="A172" s="250" t="s">
        <v>378</v>
      </c>
      <c r="B172" s="9"/>
      <c r="C172" s="17"/>
      <c r="D172" s="166"/>
      <c r="E172" s="251"/>
      <c r="F172" s="251"/>
      <c r="G172" s="252"/>
      <c r="H172" s="259"/>
      <c r="I172" s="260"/>
      <c r="J172" s="123" t="str">
        <f t="shared" si="3"/>
        <v/>
      </c>
      <c r="K172" s="239"/>
      <c r="L172" s="239"/>
      <c r="M172" s="256"/>
      <c r="N172" s="24" t="str">
        <f t="shared" si="4"/>
        <v/>
      </c>
      <c r="O172" s="123" t="str">
        <f t="shared" si="5"/>
        <v/>
      </c>
      <c r="P172" s="261" t="str">
        <f t="shared" si="6"/>
        <v/>
      </c>
      <c r="Q172" s="24" t="str">
        <f t="shared" si="7"/>
        <v/>
      </c>
      <c r="R172" s="24" t="str">
        <f t="shared" si="8"/>
        <v/>
      </c>
      <c r="S172" s="24" t="str">
        <f t="shared" si="9"/>
        <v/>
      </c>
      <c r="T172" s="24" t="str">
        <f t="shared" si="10"/>
        <v/>
      </c>
      <c r="U172" s="24" t="str">
        <f t="shared" si="11"/>
        <v/>
      </c>
      <c r="V172" s="24" t="str">
        <f t="shared" si="12"/>
        <v/>
      </c>
      <c r="W172" s="261" t="str">
        <f t="shared" si="13"/>
        <v/>
      </c>
      <c r="X172" s="262" t="str">
        <f t="shared" si="14"/>
        <v/>
      </c>
      <c r="Y172" s="8">
        <f t="shared" si="15"/>
        <v>0</v>
      </c>
      <c r="Z172" s="3"/>
      <c r="AA172" s="3"/>
      <c r="AB172" s="3"/>
      <c r="AC172" s="3"/>
    </row>
    <row r="173" ht="12.75" hidden="1" customHeight="1">
      <c r="A173" s="250" t="s">
        <v>378</v>
      </c>
      <c r="B173" s="9"/>
      <c r="C173" s="17"/>
      <c r="D173" s="166"/>
      <c r="E173" s="251"/>
      <c r="F173" s="251"/>
      <c r="G173" s="252"/>
      <c r="H173" s="259"/>
      <c r="I173" s="260"/>
      <c r="J173" s="123" t="str">
        <f t="shared" si="3"/>
        <v/>
      </c>
      <c r="K173" s="239"/>
      <c r="L173" s="239"/>
      <c r="M173" s="256"/>
      <c r="N173" s="24" t="str">
        <f t="shared" si="4"/>
        <v/>
      </c>
      <c r="O173" s="123" t="str">
        <f t="shared" si="5"/>
        <v/>
      </c>
      <c r="P173" s="261" t="str">
        <f t="shared" si="6"/>
        <v/>
      </c>
      <c r="Q173" s="24" t="str">
        <f t="shared" si="7"/>
        <v/>
      </c>
      <c r="R173" s="24" t="str">
        <f t="shared" si="8"/>
        <v/>
      </c>
      <c r="S173" s="24" t="str">
        <f t="shared" si="9"/>
        <v/>
      </c>
      <c r="T173" s="24" t="str">
        <f t="shared" si="10"/>
        <v/>
      </c>
      <c r="U173" s="24" t="str">
        <f t="shared" si="11"/>
        <v/>
      </c>
      <c r="V173" s="24" t="str">
        <f t="shared" si="12"/>
        <v/>
      </c>
      <c r="W173" s="261" t="str">
        <f t="shared" si="13"/>
        <v/>
      </c>
      <c r="X173" s="262" t="str">
        <f t="shared" si="14"/>
        <v/>
      </c>
      <c r="Y173" s="8">
        <f t="shared" si="15"/>
        <v>0</v>
      </c>
      <c r="Z173" s="3"/>
      <c r="AA173" s="3"/>
      <c r="AB173" s="3"/>
      <c r="AC173" s="3"/>
    </row>
    <row r="174" ht="12.75" hidden="1" customHeight="1">
      <c r="A174" s="250" t="s">
        <v>378</v>
      </c>
      <c r="B174" s="9"/>
      <c r="C174" s="17"/>
      <c r="D174" s="166"/>
      <c r="E174" s="251"/>
      <c r="F174" s="251"/>
      <c r="G174" s="252"/>
      <c r="H174" s="259"/>
      <c r="I174" s="260"/>
      <c r="J174" s="123" t="str">
        <f t="shared" si="3"/>
        <v/>
      </c>
      <c r="K174" s="239"/>
      <c r="L174" s="239"/>
      <c r="M174" s="256"/>
      <c r="N174" s="24" t="str">
        <f t="shared" si="4"/>
        <v/>
      </c>
      <c r="O174" s="123" t="str">
        <f t="shared" si="5"/>
        <v/>
      </c>
      <c r="P174" s="261" t="str">
        <f t="shared" si="6"/>
        <v/>
      </c>
      <c r="Q174" s="24" t="str">
        <f t="shared" si="7"/>
        <v/>
      </c>
      <c r="R174" s="24" t="str">
        <f t="shared" si="8"/>
        <v/>
      </c>
      <c r="S174" s="24" t="str">
        <f t="shared" si="9"/>
        <v/>
      </c>
      <c r="T174" s="24" t="str">
        <f t="shared" si="10"/>
        <v/>
      </c>
      <c r="U174" s="24" t="str">
        <f t="shared" si="11"/>
        <v/>
      </c>
      <c r="V174" s="24" t="str">
        <f t="shared" si="12"/>
        <v/>
      </c>
      <c r="W174" s="261" t="str">
        <f t="shared" si="13"/>
        <v/>
      </c>
      <c r="X174" s="262" t="str">
        <f t="shared" si="14"/>
        <v/>
      </c>
      <c r="Y174" s="8">
        <f t="shared" si="15"/>
        <v>0</v>
      </c>
      <c r="Z174" s="3"/>
      <c r="AA174" s="3"/>
      <c r="AB174" s="3"/>
      <c r="AC174" s="3"/>
    </row>
    <row r="175" ht="12.75" hidden="1" customHeight="1">
      <c r="A175" s="250" t="s">
        <v>378</v>
      </c>
      <c r="B175" s="9"/>
      <c r="C175" s="17"/>
      <c r="D175" s="166"/>
      <c r="E175" s="251"/>
      <c r="F175" s="251"/>
      <c r="G175" s="252"/>
      <c r="H175" s="259"/>
      <c r="I175" s="260"/>
      <c r="J175" s="123" t="str">
        <f t="shared" si="3"/>
        <v/>
      </c>
      <c r="K175" s="239"/>
      <c r="L175" s="239"/>
      <c r="M175" s="256"/>
      <c r="N175" s="24" t="str">
        <f t="shared" si="4"/>
        <v/>
      </c>
      <c r="O175" s="123" t="str">
        <f t="shared" si="5"/>
        <v/>
      </c>
      <c r="P175" s="261" t="str">
        <f t="shared" si="6"/>
        <v/>
      </c>
      <c r="Q175" s="24" t="str">
        <f t="shared" si="7"/>
        <v/>
      </c>
      <c r="R175" s="24" t="str">
        <f t="shared" si="8"/>
        <v/>
      </c>
      <c r="S175" s="24" t="str">
        <f t="shared" si="9"/>
        <v/>
      </c>
      <c r="T175" s="24" t="str">
        <f t="shared" si="10"/>
        <v/>
      </c>
      <c r="U175" s="24" t="str">
        <f t="shared" si="11"/>
        <v/>
      </c>
      <c r="V175" s="24" t="str">
        <f t="shared" si="12"/>
        <v/>
      </c>
      <c r="W175" s="261" t="str">
        <f t="shared" si="13"/>
        <v/>
      </c>
      <c r="X175" s="262" t="str">
        <f t="shared" si="14"/>
        <v/>
      </c>
      <c r="Y175" s="8">
        <f t="shared" si="15"/>
        <v>0</v>
      </c>
      <c r="Z175" s="3"/>
      <c r="AA175" s="3"/>
      <c r="AB175" s="3"/>
      <c r="AC175" s="3"/>
    </row>
    <row r="176" ht="12.75" hidden="1" customHeight="1">
      <c r="A176" s="250" t="s">
        <v>378</v>
      </c>
      <c r="B176" s="9"/>
      <c r="C176" s="17"/>
      <c r="D176" s="166"/>
      <c r="E176" s="251"/>
      <c r="F176" s="251"/>
      <c r="G176" s="252"/>
      <c r="H176" s="259"/>
      <c r="I176" s="260"/>
      <c r="J176" s="123" t="str">
        <f t="shared" si="3"/>
        <v/>
      </c>
      <c r="K176" s="239"/>
      <c r="L176" s="239"/>
      <c r="M176" s="256"/>
      <c r="N176" s="24" t="str">
        <f t="shared" si="4"/>
        <v/>
      </c>
      <c r="O176" s="123" t="str">
        <f t="shared" si="5"/>
        <v/>
      </c>
      <c r="P176" s="261" t="str">
        <f t="shared" si="6"/>
        <v/>
      </c>
      <c r="Q176" s="24" t="str">
        <f t="shared" si="7"/>
        <v/>
      </c>
      <c r="R176" s="24" t="str">
        <f t="shared" si="8"/>
        <v/>
      </c>
      <c r="S176" s="24" t="str">
        <f t="shared" si="9"/>
        <v/>
      </c>
      <c r="T176" s="24" t="str">
        <f t="shared" si="10"/>
        <v/>
      </c>
      <c r="U176" s="24" t="str">
        <f t="shared" si="11"/>
        <v/>
      </c>
      <c r="V176" s="24" t="str">
        <f t="shared" si="12"/>
        <v/>
      </c>
      <c r="W176" s="261" t="str">
        <f t="shared" si="13"/>
        <v/>
      </c>
      <c r="X176" s="262" t="str">
        <f t="shared" si="14"/>
        <v/>
      </c>
      <c r="Y176" s="8">
        <f t="shared" si="15"/>
        <v>0</v>
      </c>
      <c r="Z176" s="3"/>
      <c r="AA176" s="3"/>
      <c r="AB176" s="3"/>
      <c r="AC176" s="3"/>
    </row>
    <row r="177" ht="12.75" hidden="1" customHeight="1">
      <c r="A177" s="250" t="s">
        <v>378</v>
      </c>
      <c r="B177" s="9"/>
      <c r="C177" s="17"/>
      <c r="D177" s="166"/>
      <c r="E177" s="251"/>
      <c r="F177" s="251"/>
      <c r="G177" s="252"/>
      <c r="H177" s="259"/>
      <c r="I177" s="260"/>
      <c r="J177" s="123" t="str">
        <f t="shared" si="3"/>
        <v/>
      </c>
      <c r="K177" s="239"/>
      <c r="L177" s="239"/>
      <c r="M177" s="256"/>
      <c r="N177" s="24" t="str">
        <f t="shared" si="4"/>
        <v/>
      </c>
      <c r="O177" s="123" t="str">
        <f t="shared" si="5"/>
        <v/>
      </c>
      <c r="P177" s="261" t="str">
        <f t="shared" si="6"/>
        <v/>
      </c>
      <c r="Q177" s="24" t="str">
        <f t="shared" si="7"/>
        <v/>
      </c>
      <c r="R177" s="24" t="str">
        <f t="shared" si="8"/>
        <v/>
      </c>
      <c r="S177" s="24" t="str">
        <f t="shared" si="9"/>
        <v/>
      </c>
      <c r="T177" s="24" t="str">
        <f t="shared" si="10"/>
        <v/>
      </c>
      <c r="U177" s="24" t="str">
        <f t="shared" si="11"/>
        <v/>
      </c>
      <c r="V177" s="24" t="str">
        <f t="shared" si="12"/>
        <v/>
      </c>
      <c r="W177" s="261" t="str">
        <f t="shared" si="13"/>
        <v/>
      </c>
      <c r="X177" s="262" t="str">
        <f t="shared" si="14"/>
        <v/>
      </c>
      <c r="Y177" s="8">
        <f t="shared" si="15"/>
        <v>0</v>
      </c>
      <c r="Z177" s="3"/>
      <c r="AA177" s="3"/>
      <c r="AB177" s="3"/>
      <c r="AC177" s="3"/>
    </row>
    <row r="178" ht="12.75" hidden="1" customHeight="1">
      <c r="A178" s="250" t="s">
        <v>378</v>
      </c>
      <c r="B178" s="9"/>
      <c r="C178" s="17"/>
      <c r="D178" s="166"/>
      <c r="E178" s="251"/>
      <c r="F178" s="251"/>
      <c r="G178" s="252"/>
      <c r="H178" s="259"/>
      <c r="I178" s="260"/>
      <c r="J178" s="123" t="str">
        <f t="shared" si="3"/>
        <v/>
      </c>
      <c r="K178" s="239"/>
      <c r="L178" s="239"/>
      <c r="M178" s="256"/>
      <c r="N178" s="24" t="str">
        <f t="shared" si="4"/>
        <v/>
      </c>
      <c r="O178" s="123" t="str">
        <f t="shared" si="5"/>
        <v/>
      </c>
      <c r="P178" s="261" t="str">
        <f t="shared" si="6"/>
        <v/>
      </c>
      <c r="Q178" s="24" t="str">
        <f t="shared" si="7"/>
        <v/>
      </c>
      <c r="R178" s="24" t="str">
        <f t="shared" si="8"/>
        <v/>
      </c>
      <c r="S178" s="24" t="str">
        <f t="shared" si="9"/>
        <v/>
      </c>
      <c r="T178" s="24" t="str">
        <f t="shared" si="10"/>
        <v/>
      </c>
      <c r="U178" s="24" t="str">
        <f t="shared" si="11"/>
        <v/>
      </c>
      <c r="V178" s="24" t="str">
        <f t="shared" si="12"/>
        <v/>
      </c>
      <c r="W178" s="261" t="str">
        <f t="shared" si="13"/>
        <v/>
      </c>
      <c r="X178" s="262" t="str">
        <f t="shared" si="14"/>
        <v/>
      </c>
      <c r="Y178" s="8">
        <f t="shared" si="15"/>
        <v>0</v>
      </c>
      <c r="Z178" s="3"/>
      <c r="AA178" s="3"/>
      <c r="AB178" s="3"/>
      <c r="AC178" s="3"/>
    </row>
    <row r="179" ht="12.75" hidden="1" customHeight="1">
      <c r="A179" s="250" t="s">
        <v>378</v>
      </c>
      <c r="B179" s="9"/>
      <c r="C179" s="17"/>
      <c r="D179" s="166"/>
      <c r="E179" s="251"/>
      <c r="F179" s="251"/>
      <c r="G179" s="252"/>
      <c r="H179" s="259"/>
      <c r="I179" s="260"/>
      <c r="J179" s="123" t="str">
        <f t="shared" si="3"/>
        <v/>
      </c>
      <c r="K179" s="239"/>
      <c r="L179" s="239"/>
      <c r="M179" s="256"/>
      <c r="N179" s="24" t="str">
        <f t="shared" si="4"/>
        <v/>
      </c>
      <c r="O179" s="123" t="str">
        <f t="shared" si="5"/>
        <v/>
      </c>
      <c r="P179" s="261" t="str">
        <f t="shared" si="6"/>
        <v/>
      </c>
      <c r="Q179" s="24" t="str">
        <f t="shared" si="7"/>
        <v/>
      </c>
      <c r="R179" s="24" t="str">
        <f t="shared" si="8"/>
        <v/>
      </c>
      <c r="S179" s="24" t="str">
        <f t="shared" si="9"/>
        <v/>
      </c>
      <c r="T179" s="24" t="str">
        <f t="shared" si="10"/>
        <v/>
      </c>
      <c r="U179" s="24" t="str">
        <f t="shared" si="11"/>
        <v/>
      </c>
      <c r="V179" s="24" t="str">
        <f t="shared" si="12"/>
        <v/>
      </c>
      <c r="W179" s="261" t="str">
        <f t="shared" si="13"/>
        <v/>
      </c>
      <c r="X179" s="262" t="str">
        <f t="shared" si="14"/>
        <v/>
      </c>
      <c r="Y179" s="8">
        <f t="shared" si="15"/>
        <v>0</v>
      </c>
      <c r="Z179" s="3"/>
      <c r="AA179" s="3"/>
      <c r="AB179" s="3"/>
      <c r="AC179" s="3"/>
    </row>
    <row r="180" ht="12.75" hidden="1" customHeight="1">
      <c r="A180" s="250" t="s">
        <v>378</v>
      </c>
      <c r="B180" s="9"/>
      <c r="C180" s="17"/>
      <c r="D180" s="166"/>
      <c r="E180" s="251"/>
      <c r="F180" s="251"/>
      <c r="G180" s="252"/>
      <c r="H180" s="259"/>
      <c r="I180" s="260"/>
      <c r="J180" s="123" t="str">
        <f t="shared" si="3"/>
        <v/>
      </c>
      <c r="K180" s="239"/>
      <c r="L180" s="239"/>
      <c r="M180" s="256"/>
      <c r="N180" s="24" t="str">
        <f t="shared" si="4"/>
        <v/>
      </c>
      <c r="O180" s="123" t="str">
        <f t="shared" si="5"/>
        <v/>
      </c>
      <c r="P180" s="261" t="str">
        <f t="shared" si="6"/>
        <v/>
      </c>
      <c r="Q180" s="24" t="str">
        <f t="shared" si="7"/>
        <v/>
      </c>
      <c r="R180" s="24" t="str">
        <f t="shared" si="8"/>
        <v/>
      </c>
      <c r="S180" s="24" t="str">
        <f t="shared" si="9"/>
        <v/>
      </c>
      <c r="T180" s="24" t="str">
        <f t="shared" si="10"/>
        <v/>
      </c>
      <c r="U180" s="24" t="str">
        <f t="shared" si="11"/>
        <v/>
      </c>
      <c r="V180" s="24" t="str">
        <f t="shared" si="12"/>
        <v/>
      </c>
      <c r="W180" s="261" t="str">
        <f t="shared" si="13"/>
        <v/>
      </c>
      <c r="X180" s="262" t="str">
        <f t="shared" si="14"/>
        <v/>
      </c>
      <c r="Y180" s="8">
        <f t="shared" si="15"/>
        <v>0</v>
      </c>
      <c r="Z180" s="3"/>
      <c r="AA180" s="3"/>
      <c r="AB180" s="3"/>
      <c r="AC180" s="3"/>
    </row>
    <row r="181" ht="12.75" hidden="1" customHeight="1">
      <c r="A181" s="250" t="s">
        <v>378</v>
      </c>
      <c r="B181" s="9"/>
      <c r="C181" s="17"/>
      <c r="D181" s="166"/>
      <c r="E181" s="251"/>
      <c r="F181" s="251"/>
      <c r="G181" s="252"/>
      <c r="H181" s="259"/>
      <c r="I181" s="260"/>
      <c r="J181" s="123" t="str">
        <f t="shared" si="3"/>
        <v/>
      </c>
      <c r="K181" s="239"/>
      <c r="L181" s="239"/>
      <c r="M181" s="256"/>
      <c r="N181" s="24" t="str">
        <f t="shared" si="4"/>
        <v/>
      </c>
      <c r="O181" s="123" t="str">
        <f t="shared" si="5"/>
        <v/>
      </c>
      <c r="P181" s="261" t="str">
        <f t="shared" si="6"/>
        <v/>
      </c>
      <c r="Q181" s="24" t="str">
        <f t="shared" si="7"/>
        <v/>
      </c>
      <c r="R181" s="24" t="str">
        <f t="shared" si="8"/>
        <v/>
      </c>
      <c r="S181" s="24" t="str">
        <f t="shared" si="9"/>
        <v/>
      </c>
      <c r="T181" s="24" t="str">
        <f t="shared" si="10"/>
        <v/>
      </c>
      <c r="U181" s="24" t="str">
        <f t="shared" si="11"/>
        <v/>
      </c>
      <c r="V181" s="24" t="str">
        <f t="shared" si="12"/>
        <v/>
      </c>
      <c r="W181" s="261" t="str">
        <f t="shared" si="13"/>
        <v/>
      </c>
      <c r="X181" s="262" t="str">
        <f t="shared" si="14"/>
        <v/>
      </c>
      <c r="Y181" s="8">
        <f t="shared" si="15"/>
        <v>0</v>
      </c>
      <c r="Z181" s="3"/>
      <c r="AA181" s="3"/>
      <c r="AB181" s="3"/>
      <c r="AC181" s="3"/>
    </row>
    <row r="182" ht="12.75" hidden="1" customHeight="1">
      <c r="A182" s="250" t="s">
        <v>378</v>
      </c>
      <c r="B182" s="9"/>
      <c r="C182" s="17"/>
      <c r="D182" s="166"/>
      <c r="E182" s="251"/>
      <c r="F182" s="251"/>
      <c r="G182" s="252"/>
      <c r="H182" s="259"/>
      <c r="I182" s="260"/>
      <c r="J182" s="123" t="str">
        <f t="shared" si="3"/>
        <v/>
      </c>
      <c r="K182" s="239"/>
      <c r="L182" s="239"/>
      <c r="M182" s="256"/>
      <c r="N182" s="24" t="str">
        <f t="shared" si="4"/>
        <v/>
      </c>
      <c r="O182" s="123" t="str">
        <f t="shared" si="5"/>
        <v/>
      </c>
      <c r="P182" s="261" t="str">
        <f t="shared" si="6"/>
        <v/>
      </c>
      <c r="Q182" s="24" t="str">
        <f t="shared" si="7"/>
        <v/>
      </c>
      <c r="R182" s="24" t="str">
        <f t="shared" si="8"/>
        <v/>
      </c>
      <c r="S182" s="24" t="str">
        <f t="shared" si="9"/>
        <v/>
      </c>
      <c r="T182" s="24" t="str">
        <f t="shared" si="10"/>
        <v/>
      </c>
      <c r="U182" s="24" t="str">
        <f t="shared" si="11"/>
        <v/>
      </c>
      <c r="V182" s="24" t="str">
        <f t="shared" si="12"/>
        <v/>
      </c>
      <c r="W182" s="261" t="str">
        <f t="shared" si="13"/>
        <v/>
      </c>
      <c r="X182" s="262" t="str">
        <f t="shared" si="14"/>
        <v/>
      </c>
      <c r="Y182" s="8">
        <f t="shared" si="15"/>
        <v>0</v>
      </c>
      <c r="Z182" s="3"/>
      <c r="AA182" s="3"/>
      <c r="AB182" s="3"/>
      <c r="AC182" s="3"/>
    </row>
    <row r="183" ht="12.75" hidden="1" customHeight="1">
      <c r="A183" s="250" t="s">
        <v>378</v>
      </c>
      <c r="B183" s="9"/>
      <c r="C183" s="17"/>
      <c r="D183" s="166"/>
      <c r="E183" s="251"/>
      <c r="F183" s="251"/>
      <c r="G183" s="252"/>
      <c r="H183" s="259"/>
      <c r="I183" s="260"/>
      <c r="J183" s="123" t="str">
        <f t="shared" si="3"/>
        <v/>
      </c>
      <c r="K183" s="239"/>
      <c r="L183" s="239"/>
      <c r="M183" s="256"/>
      <c r="N183" s="24" t="str">
        <f t="shared" si="4"/>
        <v/>
      </c>
      <c r="O183" s="123" t="str">
        <f t="shared" si="5"/>
        <v/>
      </c>
      <c r="P183" s="261" t="str">
        <f t="shared" si="6"/>
        <v/>
      </c>
      <c r="Q183" s="24" t="str">
        <f t="shared" si="7"/>
        <v/>
      </c>
      <c r="R183" s="24" t="str">
        <f t="shared" si="8"/>
        <v/>
      </c>
      <c r="S183" s="24" t="str">
        <f t="shared" si="9"/>
        <v/>
      </c>
      <c r="T183" s="24" t="str">
        <f t="shared" si="10"/>
        <v/>
      </c>
      <c r="U183" s="24" t="str">
        <f t="shared" si="11"/>
        <v/>
      </c>
      <c r="V183" s="24" t="str">
        <f t="shared" si="12"/>
        <v/>
      </c>
      <c r="W183" s="261" t="str">
        <f t="shared" si="13"/>
        <v/>
      </c>
      <c r="X183" s="262" t="str">
        <f t="shared" si="14"/>
        <v/>
      </c>
      <c r="Y183" s="8">
        <f t="shared" si="15"/>
        <v>0</v>
      </c>
      <c r="Z183" s="3"/>
      <c r="AA183" s="3"/>
      <c r="AB183" s="3"/>
      <c r="AC183" s="3"/>
    </row>
    <row r="184" ht="12.75" hidden="1" customHeight="1">
      <c r="A184" s="250" t="s">
        <v>378</v>
      </c>
      <c r="B184" s="9"/>
      <c r="C184" s="17"/>
      <c r="D184" s="166"/>
      <c r="E184" s="251"/>
      <c r="F184" s="251"/>
      <c r="G184" s="252"/>
      <c r="H184" s="259"/>
      <c r="I184" s="260"/>
      <c r="J184" s="123" t="str">
        <f t="shared" si="3"/>
        <v/>
      </c>
      <c r="K184" s="239"/>
      <c r="L184" s="239"/>
      <c r="M184" s="256"/>
      <c r="N184" s="24" t="str">
        <f t="shared" si="4"/>
        <v/>
      </c>
      <c r="O184" s="123" t="str">
        <f t="shared" si="5"/>
        <v/>
      </c>
      <c r="P184" s="261" t="str">
        <f t="shared" si="6"/>
        <v/>
      </c>
      <c r="Q184" s="24" t="str">
        <f t="shared" si="7"/>
        <v/>
      </c>
      <c r="R184" s="24" t="str">
        <f t="shared" si="8"/>
        <v/>
      </c>
      <c r="S184" s="24" t="str">
        <f t="shared" si="9"/>
        <v/>
      </c>
      <c r="T184" s="24" t="str">
        <f t="shared" si="10"/>
        <v/>
      </c>
      <c r="U184" s="24" t="str">
        <f t="shared" si="11"/>
        <v/>
      </c>
      <c r="V184" s="24" t="str">
        <f t="shared" si="12"/>
        <v/>
      </c>
      <c r="W184" s="261" t="str">
        <f t="shared" si="13"/>
        <v/>
      </c>
      <c r="X184" s="262" t="str">
        <f t="shared" si="14"/>
        <v/>
      </c>
      <c r="Y184" s="8">
        <f t="shared" si="15"/>
        <v>0</v>
      </c>
      <c r="Z184" s="3"/>
      <c r="AA184" s="3"/>
      <c r="AB184" s="3"/>
      <c r="AC184" s="3"/>
    </row>
    <row r="185" ht="12.75" hidden="1" customHeight="1">
      <c r="A185" s="250" t="s">
        <v>378</v>
      </c>
      <c r="B185" s="9"/>
      <c r="C185" s="17"/>
      <c r="D185" s="166"/>
      <c r="E185" s="251"/>
      <c r="F185" s="251"/>
      <c r="G185" s="252"/>
      <c r="H185" s="259"/>
      <c r="I185" s="260"/>
      <c r="J185" s="123" t="str">
        <f t="shared" si="3"/>
        <v/>
      </c>
      <c r="K185" s="239"/>
      <c r="L185" s="239"/>
      <c r="M185" s="256"/>
      <c r="N185" s="24" t="str">
        <f t="shared" si="4"/>
        <v/>
      </c>
      <c r="O185" s="123" t="str">
        <f t="shared" si="5"/>
        <v/>
      </c>
      <c r="P185" s="261" t="str">
        <f t="shared" si="6"/>
        <v/>
      </c>
      <c r="Q185" s="24" t="str">
        <f t="shared" si="7"/>
        <v/>
      </c>
      <c r="R185" s="24" t="str">
        <f t="shared" si="8"/>
        <v/>
      </c>
      <c r="S185" s="24" t="str">
        <f t="shared" si="9"/>
        <v/>
      </c>
      <c r="T185" s="24" t="str">
        <f t="shared" si="10"/>
        <v/>
      </c>
      <c r="U185" s="24" t="str">
        <f t="shared" si="11"/>
        <v/>
      </c>
      <c r="V185" s="24" t="str">
        <f t="shared" si="12"/>
        <v/>
      </c>
      <c r="W185" s="261" t="str">
        <f t="shared" si="13"/>
        <v/>
      </c>
      <c r="X185" s="262" t="str">
        <f t="shared" si="14"/>
        <v/>
      </c>
      <c r="Y185" s="8">
        <f t="shared" si="15"/>
        <v>0</v>
      </c>
      <c r="Z185" s="3"/>
      <c r="AA185" s="3"/>
      <c r="AB185" s="3"/>
      <c r="AC185" s="3"/>
    </row>
    <row r="186" ht="12.75" hidden="1" customHeight="1">
      <c r="A186" s="250" t="s">
        <v>378</v>
      </c>
      <c r="B186" s="9"/>
      <c r="C186" s="17"/>
      <c r="D186" s="166"/>
      <c r="E186" s="251"/>
      <c r="F186" s="251"/>
      <c r="G186" s="252"/>
      <c r="H186" s="259"/>
      <c r="I186" s="260"/>
      <c r="J186" s="123" t="str">
        <f t="shared" si="3"/>
        <v/>
      </c>
      <c r="K186" s="239"/>
      <c r="L186" s="239"/>
      <c r="M186" s="256"/>
      <c r="N186" s="24" t="str">
        <f t="shared" si="4"/>
        <v/>
      </c>
      <c r="O186" s="123" t="str">
        <f t="shared" si="5"/>
        <v/>
      </c>
      <c r="P186" s="261" t="str">
        <f t="shared" si="6"/>
        <v/>
      </c>
      <c r="Q186" s="24" t="str">
        <f t="shared" si="7"/>
        <v/>
      </c>
      <c r="R186" s="24" t="str">
        <f t="shared" si="8"/>
        <v/>
      </c>
      <c r="S186" s="24" t="str">
        <f t="shared" si="9"/>
        <v/>
      </c>
      <c r="T186" s="24" t="str">
        <f t="shared" si="10"/>
        <v/>
      </c>
      <c r="U186" s="24" t="str">
        <f t="shared" si="11"/>
        <v/>
      </c>
      <c r="V186" s="24" t="str">
        <f t="shared" si="12"/>
        <v/>
      </c>
      <c r="W186" s="261" t="str">
        <f t="shared" si="13"/>
        <v/>
      </c>
      <c r="X186" s="262" t="str">
        <f t="shared" si="14"/>
        <v/>
      </c>
      <c r="Y186" s="8">
        <f t="shared" si="15"/>
        <v>0</v>
      </c>
      <c r="Z186" s="3"/>
      <c r="AA186" s="3"/>
      <c r="AB186" s="3"/>
      <c r="AC186" s="3"/>
    </row>
    <row r="187" ht="12.75" hidden="1" customHeight="1">
      <c r="A187" s="250" t="s">
        <v>378</v>
      </c>
      <c r="B187" s="9"/>
      <c r="C187" s="17"/>
      <c r="D187" s="166"/>
      <c r="E187" s="251"/>
      <c r="F187" s="251"/>
      <c r="G187" s="252"/>
      <c r="H187" s="259"/>
      <c r="I187" s="260"/>
      <c r="J187" s="123" t="str">
        <f t="shared" si="3"/>
        <v/>
      </c>
      <c r="K187" s="239"/>
      <c r="L187" s="239"/>
      <c r="M187" s="256"/>
      <c r="N187" s="24" t="str">
        <f t="shared" si="4"/>
        <v/>
      </c>
      <c r="O187" s="123" t="str">
        <f t="shared" si="5"/>
        <v/>
      </c>
      <c r="P187" s="261" t="str">
        <f t="shared" si="6"/>
        <v/>
      </c>
      <c r="Q187" s="24" t="str">
        <f t="shared" si="7"/>
        <v/>
      </c>
      <c r="R187" s="24" t="str">
        <f t="shared" si="8"/>
        <v/>
      </c>
      <c r="S187" s="24" t="str">
        <f t="shared" si="9"/>
        <v/>
      </c>
      <c r="T187" s="24" t="str">
        <f t="shared" si="10"/>
        <v/>
      </c>
      <c r="U187" s="24" t="str">
        <f t="shared" si="11"/>
        <v/>
      </c>
      <c r="V187" s="24" t="str">
        <f t="shared" si="12"/>
        <v/>
      </c>
      <c r="W187" s="261" t="str">
        <f t="shared" si="13"/>
        <v/>
      </c>
      <c r="X187" s="262" t="str">
        <f t="shared" si="14"/>
        <v/>
      </c>
      <c r="Y187" s="8">
        <f t="shared" si="15"/>
        <v>0</v>
      </c>
      <c r="Z187" s="3"/>
      <c r="AA187" s="3"/>
      <c r="AB187" s="3"/>
      <c r="AC187" s="3"/>
    </row>
    <row r="188" ht="12.75" hidden="1" customHeight="1">
      <c r="A188" s="250" t="s">
        <v>378</v>
      </c>
      <c r="B188" s="9"/>
      <c r="C188" s="17"/>
      <c r="D188" s="166"/>
      <c r="E188" s="251"/>
      <c r="F188" s="251"/>
      <c r="G188" s="252"/>
      <c r="H188" s="259"/>
      <c r="I188" s="260"/>
      <c r="J188" s="123" t="str">
        <f t="shared" si="3"/>
        <v/>
      </c>
      <c r="K188" s="239"/>
      <c r="L188" s="239"/>
      <c r="M188" s="256"/>
      <c r="N188" s="24" t="str">
        <f t="shared" si="4"/>
        <v/>
      </c>
      <c r="O188" s="123" t="str">
        <f t="shared" si="5"/>
        <v/>
      </c>
      <c r="P188" s="261" t="str">
        <f t="shared" si="6"/>
        <v/>
      </c>
      <c r="Q188" s="24" t="str">
        <f t="shared" si="7"/>
        <v/>
      </c>
      <c r="R188" s="24" t="str">
        <f t="shared" si="8"/>
        <v/>
      </c>
      <c r="S188" s="24" t="str">
        <f t="shared" si="9"/>
        <v/>
      </c>
      <c r="T188" s="24" t="str">
        <f t="shared" si="10"/>
        <v/>
      </c>
      <c r="U188" s="24" t="str">
        <f t="shared" si="11"/>
        <v/>
      </c>
      <c r="V188" s="24" t="str">
        <f t="shared" si="12"/>
        <v/>
      </c>
      <c r="W188" s="261" t="str">
        <f t="shared" si="13"/>
        <v/>
      </c>
      <c r="X188" s="262" t="str">
        <f t="shared" si="14"/>
        <v/>
      </c>
      <c r="Y188" s="8">
        <f t="shared" si="15"/>
        <v>0</v>
      </c>
      <c r="Z188" s="3"/>
      <c r="AA188" s="3"/>
      <c r="AB188" s="3"/>
      <c r="AC188" s="3"/>
    </row>
    <row r="189" ht="12.75" hidden="1" customHeight="1">
      <c r="A189" s="250" t="s">
        <v>378</v>
      </c>
      <c r="B189" s="9"/>
      <c r="C189" s="17"/>
      <c r="D189" s="166"/>
      <c r="E189" s="251"/>
      <c r="F189" s="251"/>
      <c r="G189" s="252"/>
      <c r="H189" s="259"/>
      <c r="I189" s="260"/>
      <c r="J189" s="123" t="str">
        <f t="shared" si="3"/>
        <v/>
      </c>
      <c r="K189" s="239"/>
      <c r="L189" s="239"/>
      <c r="M189" s="256"/>
      <c r="N189" s="24" t="str">
        <f t="shared" si="4"/>
        <v/>
      </c>
      <c r="O189" s="123" t="str">
        <f t="shared" si="5"/>
        <v/>
      </c>
      <c r="P189" s="261" t="str">
        <f t="shared" si="6"/>
        <v/>
      </c>
      <c r="Q189" s="24" t="str">
        <f t="shared" si="7"/>
        <v/>
      </c>
      <c r="R189" s="24" t="str">
        <f t="shared" si="8"/>
        <v/>
      </c>
      <c r="S189" s="24" t="str">
        <f t="shared" si="9"/>
        <v/>
      </c>
      <c r="T189" s="24" t="str">
        <f t="shared" si="10"/>
        <v/>
      </c>
      <c r="U189" s="24" t="str">
        <f t="shared" si="11"/>
        <v/>
      </c>
      <c r="V189" s="24" t="str">
        <f t="shared" si="12"/>
        <v/>
      </c>
      <c r="W189" s="261" t="str">
        <f t="shared" si="13"/>
        <v/>
      </c>
      <c r="X189" s="262" t="str">
        <f t="shared" si="14"/>
        <v/>
      </c>
      <c r="Y189" s="8">
        <f t="shared" si="15"/>
        <v>0</v>
      </c>
      <c r="Z189" s="3"/>
      <c r="AA189" s="3"/>
      <c r="AB189" s="3"/>
      <c r="AC189" s="3"/>
    </row>
    <row r="190" ht="12.75" hidden="1" customHeight="1">
      <c r="A190" s="250" t="s">
        <v>378</v>
      </c>
      <c r="B190" s="9"/>
      <c r="C190" s="17"/>
      <c r="D190" s="166"/>
      <c r="E190" s="251"/>
      <c r="F190" s="251"/>
      <c r="G190" s="252"/>
      <c r="H190" s="259"/>
      <c r="I190" s="260"/>
      <c r="J190" s="123" t="str">
        <f t="shared" si="3"/>
        <v/>
      </c>
      <c r="K190" s="239"/>
      <c r="L190" s="239"/>
      <c r="M190" s="256"/>
      <c r="N190" s="24" t="str">
        <f t="shared" si="4"/>
        <v/>
      </c>
      <c r="O190" s="123" t="str">
        <f t="shared" si="5"/>
        <v/>
      </c>
      <c r="P190" s="261" t="str">
        <f t="shared" si="6"/>
        <v/>
      </c>
      <c r="Q190" s="24" t="str">
        <f t="shared" si="7"/>
        <v/>
      </c>
      <c r="R190" s="24" t="str">
        <f t="shared" si="8"/>
        <v/>
      </c>
      <c r="S190" s="24" t="str">
        <f t="shared" si="9"/>
        <v/>
      </c>
      <c r="T190" s="24" t="str">
        <f t="shared" si="10"/>
        <v/>
      </c>
      <c r="U190" s="24" t="str">
        <f t="shared" si="11"/>
        <v/>
      </c>
      <c r="V190" s="24" t="str">
        <f t="shared" si="12"/>
        <v/>
      </c>
      <c r="W190" s="261" t="str">
        <f t="shared" si="13"/>
        <v/>
      </c>
      <c r="X190" s="262" t="str">
        <f t="shared" si="14"/>
        <v/>
      </c>
      <c r="Y190" s="8">
        <f t="shared" si="15"/>
        <v>0</v>
      </c>
      <c r="Z190" s="3"/>
      <c r="AA190" s="3"/>
      <c r="AB190" s="3"/>
      <c r="AC190" s="3"/>
    </row>
    <row r="191" ht="12.75" hidden="1" customHeight="1">
      <c r="A191" s="250" t="s">
        <v>378</v>
      </c>
      <c r="B191" s="9"/>
      <c r="C191" s="17"/>
      <c r="D191" s="166"/>
      <c r="E191" s="251"/>
      <c r="F191" s="251"/>
      <c r="G191" s="252"/>
      <c r="H191" s="259"/>
      <c r="I191" s="260"/>
      <c r="J191" s="123" t="str">
        <f t="shared" si="3"/>
        <v/>
      </c>
      <c r="K191" s="239"/>
      <c r="L191" s="239"/>
      <c r="M191" s="256"/>
      <c r="N191" s="24" t="str">
        <f t="shared" si="4"/>
        <v/>
      </c>
      <c r="O191" s="123" t="str">
        <f t="shared" si="5"/>
        <v/>
      </c>
      <c r="P191" s="261" t="str">
        <f t="shared" si="6"/>
        <v/>
      </c>
      <c r="Q191" s="24" t="str">
        <f t="shared" si="7"/>
        <v/>
      </c>
      <c r="R191" s="24" t="str">
        <f t="shared" si="8"/>
        <v/>
      </c>
      <c r="S191" s="24" t="str">
        <f t="shared" si="9"/>
        <v/>
      </c>
      <c r="T191" s="24" t="str">
        <f t="shared" si="10"/>
        <v/>
      </c>
      <c r="U191" s="24" t="str">
        <f t="shared" si="11"/>
        <v/>
      </c>
      <c r="V191" s="24" t="str">
        <f t="shared" si="12"/>
        <v/>
      </c>
      <c r="W191" s="261" t="str">
        <f t="shared" si="13"/>
        <v/>
      </c>
      <c r="X191" s="262" t="str">
        <f t="shared" si="14"/>
        <v/>
      </c>
      <c r="Y191" s="8">
        <f t="shared" si="15"/>
        <v>0</v>
      </c>
      <c r="Z191" s="3"/>
      <c r="AA191" s="3"/>
      <c r="AB191" s="3"/>
      <c r="AC191" s="3"/>
    </row>
    <row r="192" ht="12.75" hidden="1" customHeight="1">
      <c r="A192" s="250" t="s">
        <v>378</v>
      </c>
      <c r="B192" s="9"/>
      <c r="C192" s="17"/>
      <c r="D192" s="166"/>
      <c r="E192" s="251"/>
      <c r="F192" s="251"/>
      <c r="G192" s="252"/>
      <c r="H192" s="259"/>
      <c r="I192" s="260"/>
      <c r="J192" s="123" t="str">
        <f t="shared" si="3"/>
        <v/>
      </c>
      <c r="K192" s="239"/>
      <c r="L192" s="239"/>
      <c r="M192" s="256"/>
      <c r="N192" s="24" t="str">
        <f t="shared" si="4"/>
        <v/>
      </c>
      <c r="O192" s="123" t="str">
        <f t="shared" si="5"/>
        <v/>
      </c>
      <c r="P192" s="261" t="str">
        <f t="shared" si="6"/>
        <v/>
      </c>
      <c r="Q192" s="24" t="str">
        <f t="shared" si="7"/>
        <v/>
      </c>
      <c r="R192" s="24" t="str">
        <f t="shared" si="8"/>
        <v/>
      </c>
      <c r="S192" s="24" t="str">
        <f t="shared" si="9"/>
        <v/>
      </c>
      <c r="T192" s="24" t="str">
        <f t="shared" si="10"/>
        <v/>
      </c>
      <c r="U192" s="24" t="str">
        <f t="shared" si="11"/>
        <v/>
      </c>
      <c r="V192" s="24" t="str">
        <f t="shared" si="12"/>
        <v/>
      </c>
      <c r="W192" s="261" t="str">
        <f t="shared" si="13"/>
        <v/>
      </c>
      <c r="X192" s="262" t="str">
        <f t="shared" si="14"/>
        <v/>
      </c>
      <c r="Y192" s="8">
        <f t="shared" si="15"/>
        <v>0</v>
      </c>
      <c r="Z192" s="3"/>
      <c r="AA192" s="3"/>
      <c r="AB192" s="3"/>
      <c r="AC192" s="3"/>
    </row>
    <row r="193" ht="12.75" hidden="1" customHeight="1">
      <c r="A193" s="250" t="s">
        <v>378</v>
      </c>
      <c r="B193" s="9"/>
      <c r="C193" s="17"/>
      <c r="D193" s="166"/>
      <c r="E193" s="251"/>
      <c r="F193" s="251"/>
      <c r="G193" s="252"/>
      <c r="H193" s="259"/>
      <c r="I193" s="260"/>
      <c r="J193" s="123" t="str">
        <f t="shared" si="3"/>
        <v/>
      </c>
      <c r="K193" s="239"/>
      <c r="L193" s="239"/>
      <c r="M193" s="256"/>
      <c r="N193" s="24" t="str">
        <f t="shared" si="4"/>
        <v/>
      </c>
      <c r="O193" s="123" t="str">
        <f t="shared" si="5"/>
        <v/>
      </c>
      <c r="P193" s="261" t="str">
        <f t="shared" si="6"/>
        <v/>
      </c>
      <c r="Q193" s="24" t="str">
        <f t="shared" si="7"/>
        <v/>
      </c>
      <c r="R193" s="24" t="str">
        <f t="shared" si="8"/>
        <v/>
      </c>
      <c r="S193" s="24" t="str">
        <f t="shared" si="9"/>
        <v/>
      </c>
      <c r="T193" s="24" t="str">
        <f t="shared" si="10"/>
        <v/>
      </c>
      <c r="U193" s="24" t="str">
        <f t="shared" si="11"/>
        <v/>
      </c>
      <c r="V193" s="24" t="str">
        <f t="shared" si="12"/>
        <v/>
      </c>
      <c r="W193" s="261" t="str">
        <f t="shared" si="13"/>
        <v/>
      </c>
      <c r="X193" s="262" t="str">
        <f t="shared" si="14"/>
        <v/>
      </c>
      <c r="Y193" s="8">
        <f t="shared" si="15"/>
        <v>0</v>
      </c>
      <c r="Z193" s="3"/>
      <c r="AA193" s="3"/>
      <c r="AB193" s="3"/>
      <c r="AC193" s="3"/>
    </row>
    <row r="194" ht="12.75" hidden="1" customHeight="1">
      <c r="A194" s="250" t="s">
        <v>378</v>
      </c>
      <c r="B194" s="9"/>
      <c r="C194" s="17"/>
      <c r="D194" s="166"/>
      <c r="E194" s="251"/>
      <c r="F194" s="251"/>
      <c r="G194" s="252"/>
      <c r="H194" s="259"/>
      <c r="I194" s="260"/>
      <c r="J194" s="123" t="str">
        <f t="shared" si="3"/>
        <v/>
      </c>
      <c r="K194" s="239"/>
      <c r="L194" s="239"/>
      <c r="M194" s="256"/>
      <c r="N194" s="24" t="str">
        <f t="shared" si="4"/>
        <v/>
      </c>
      <c r="O194" s="123" t="str">
        <f t="shared" si="5"/>
        <v/>
      </c>
      <c r="P194" s="261" t="str">
        <f t="shared" si="6"/>
        <v/>
      </c>
      <c r="Q194" s="24" t="str">
        <f t="shared" si="7"/>
        <v/>
      </c>
      <c r="R194" s="24" t="str">
        <f t="shared" si="8"/>
        <v/>
      </c>
      <c r="S194" s="24" t="str">
        <f t="shared" si="9"/>
        <v/>
      </c>
      <c r="T194" s="24" t="str">
        <f t="shared" si="10"/>
        <v/>
      </c>
      <c r="U194" s="24" t="str">
        <f t="shared" si="11"/>
        <v/>
      </c>
      <c r="V194" s="24" t="str">
        <f t="shared" si="12"/>
        <v/>
      </c>
      <c r="W194" s="261" t="str">
        <f t="shared" si="13"/>
        <v/>
      </c>
      <c r="X194" s="262" t="str">
        <f t="shared" si="14"/>
        <v/>
      </c>
      <c r="Y194" s="8">
        <f t="shared" si="15"/>
        <v>0</v>
      </c>
      <c r="Z194" s="3"/>
      <c r="AA194" s="3"/>
      <c r="AB194" s="3"/>
      <c r="AC194" s="3"/>
    </row>
    <row r="195" ht="12.75" hidden="1" customHeight="1">
      <c r="A195" s="250" t="s">
        <v>378</v>
      </c>
      <c r="B195" s="9"/>
      <c r="C195" s="17"/>
      <c r="D195" s="166"/>
      <c r="E195" s="251"/>
      <c r="F195" s="251"/>
      <c r="G195" s="252"/>
      <c r="H195" s="259"/>
      <c r="I195" s="260"/>
      <c r="J195" s="123" t="str">
        <f t="shared" si="3"/>
        <v/>
      </c>
      <c r="K195" s="239"/>
      <c r="L195" s="239"/>
      <c r="M195" s="256"/>
      <c r="N195" s="24" t="str">
        <f t="shared" si="4"/>
        <v/>
      </c>
      <c r="O195" s="123" t="str">
        <f t="shared" si="5"/>
        <v/>
      </c>
      <c r="P195" s="261" t="str">
        <f t="shared" si="6"/>
        <v/>
      </c>
      <c r="Q195" s="24" t="str">
        <f t="shared" si="7"/>
        <v/>
      </c>
      <c r="R195" s="24" t="str">
        <f t="shared" si="8"/>
        <v/>
      </c>
      <c r="S195" s="24" t="str">
        <f t="shared" si="9"/>
        <v/>
      </c>
      <c r="T195" s="24" t="str">
        <f t="shared" si="10"/>
        <v/>
      </c>
      <c r="U195" s="24" t="str">
        <f t="shared" si="11"/>
        <v/>
      </c>
      <c r="V195" s="24" t="str">
        <f t="shared" si="12"/>
        <v/>
      </c>
      <c r="W195" s="261" t="str">
        <f t="shared" si="13"/>
        <v/>
      </c>
      <c r="X195" s="262" t="str">
        <f t="shared" si="14"/>
        <v/>
      </c>
      <c r="Y195" s="8">
        <f t="shared" si="15"/>
        <v>0</v>
      </c>
      <c r="Z195" s="3"/>
      <c r="AA195" s="3"/>
      <c r="AB195" s="3"/>
      <c r="AC195" s="3"/>
    </row>
    <row r="196" ht="12.75" hidden="1" customHeight="1">
      <c r="A196" s="250" t="s">
        <v>378</v>
      </c>
      <c r="B196" s="9"/>
      <c r="C196" s="17"/>
      <c r="D196" s="166"/>
      <c r="E196" s="251"/>
      <c r="F196" s="251"/>
      <c r="G196" s="252"/>
      <c r="H196" s="259"/>
      <c r="I196" s="260"/>
      <c r="J196" s="123" t="str">
        <f t="shared" si="3"/>
        <v/>
      </c>
      <c r="K196" s="239"/>
      <c r="L196" s="239"/>
      <c r="M196" s="256"/>
      <c r="N196" s="24" t="str">
        <f t="shared" si="4"/>
        <v/>
      </c>
      <c r="O196" s="123" t="str">
        <f t="shared" si="5"/>
        <v/>
      </c>
      <c r="P196" s="261" t="str">
        <f t="shared" si="6"/>
        <v/>
      </c>
      <c r="Q196" s="24" t="str">
        <f t="shared" si="7"/>
        <v/>
      </c>
      <c r="R196" s="24" t="str">
        <f t="shared" si="8"/>
        <v/>
      </c>
      <c r="S196" s="24" t="str">
        <f t="shared" si="9"/>
        <v/>
      </c>
      <c r="T196" s="24" t="str">
        <f t="shared" si="10"/>
        <v/>
      </c>
      <c r="U196" s="24" t="str">
        <f t="shared" si="11"/>
        <v/>
      </c>
      <c r="V196" s="24" t="str">
        <f t="shared" si="12"/>
        <v/>
      </c>
      <c r="W196" s="261" t="str">
        <f t="shared" si="13"/>
        <v/>
      </c>
      <c r="X196" s="262" t="str">
        <f t="shared" si="14"/>
        <v/>
      </c>
      <c r="Y196" s="8">
        <f t="shared" si="15"/>
        <v>0</v>
      </c>
      <c r="Z196" s="3"/>
      <c r="AA196" s="3"/>
      <c r="AB196" s="3"/>
      <c r="AC196" s="3"/>
    </row>
    <row r="197" ht="12.75" hidden="1" customHeight="1">
      <c r="A197" s="250" t="s">
        <v>378</v>
      </c>
      <c r="B197" s="9"/>
      <c r="C197" s="17"/>
      <c r="D197" s="166"/>
      <c r="E197" s="251"/>
      <c r="F197" s="251"/>
      <c r="G197" s="252"/>
      <c r="H197" s="259"/>
      <c r="I197" s="260"/>
      <c r="J197" s="123" t="str">
        <f t="shared" si="3"/>
        <v/>
      </c>
      <c r="K197" s="239"/>
      <c r="L197" s="239"/>
      <c r="M197" s="256"/>
      <c r="N197" s="24" t="str">
        <f t="shared" si="4"/>
        <v/>
      </c>
      <c r="O197" s="123" t="str">
        <f t="shared" si="5"/>
        <v/>
      </c>
      <c r="P197" s="261" t="str">
        <f t="shared" si="6"/>
        <v/>
      </c>
      <c r="Q197" s="24" t="str">
        <f t="shared" si="7"/>
        <v/>
      </c>
      <c r="R197" s="24" t="str">
        <f t="shared" si="8"/>
        <v/>
      </c>
      <c r="S197" s="24" t="str">
        <f t="shared" si="9"/>
        <v/>
      </c>
      <c r="T197" s="24" t="str">
        <f t="shared" si="10"/>
        <v/>
      </c>
      <c r="U197" s="24" t="str">
        <f t="shared" si="11"/>
        <v/>
      </c>
      <c r="V197" s="24" t="str">
        <f t="shared" si="12"/>
        <v/>
      </c>
      <c r="W197" s="261" t="str">
        <f t="shared" si="13"/>
        <v/>
      </c>
      <c r="X197" s="262" t="str">
        <f t="shared" si="14"/>
        <v/>
      </c>
      <c r="Y197" s="8">
        <f t="shared" si="15"/>
        <v>0</v>
      </c>
      <c r="Z197" s="3"/>
      <c r="AA197" s="3"/>
      <c r="AB197" s="3"/>
      <c r="AC197" s="3"/>
    </row>
    <row r="198" ht="12.75" hidden="1" customHeight="1">
      <c r="A198" s="250" t="s">
        <v>378</v>
      </c>
      <c r="B198" s="9"/>
      <c r="C198" s="17"/>
      <c r="D198" s="166"/>
      <c r="E198" s="251"/>
      <c r="F198" s="251"/>
      <c r="G198" s="252"/>
      <c r="H198" s="259"/>
      <c r="I198" s="260"/>
      <c r="J198" s="123" t="str">
        <f t="shared" si="3"/>
        <v/>
      </c>
      <c r="K198" s="239"/>
      <c r="L198" s="239"/>
      <c r="M198" s="256"/>
      <c r="N198" s="24" t="str">
        <f t="shared" si="4"/>
        <v/>
      </c>
      <c r="O198" s="123" t="str">
        <f t="shared" si="5"/>
        <v/>
      </c>
      <c r="P198" s="261" t="str">
        <f t="shared" si="6"/>
        <v/>
      </c>
      <c r="Q198" s="24" t="str">
        <f t="shared" si="7"/>
        <v/>
      </c>
      <c r="R198" s="24" t="str">
        <f t="shared" si="8"/>
        <v/>
      </c>
      <c r="S198" s="24" t="str">
        <f t="shared" si="9"/>
        <v/>
      </c>
      <c r="T198" s="24" t="str">
        <f t="shared" si="10"/>
        <v/>
      </c>
      <c r="U198" s="24" t="str">
        <f t="shared" si="11"/>
        <v/>
      </c>
      <c r="V198" s="24" t="str">
        <f t="shared" si="12"/>
        <v/>
      </c>
      <c r="W198" s="261" t="str">
        <f t="shared" si="13"/>
        <v/>
      </c>
      <c r="X198" s="262" t="str">
        <f t="shared" si="14"/>
        <v/>
      </c>
      <c r="Y198" s="8">
        <f t="shared" si="15"/>
        <v>0</v>
      </c>
      <c r="Z198" s="3"/>
      <c r="AA198" s="3"/>
      <c r="AB198" s="3"/>
      <c r="AC198" s="3"/>
    </row>
    <row r="199" ht="12.75" hidden="1" customHeight="1">
      <c r="A199" s="250" t="s">
        <v>378</v>
      </c>
      <c r="B199" s="9"/>
      <c r="C199" s="17"/>
      <c r="D199" s="166"/>
      <c r="E199" s="251"/>
      <c r="F199" s="251"/>
      <c r="G199" s="252"/>
      <c r="H199" s="259"/>
      <c r="I199" s="260"/>
      <c r="J199" s="123" t="str">
        <f t="shared" si="3"/>
        <v/>
      </c>
      <c r="K199" s="239"/>
      <c r="L199" s="239"/>
      <c r="M199" s="256"/>
      <c r="N199" s="24" t="str">
        <f t="shared" si="4"/>
        <v/>
      </c>
      <c r="O199" s="123" t="str">
        <f t="shared" si="5"/>
        <v/>
      </c>
      <c r="P199" s="261" t="str">
        <f t="shared" si="6"/>
        <v/>
      </c>
      <c r="Q199" s="24" t="str">
        <f t="shared" si="7"/>
        <v/>
      </c>
      <c r="R199" s="24" t="str">
        <f t="shared" si="8"/>
        <v/>
      </c>
      <c r="S199" s="24" t="str">
        <f t="shared" si="9"/>
        <v/>
      </c>
      <c r="T199" s="24" t="str">
        <f t="shared" si="10"/>
        <v/>
      </c>
      <c r="U199" s="24" t="str">
        <f t="shared" si="11"/>
        <v/>
      </c>
      <c r="V199" s="24" t="str">
        <f t="shared" si="12"/>
        <v/>
      </c>
      <c r="W199" s="261" t="str">
        <f t="shared" si="13"/>
        <v/>
      </c>
      <c r="X199" s="262" t="str">
        <f t="shared" si="14"/>
        <v/>
      </c>
      <c r="Y199" s="8">
        <f t="shared" si="15"/>
        <v>0</v>
      </c>
      <c r="Z199" s="3"/>
      <c r="AA199" s="3"/>
      <c r="AB199" s="3"/>
      <c r="AC199" s="3"/>
    </row>
    <row r="200" ht="12.75" hidden="1" customHeight="1">
      <c r="A200" s="250" t="s">
        <v>378</v>
      </c>
      <c r="B200" s="9"/>
      <c r="C200" s="17"/>
      <c r="D200" s="166"/>
      <c r="E200" s="251"/>
      <c r="F200" s="251"/>
      <c r="G200" s="252"/>
      <c r="H200" s="259"/>
      <c r="I200" s="260"/>
      <c r="J200" s="123" t="str">
        <f t="shared" si="3"/>
        <v/>
      </c>
      <c r="K200" s="239"/>
      <c r="L200" s="239"/>
      <c r="M200" s="256"/>
      <c r="N200" s="24" t="str">
        <f t="shared" si="4"/>
        <v/>
      </c>
      <c r="O200" s="123" t="str">
        <f t="shared" si="5"/>
        <v/>
      </c>
      <c r="P200" s="261" t="str">
        <f t="shared" si="6"/>
        <v/>
      </c>
      <c r="Q200" s="24" t="str">
        <f t="shared" si="7"/>
        <v/>
      </c>
      <c r="R200" s="24" t="str">
        <f t="shared" si="8"/>
        <v/>
      </c>
      <c r="S200" s="24" t="str">
        <f t="shared" si="9"/>
        <v/>
      </c>
      <c r="T200" s="24" t="str">
        <f t="shared" si="10"/>
        <v/>
      </c>
      <c r="U200" s="24" t="str">
        <f t="shared" si="11"/>
        <v/>
      </c>
      <c r="V200" s="24" t="str">
        <f t="shared" si="12"/>
        <v/>
      </c>
      <c r="W200" s="261" t="str">
        <f t="shared" si="13"/>
        <v/>
      </c>
      <c r="X200" s="262" t="str">
        <f t="shared" si="14"/>
        <v/>
      </c>
      <c r="Y200" s="8">
        <f t="shared" si="15"/>
        <v>0</v>
      </c>
      <c r="Z200" s="3"/>
      <c r="AA200" s="3"/>
      <c r="AB200" s="3"/>
      <c r="AC200" s="3"/>
    </row>
    <row r="201" ht="12.75" hidden="1" customHeight="1">
      <c r="A201" s="250" t="s">
        <v>378</v>
      </c>
      <c r="B201" s="9"/>
      <c r="C201" s="17"/>
      <c r="D201" s="166"/>
      <c r="E201" s="251"/>
      <c r="F201" s="251"/>
      <c r="G201" s="252"/>
      <c r="H201" s="259"/>
      <c r="I201" s="260"/>
      <c r="J201" s="123" t="str">
        <f t="shared" si="3"/>
        <v/>
      </c>
      <c r="K201" s="239"/>
      <c r="L201" s="239"/>
      <c r="M201" s="256"/>
      <c r="N201" s="24" t="str">
        <f t="shared" si="4"/>
        <v/>
      </c>
      <c r="O201" s="123" t="str">
        <f t="shared" si="5"/>
        <v/>
      </c>
      <c r="P201" s="261" t="str">
        <f t="shared" si="6"/>
        <v/>
      </c>
      <c r="Q201" s="24" t="str">
        <f t="shared" si="7"/>
        <v/>
      </c>
      <c r="R201" s="24" t="str">
        <f t="shared" si="8"/>
        <v/>
      </c>
      <c r="S201" s="24" t="str">
        <f t="shared" si="9"/>
        <v/>
      </c>
      <c r="T201" s="24" t="str">
        <f t="shared" si="10"/>
        <v/>
      </c>
      <c r="U201" s="24" t="str">
        <f t="shared" si="11"/>
        <v/>
      </c>
      <c r="V201" s="24" t="str">
        <f t="shared" si="12"/>
        <v/>
      </c>
      <c r="W201" s="261" t="str">
        <f t="shared" si="13"/>
        <v/>
      </c>
      <c r="X201" s="262" t="str">
        <f t="shared" si="14"/>
        <v/>
      </c>
      <c r="Y201" s="8">
        <f t="shared" si="15"/>
        <v>0</v>
      </c>
      <c r="Z201" s="3"/>
      <c r="AA201" s="3"/>
      <c r="AB201" s="3"/>
      <c r="AC201" s="3"/>
    </row>
    <row r="202" ht="12.75" hidden="1" customHeight="1">
      <c r="A202" s="250" t="s">
        <v>378</v>
      </c>
      <c r="B202" s="9"/>
      <c r="C202" s="17"/>
      <c r="D202" s="166"/>
      <c r="E202" s="251"/>
      <c r="F202" s="251"/>
      <c r="G202" s="252"/>
      <c r="H202" s="259"/>
      <c r="I202" s="260"/>
      <c r="J202" s="123" t="str">
        <f t="shared" si="3"/>
        <v/>
      </c>
      <c r="K202" s="239"/>
      <c r="L202" s="239"/>
      <c r="M202" s="256"/>
      <c r="N202" s="24" t="str">
        <f t="shared" si="4"/>
        <v/>
      </c>
      <c r="O202" s="123" t="str">
        <f t="shared" si="5"/>
        <v/>
      </c>
      <c r="P202" s="261" t="str">
        <f t="shared" si="6"/>
        <v/>
      </c>
      <c r="Q202" s="24" t="str">
        <f t="shared" si="7"/>
        <v/>
      </c>
      <c r="R202" s="24" t="str">
        <f t="shared" si="8"/>
        <v/>
      </c>
      <c r="S202" s="24" t="str">
        <f t="shared" si="9"/>
        <v/>
      </c>
      <c r="T202" s="24" t="str">
        <f t="shared" si="10"/>
        <v/>
      </c>
      <c r="U202" s="24" t="str">
        <f t="shared" si="11"/>
        <v/>
      </c>
      <c r="V202" s="24" t="str">
        <f t="shared" si="12"/>
        <v/>
      </c>
      <c r="W202" s="261" t="str">
        <f t="shared" si="13"/>
        <v/>
      </c>
      <c r="X202" s="262" t="str">
        <f t="shared" si="14"/>
        <v/>
      </c>
      <c r="Y202" s="8">
        <f t="shared" si="15"/>
        <v>0</v>
      </c>
      <c r="Z202" s="3"/>
      <c r="AA202" s="3"/>
      <c r="AB202" s="3"/>
      <c r="AC202" s="3"/>
    </row>
    <row r="203" ht="12.75" hidden="1" customHeight="1">
      <c r="A203" s="250" t="s">
        <v>378</v>
      </c>
      <c r="B203" s="9"/>
      <c r="C203" s="17"/>
      <c r="D203" s="166"/>
      <c r="E203" s="251"/>
      <c r="F203" s="251"/>
      <c r="G203" s="252"/>
      <c r="H203" s="259"/>
      <c r="I203" s="260"/>
      <c r="J203" s="123" t="str">
        <f t="shared" si="3"/>
        <v/>
      </c>
      <c r="K203" s="239"/>
      <c r="L203" s="239"/>
      <c r="M203" s="256"/>
      <c r="N203" s="24" t="str">
        <f t="shared" si="4"/>
        <v/>
      </c>
      <c r="O203" s="123" t="str">
        <f t="shared" si="5"/>
        <v/>
      </c>
      <c r="P203" s="261" t="str">
        <f t="shared" si="6"/>
        <v/>
      </c>
      <c r="Q203" s="24" t="str">
        <f t="shared" si="7"/>
        <v/>
      </c>
      <c r="R203" s="24" t="str">
        <f t="shared" si="8"/>
        <v/>
      </c>
      <c r="S203" s="24" t="str">
        <f t="shared" si="9"/>
        <v/>
      </c>
      <c r="T203" s="24" t="str">
        <f t="shared" si="10"/>
        <v/>
      </c>
      <c r="U203" s="24" t="str">
        <f t="shared" si="11"/>
        <v/>
      </c>
      <c r="V203" s="24" t="str">
        <f t="shared" si="12"/>
        <v/>
      </c>
      <c r="W203" s="261" t="str">
        <f t="shared" si="13"/>
        <v/>
      </c>
      <c r="X203" s="262" t="str">
        <f t="shared" si="14"/>
        <v/>
      </c>
      <c r="Y203" s="8">
        <f t="shared" si="15"/>
        <v>0</v>
      </c>
      <c r="Z203" s="3"/>
      <c r="AA203" s="3"/>
      <c r="AB203" s="3"/>
      <c r="AC203" s="3"/>
    </row>
    <row r="204" ht="12.75" hidden="1" customHeight="1">
      <c r="A204" s="250" t="s">
        <v>378</v>
      </c>
      <c r="B204" s="9"/>
      <c r="C204" s="17"/>
      <c r="D204" s="166"/>
      <c r="E204" s="251"/>
      <c r="F204" s="251"/>
      <c r="G204" s="252"/>
      <c r="H204" s="259"/>
      <c r="I204" s="260"/>
      <c r="J204" s="123" t="str">
        <f t="shared" si="3"/>
        <v/>
      </c>
      <c r="K204" s="239"/>
      <c r="L204" s="239"/>
      <c r="M204" s="256"/>
      <c r="N204" s="24" t="str">
        <f t="shared" si="4"/>
        <v/>
      </c>
      <c r="O204" s="123" t="str">
        <f t="shared" si="5"/>
        <v/>
      </c>
      <c r="P204" s="261" t="str">
        <f t="shared" si="6"/>
        <v/>
      </c>
      <c r="Q204" s="24" t="str">
        <f t="shared" si="7"/>
        <v/>
      </c>
      <c r="R204" s="24" t="str">
        <f t="shared" si="8"/>
        <v/>
      </c>
      <c r="S204" s="24" t="str">
        <f t="shared" si="9"/>
        <v/>
      </c>
      <c r="T204" s="24" t="str">
        <f t="shared" si="10"/>
        <v/>
      </c>
      <c r="U204" s="24" t="str">
        <f t="shared" si="11"/>
        <v/>
      </c>
      <c r="V204" s="24" t="str">
        <f t="shared" si="12"/>
        <v/>
      </c>
      <c r="W204" s="261" t="str">
        <f t="shared" si="13"/>
        <v/>
      </c>
      <c r="X204" s="262" t="str">
        <f t="shared" si="14"/>
        <v/>
      </c>
      <c r="Y204" s="8">
        <f t="shared" si="15"/>
        <v>0</v>
      </c>
      <c r="Z204" s="3"/>
      <c r="AA204" s="3"/>
      <c r="AB204" s="3"/>
      <c r="AC204" s="3"/>
    </row>
    <row r="205" ht="12.75" hidden="1" customHeight="1">
      <c r="A205" s="250" t="s">
        <v>378</v>
      </c>
      <c r="B205" s="9"/>
      <c r="C205" s="17"/>
      <c r="D205" s="166"/>
      <c r="E205" s="251"/>
      <c r="F205" s="251"/>
      <c r="G205" s="252"/>
      <c r="H205" s="259"/>
      <c r="I205" s="260"/>
      <c r="J205" s="123" t="str">
        <f t="shared" si="3"/>
        <v/>
      </c>
      <c r="K205" s="239"/>
      <c r="L205" s="239"/>
      <c r="M205" s="256"/>
      <c r="N205" s="24" t="str">
        <f t="shared" si="4"/>
        <v/>
      </c>
      <c r="O205" s="123" t="str">
        <f t="shared" si="5"/>
        <v/>
      </c>
      <c r="P205" s="261" t="str">
        <f t="shared" si="6"/>
        <v/>
      </c>
      <c r="Q205" s="24" t="str">
        <f t="shared" si="7"/>
        <v/>
      </c>
      <c r="R205" s="24" t="str">
        <f t="shared" si="8"/>
        <v/>
      </c>
      <c r="S205" s="24" t="str">
        <f t="shared" si="9"/>
        <v/>
      </c>
      <c r="T205" s="24" t="str">
        <f t="shared" si="10"/>
        <v/>
      </c>
      <c r="U205" s="24" t="str">
        <f t="shared" si="11"/>
        <v/>
      </c>
      <c r="V205" s="24" t="str">
        <f t="shared" si="12"/>
        <v/>
      </c>
      <c r="W205" s="261" t="str">
        <f t="shared" si="13"/>
        <v/>
      </c>
      <c r="X205" s="262" t="str">
        <f t="shared" si="14"/>
        <v/>
      </c>
      <c r="Y205" s="8">
        <f t="shared" si="15"/>
        <v>0</v>
      </c>
      <c r="Z205" s="3"/>
      <c r="AA205" s="3"/>
      <c r="AB205" s="3"/>
      <c r="AC205" s="3"/>
    </row>
    <row r="206" ht="12.75" hidden="1" customHeight="1">
      <c r="A206" s="250" t="s">
        <v>378</v>
      </c>
      <c r="B206" s="9"/>
      <c r="C206" s="17"/>
      <c r="D206" s="166"/>
      <c r="E206" s="251"/>
      <c r="F206" s="251"/>
      <c r="G206" s="252"/>
      <c r="H206" s="259"/>
      <c r="I206" s="260"/>
      <c r="J206" s="123" t="str">
        <f t="shared" si="3"/>
        <v/>
      </c>
      <c r="K206" s="239"/>
      <c r="L206" s="239"/>
      <c r="M206" s="256"/>
      <c r="N206" s="24" t="str">
        <f t="shared" si="4"/>
        <v/>
      </c>
      <c r="O206" s="123" t="str">
        <f t="shared" si="5"/>
        <v/>
      </c>
      <c r="P206" s="261" t="str">
        <f t="shared" si="6"/>
        <v/>
      </c>
      <c r="Q206" s="24" t="str">
        <f t="shared" si="7"/>
        <v/>
      </c>
      <c r="R206" s="24" t="str">
        <f t="shared" si="8"/>
        <v/>
      </c>
      <c r="S206" s="24" t="str">
        <f t="shared" si="9"/>
        <v/>
      </c>
      <c r="T206" s="24" t="str">
        <f t="shared" si="10"/>
        <v/>
      </c>
      <c r="U206" s="24" t="str">
        <f t="shared" si="11"/>
        <v/>
      </c>
      <c r="V206" s="24" t="str">
        <f t="shared" si="12"/>
        <v/>
      </c>
      <c r="W206" s="261" t="str">
        <f t="shared" si="13"/>
        <v/>
      </c>
      <c r="X206" s="262" t="str">
        <f t="shared" si="14"/>
        <v/>
      </c>
      <c r="Y206" s="8">
        <f t="shared" si="15"/>
        <v>0</v>
      </c>
      <c r="Z206" s="3"/>
      <c r="AA206" s="3"/>
      <c r="AB206" s="3"/>
      <c r="AC206" s="3"/>
    </row>
    <row r="207" ht="12.75" hidden="1" customHeight="1">
      <c r="A207" s="250" t="s">
        <v>378</v>
      </c>
      <c r="B207" s="9"/>
      <c r="C207" s="17"/>
      <c r="D207" s="166"/>
      <c r="E207" s="251"/>
      <c r="F207" s="251"/>
      <c r="G207" s="252"/>
      <c r="H207" s="259"/>
      <c r="I207" s="260"/>
      <c r="J207" s="123" t="str">
        <f t="shared" si="3"/>
        <v/>
      </c>
      <c r="K207" s="239"/>
      <c r="L207" s="239"/>
      <c r="M207" s="256"/>
      <c r="N207" s="24" t="str">
        <f t="shared" si="4"/>
        <v/>
      </c>
      <c r="O207" s="123" t="str">
        <f t="shared" si="5"/>
        <v/>
      </c>
      <c r="P207" s="261" t="str">
        <f t="shared" si="6"/>
        <v/>
      </c>
      <c r="Q207" s="24" t="str">
        <f t="shared" si="7"/>
        <v/>
      </c>
      <c r="R207" s="24" t="str">
        <f t="shared" si="8"/>
        <v/>
      </c>
      <c r="S207" s="24" t="str">
        <f t="shared" si="9"/>
        <v/>
      </c>
      <c r="T207" s="24" t="str">
        <f t="shared" si="10"/>
        <v/>
      </c>
      <c r="U207" s="24" t="str">
        <f t="shared" si="11"/>
        <v/>
      </c>
      <c r="V207" s="24" t="str">
        <f t="shared" si="12"/>
        <v/>
      </c>
      <c r="W207" s="261" t="str">
        <f t="shared" si="13"/>
        <v/>
      </c>
      <c r="X207" s="262" t="str">
        <f t="shared" si="14"/>
        <v/>
      </c>
      <c r="Y207" s="8">
        <f t="shared" si="15"/>
        <v>0</v>
      </c>
      <c r="Z207" s="3"/>
      <c r="AA207" s="3"/>
      <c r="AB207" s="3"/>
      <c r="AC207" s="3"/>
    </row>
    <row r="208" ht="12.75" hidden="1" customHeight="1">
      <c r="A208" s="250" t="s">
        <v>378</v>
      </c>
      <c r="B208" s="9"/>
      <c r="C208" s="17"/>
      <c r="D208" s="166"/>
      <c r="E208" s="251"/>
      <c r="F208" s="251"/>
      <c r="G208" s="252"/>
      <c r="H208" s="259"/>
      <c r="I208" s="260"/>
      <c r="J208" s="123" t="str">
        <f t="shared" si="3"/>
        <v/>
      </c>
      <c r="K208" s="239"/>
      <c r="L208" s="239"/>
      <c r="M208" s="256"/>
      <c r="N208" s="24" t="str">
        <f t="shared" si="4"/>
        <v/>
      </c>
      <c r="O208" s="123" t="str">
        <f t="shared" si="5"/>
        <v/>
      </c>
      <c r="P208" s="261" t="str">
        <f t="shared" si="6"/>
        <v/>
      </c>
      <c r="Q208" s="24" t="str">
        <f t="shared" si="7"/>
        <v/>
      </c>
      <c r="R208" s="24" t="str">
        <f t="shared" si="8"/>
        <v/>
      </c>
      <c r="S208" s="24" t="str">
        <f t="shared" si="9"/>
        <v/>
      </c>
      <c r="T208" s="24" t="str">
        <f t="shared" si="10"/>
        <v/>
      </c>
      <c r="U208" s="24" t="str">
        <f t="shared" si="11"/>
        <v/>
      </c>
      <c r="V208" s="24" t="str">
        <f t="shared" si="12"/>
        <v/>
      </c>
      <c r="W208" s="261" t="str">
        <f t="shared" si="13"/>
        <v/>
      </c>
      <c r="X208" s="262" t="str">
        <f t="shared" si="14"/>
        <v/>
      </c>
      <c r="Y208" s="8">
        <f t="shared" si="15"/>
        <v>0</v>
      </c>
      <c r="Z208" s="3"/>
      <c r="AA208" s="3"/>
      <c r="AB208" s="3"/>
      <c r="AC208" s="3"/>
    </row>
    <row r="209" ht="12.75" hidden="1" customHeight="1">
      <c r="A209" s="250" t="s">
        <v>378</v>
      </c>
      <c r="B209" s="9"/>
      <c r="C209" s="17"/>
      <c r="D209" s="166"/>
      <c r="E209" s="251"/>
      <c r="F209" s="251"/>
      <c r="G209" s="252"/>
      <c r="H209" s="259"/>
      <c r="I209" s="260"/>
      <c r="J209" s="123" t="str">
        <f t="shared" si="3"/>
        <v/>
      </c>
      <c r="K209" s="239"/>
      <c r="L209" s="239"/>
      <c r="M209" s="256"/>
      <c r="N209" s="24" t="str">
        <f t="shared" si="4"/>
        <v/>
      </c>
      <c r="O209" s="123" t="str">
        <f t="shared" si="5"/>
        <v/>
      </c>
      <c r="P209" s="261" t="str">
        <f t="shared" si="6"/>
        <v/>
      </c>
      <c r="Q209" s="24" t="str">
        <f t="shared" si="7"/>
        <v/>
      </c>
      <c r="R209" s="24" t="str">
        <f t="shared" si="8"/>
        <v/>
      </c>
      <c r="S209" s="24" t="str">
        <f t="shared" si="9"/>
        <v/>
      </c>
      <c r="T209" s="24" t="str">
        <f t="shared" si="10"/>
        <v/>
      </c>
      <c r="U209" s="24" t="str">
        <f t="shared" si="11"/>
        <v/>
      </c>
      <c r="V209" s="24" t="str">
        <f t="shared" si="12"/>
        <v/>
      </c>
      <c r="W209" s="261" t="str">
        <f t="shared" si="13"/>
        <v/>
      </c>
      <c r="X209" s="262" t="str">
        <f t="shared" si="14"/>
        <v/>
      </c>
      <c r="Y209" s="8">
        <f t="shared" si="15"/>
        <v>0</v>
      </c>
      <c r="Z209" s="3"/>
      <c r="AA209" s="3"/>
      <c r="AB209" s="3"/>
      <c r="AC209" s="3"/>
    </row>
    <row r="210" ht="12.75" hidden="1" customHeight="1">
      <c r="A210" s="250" t="s">
        <v>378</v>
      </c>
      <c r="B210" s="9"/>
      <c r="C210" s="17"/>
      <c r="D210" s="166"/>
      <c r="E210" s="251"/>
      <c r="F210" s="251"/>
      <c r="G210" s="252"/>
      <c r="H210" s="259"/>
      <c r="I210" s="260"/>
      <c r="J210" s="123" t="str">
        <f t="shared" si="3"/>
        <v/>
      </c>
      <c r="K210" s="239"/>
      <c r="L210" s="239"/>
      <c r="M210" s="256"/>
      <c r="N210" s="24" t="str">
        <f t="shared" si="4"/>
        <v/>
      </c>
      <c r="O210" s="123" t="str">
        <f t="shared" si="5"/>
        <v/>
      </c>
      <c r="P210" s="261" t="str">
        <f t="shared" si="6"/>
        <v/>
      </c>
      <c r="Q210" s="24" t="str">
        <f t="shared" si="7"/>
        <v/>
      </c>
      <c r="R210" s="24" t="str">
        <f t="shared" si="8"/>
        <v/>
      </c>
      <c r="S210" s="24" t="str">
        <f t="shared" si="9"/>
        <v/>
      </c>
      <c r="T210" s="24" t="str">
        <f t="shared" si="10"/>
        <v/>
      </c>
      <c r="U210" s="24" t="str">
        <f t="shared" si="11"/>
        <v/>
      </c>
      <c r="V210" s="24" t="str">
        <f t="shared" si="12"/>
        <v/>
      </c>
      <c r="W210" s="261" t="str">
        <f t="shared" si="13"/>
        <v/>
      </c>
      <c r="X210" s="262" t="str">
        <f t="shared" si="14"/>
        <v/>
      </c>
      <c r="Y210" s="8">
        <f t="shared" si="15"/>
        <v>0</v>
      </c>
      <c r="Z210" s="3"/>
      <c r="AA210" s="3"/>
      <c r="AB210" s="3"/>
      <c r="AC210" s="3"/>
    </row>
    <row r="211" ht="12.75" hidden="1" customHeight="1">
      <c r="A211" s="250" t="s">
        <v>378</v>
      </c>
      <c r="B211" s="9"/>
      <c r="C211" s="17"/>
      <c r="D211" s="166"/>
      <c r="E211" s="251"/>
      <c r="F211" s="251"/>
      <c r="G211" s="252"/>
      <c r="H211" s="259"/>
      <c r="I211" s="260"/>
      <c r="J211" s="123" t="str">
        <f t="shared" si="3"/>
        <v/>
      </c>
      <c r="K211" s="239"/>
      <c r="L211" s="239"/>
      <c r="M211" s="256"/>
      <c r="N211" s="24" t="str">
        <f t="shared" si="4"/>
        <v/>
      </c>
      <c r="O211" s="123" t="str">
        <f t="shared" si="5"/>
        <v/>
      </c>
      <c r="P211" s="261" t="str">
        <f t="shared" si="6"/>
        <v/>
      </c>
      <c r="Q211" s="24" t="str">
        <f t="shared" si="7"/>
        <v/>
      </c>
      <c r="R211" s="24" t="str">
        <f t="shared" si="8"/>
        <v/>
      </c>
      <c r="S211" s="24" t="str">
        <f t="shared" si="9"/>
        <v/>
      </c>
      <c r="T211" s="24" t="str">
        <f t="shared" si="10"/>
        <v/>
      </c>
      <c r="U211" s="24" t="str">
        <f t="shared" si="11"/>
        <v/>
      </c>
      <c r="V211" s="24" t="str">
        <f t="shared" si="12"/>
        <v/>
      </c>
      <c r="W211" s="261" t="str">
        <f t="shared" si="13"/>
        <v/>
      </c>
      <c r="X211" s="262" t="str">
        <f t="shared" si="14"/>
        <v/>
      </c>
      <c r="Y211" s="8">
        <f t="shared" si="15"/>
        <v>0</v>
      </c>
      <c r="Z211" s="3"/>
      <c r="AA211" s="3"/>
      <c r="AB211" s="3"/>
      <c r="AC211" s="3"/>
    </row>
    <row r="212" ht="12.75" hidden="1" customHeight="1">
      <c r="A212" s="250" t="s">
        <v>378</v>
      </c>
      <c r="B212" s="9"/>
      <c r="C212" s="17"/>
      <c r="D212" s="166"/>
      <c r="E212" s="251"/>
      <c r="F212" s="251"/>
      <c r="G212" s="252"/>
      <c r="H212" s="259"/>
      <c r="I212" s="260"/>
      <c r="J212" s="123" t="str">
        <f t="shared" si="3"/>
        <v/>
      </c>
      <c r="K212" s="239"/>
      <c r="L212" s="239"/>
      <c r="M212" s="256"/>
      <c r="N212" s="24" t="str">
        <f t="shared" si="4"/>
        <v/>
      </c>
      <c r="O212" s="123" t="str">
        <f t="shared" si="5"/>
        <v/>
      </c>
      <c r="P212" s="261" t="str">
        <f t="shared" si="6"/>
        <v/>
      </c>
      <c r="Q212" s="24" t="str">
        <f t="shared" si="7"/>
        <v/>
      </c>
      <c r="R212" s="24" t="str">
        <f t="shared" si="8"/>
        <v/>
      </c>
      <c r="S212" s="24" t="str">
        <f t="shared" si="9"/>
        <v/>
      </c>
      <c r="T212" s="24" t="str">
        <f t="shared" si="10"/>
        <v/>
      </c>
      <c r="U212" s="24" t="str">
        <f t="shared" si="11"/>
        <v/>
      </c>
      <c r="V212" s="24" t="str">
        <f t="shared" si="12"/>
        <v/>
      </c>
      <c r="W212" s="261" t="str">
        <f t="shared" si="13"/>
        <v/>
      </c>
      <c r="X212" s="262" t="str">
        <f t="shared" si="14"/>
        <v/>
      </c>
      <c r="Y212" s="8">
        <f t="shared" si="15"/>
        <v>0</v>
      </c>
      <c r="Z212" s="3"/>
      <c r="AA212" s="3"/>
      <c r="AB212" s="3"/>
      <c r="AC212" s="3"/>
    </row>
    <row r="213" ht="12.75" hidden="1" customHeight="1">
      <c r="A213" s="250" t="s">
        <v>378</v>
      </c>
      <c r="B213" s="9"/>
      <c r="C213" s="17"/>
      <c r="D213" s="166"/>
      <c r="E213" s="251"/>
      <c r="F213" s="251"/>
      <c r="G213" s="252"/>
      <c r="H213" s="259"/>
      <c r="I213" s="260"/>
      <c r="J213" s="123" t="str">
        <f t="shared" si="3"/>
        <v/>
      </c>
      <c r="K213" s="239"/>
      <c r="L213" s="239"/>
      <c r="M213" s="256"/>
      <c r="N213" s="24" t="str">
        <f t="shared" si="4"/>
        <v/>
      </c>
      <c r="O213" s="123" t="str">
        <f t="shared" si="5"/>
        <v/>
      </c>
      <c r="P213" s="261" t="str">
        <f t="shared" si="6"/>
        <v/>
      </c>
      <c r="Q213" s="24" t="str">
        <f t="shared" si="7"/>
        <v/>
      </c>
      <c r="R213" s="24" t="str">
        <f t="shared" si="8"/>
        <v/>
      </c>
      <c r="S213" s="24" t="str">
        <f t="shared" si="9"/>
        <v/>
      </c>
      <c r="T213" s="24" t="str">
        <f t="shared" si="10"/>
        <v/>
      </c>
      <c r="U213" s="24" t="str">
        <f t="shared" si="11"/>
        <v/>
      </c>
      <c r="V213" s="24" t="str">
        <f t="shared" si="12"/>
        <v/>
      </c>
      <c r="W213" s="261" t="str">
        <f t="shared" si="13"/>
        <v/>
      </c>
      <c r="X213" s="262" t="str">
        <f t="shared" si="14"/>
        <v/>
      </c>
      <c r="Y213" s="8">
        <f t="shared" si="15"/>
        <v>0</v>
      </c>
      <c r="Z213" s="3"/>
      <c r="AA213" s="3"/>
      <c r="AB213" s="3"/>
      <c r="AC213" s="3"/>
    </row>
    <row r="214" ht="12.75" hidden="1" customHeight="1">
      <c r="A214" s="250" t="s">
        <v>378</v>
      </c>
      <c r="B214" s="9"/>
      <c r="C214" s="17"/>
      <c r="D214" s="166"/>
      <c r="E214" s="251"/>
      <c r="F214" s="251"/>
      <c r="G214" s="252"/>
      <c r="H214" s="259"/>
      <c r="I214" s="260"/>
      <c r="J214" s="123" t="str">
        <f t="shared" si="3"/>
        <v/>
      </c>
      <c r="K214" s="239"/>
      <c r="L214" s="239"/>
      <c r="M214" s="256"/>
      <c r="N214" s="24" t="str">
        <f t="shared" si="4"/>
        <v/>
      </c>
      <c r="O214" s="123" t="str">
        <f t="shared" si="5"/>
        <v/>
      </c>
      <c r="P214" s="261" t="str">
        <f t="shared" si="6"/>
        <v/>
      </c>
      <c r="Q214" s="24" t="str">
        <f t="shared" si="7"/>
        <v/>
      </c>
      <c r="R214" s="24" t="str">
        <f t="shared" si="8"/>
        <v/>
      </c>
      <c r="S214" s="24" t="str">
        <f t="shared" si="9"/>
        <v/>
      </c>
      <c r="T214" s="24" t="str">
        <f t="shared" si="10"/>
        <v/>
      </c>
      <c r="U214" s="24" t="str">
        <f t="shared" si="11"/>
        <v/>
      </c>
      <c r="V214" s="24" t="str">
        <f t="shared" si="12"/>
        <v/>
      </c>
      <c r="W214" s="261" t="str">
        <f t="shared" si="13"/>
        <v/>
      </c>
      <c r="X214" s="262" t="str">
        <f t="shared" si="14"/>
        <v/>
      </c>
      <c r="Y214" s="8">
        <f t="shared" si="15"/>
        <v>0</v>
      </c>
      <c r="Z214" s="3"/>
      <c r="AA214" s="3"/>
      <c r="AB214" s="3"/>
      <c r="AC214" s="3"/>
    </row>
    <row r="215" ht="12.75" hidden="1" customHeight="1">
      <c r="A215" s="250" t="s">
        <v>378</v>
      </c>
      <c r="B215" s="9"/>
      <c r="C215" s="17"/>
      <c r="D215" s="166"/>
      <c r="E215" s="251"/>
      <c r="F215" s="251"/>
      <c r="G215" s="252"/>
      <c r="H215" s="259"/>
      <c r="I215" s="260"/>
      <c r="J215" s="123" t="str">
        <f t="shared" si="3"/>
        <v/>
      </c>
      <c r="K215" s="239"/>
      <c r="L215" s="239"/>
      <c r="M215" s="256"/>
      <c r="N215" s="24" t="str">
        <f t="shared" si="4"/>
        <v/>
      </c>
      <c r="O215" s="123" t="str">
        <f t="shared" si="5"/>
        <v/>
      </c>
      <c r="P215" s="261" t="str">
        <f t="shared" si="6"/>
        <v/>
      </c>
      <c r="Q215" s="24" t="str">
        <f t="shared" si="7"/>
        <v/>
      </c>
      <c r="R215" s="24" t="str">
        <f t="shared" si="8"/>
        <v/>
      </c>
      <c r="S215" s="24" t="str">
        <f t="shared" si="9"/>
        <v/>
      </c>
      <c r="T215" s="24" t="str">
        <f t="shared" si="10"/>
        <v/>
      </c>
      <c r="U215" s="24" t="str">
        <f t="shared" si="11"/>
        <v/>
      </c>
      <c r="V215" s="24" t="str">
        <f t="shared" si="12"/>
        <v/>
      </c>
      <c r="W215" s="261" t="str">
        <f t="shared" si="13"/>
        <v/>
      </c>
      <c r="X215" s="262" t="str">
        <f t="shared" si="14"/>
        <v/>
      </c>
      <c r="Y215" s="8">
        <f t="shared" si="15"/>
        <v>0</v>
      </c>
      <c r="Z215" s="3"/>
      <c r="AA215" s="3"/>
      <c r="AB215" s="3"/>
      <c r="AC215" s="3"/>
    </row>
    <row r="216" ht="12.75" hidden="1" customHeight="1">
      <c r="A216" s="250" t="s">
        <v>378</v>
      </c>
      <c r="B216" s="9"/>
      <c r="C216" s="17"/>
      <c r="D216" s="166"/>
      <c r="E216" s="251"/>
      <c r="F216" s="251"/>
      <c r="G216" s="252"/>
      <c r="H216" s="259"/>
      <c r="I216" s="260"/>
      <c r="J216" s="123" t="str">
        <f t="shared" si="3"/>
        <v/>
      </c>
      <c r="K216" s="239"/>
      <c r="L216" s="239"/>
      <c r="M216" s="256"/>
      <c r="N216" s="24" t="str">
        <f t="shared" si="4"/>
        <v/>
      </c>
      <c r="O216" s="123" t="str">
        <f t="shared" si="5"/>
        <v/>
      </c>
      <c r="P216" s="261" t="str">
        <f t="shared" si="6"/>
        <v/>
      </c>
      <c r="Q216" s="24" t="str">
        <f t="shared" si="7"/>
        <v/>
      </c>
      <c r="R216" s="24" t="str">
        <f t="shared" si="8"/>
        <v/>
      </c>
      <c r="S216" s="24" t="str">
        <f t="shared" si="9"/>
        <v/>
      </c>
      <c r="T216" s="24" t="str">
        <f t="shared" si="10"/>
        <v/>
      </c>
      <c r="U216" s="24" t="str">
        <f t="shared" si="11"/>
        <v/>
      </c>
      <c r="V216" s="24" t="str">
        <f t="shared" si="12"/>
        <v/>
      </c>
      <c r="W216" s="261" t="str">
        <f t="shared" si="13"/>
        <v/>
      </c>
      <c r="X216" s="262" t="str">
        <f t="shared" si="14"/>
        <v/>
      </c>
      <c r="Y216" s="8">
        <f t="shared" si="15"/>
        <v>0</v>
      </c>
      <c r="Z216" s="3"/>
      <c r="AA216" s="3"/>
      <c r="AB216" s="3"/>
      <c r="AC216" s="3"/>
    </row>
    <row r="217" ht="12.75" hidden="1" customHeight="1">
      <c r="A217" s="250" t="s">
        <v>378</v>
      </c>
      <c r="B217" s="9"/>
      <c r="C217" s="17"/>
      <c r="D217" s="166"/>
      <c r="E217" s="251"/>
      <c r="F217" s="251"/>
      <c r="G217" s="252"/>
      <c r="H217" s="259"/>
      <c r="I217" s="260"/>
      <c r="J217" s="123" t="str">
        <f t="shared" si="3"/>
        <v/>
      </c>
      <c r="K217" s="239"/>
      <c r="L217" s="239"/>
      <c r="M217" s="256"/>
      <c r="N217" s="24" t="str">
        <f t="shared" si="4"/>
        <v/>
      </c>
      <c r="O217" s="123" t="str">
        <f t="shared" si="5"/>
        <v/>
      </c>
      <c r="P217" s="261" t="str">
        <f t="shared" si="6"/>
        <v/>
      </c>
      <c r="Q217" s="24" t="str">
        <f t="shared" si="7"/>
        <v/>
      </c>
      <c r="R217" s="24" t="str">
        <f t="shared" si="8"/>
        <v/>
      </c>
      <c r="S217" s="24" t="str">
        <f t="shared" si="9"/>
        <v/>
      </c>
      <c r="T217" s="24" t="str">
        <f t="shared" si="10"/>
        <v/>
      </c>
      <c r="U217" s="24" t="str">
        <f t="shared" si="11"/>
        <v/>
      </c>
      <c r="V217" s="24" t="str">
        <f t="shared" si="12"/>
        <v/>
      </c>
      <c r="W217" s="261" t="str">
        <f t="shared" si="13"/>
        <v/>
      </c>
      <c r="X217" s="262" t="str">
        <f t="shared" si="14"/>
        <v/>
      </c>
      <c r="Y217" s="8">
        <f t="shared" si="15"/>
        <v>0</v>
      </c>
      <c r="Z217" s="3"/>
      <c r="AA217" s="3"/>
      <c r="AB217" s="3"/>
      <c r="AC217" s="3"/>
    </row>
    <row r="218" ht="12.75" hidden="1" customHeight="1">
      <c r="A218" s="250" t="s">
        <v>378</v>
      </c>
      <c r="B218" s="9"/>
      <c r="C218" s="17"/>
      <c r="D218" s="166"/>
      <c r="E218" s="251"/>
      <c r="F218" s="251"/>
      <c r="G218" s="252"/>
      <c r="H218" s="259"/>
      <c r="I218" s="260"/>
      <c r="J218" s="123" t="str">
        <f t="shared" si="3"/>
        <v/>
      </c>
      <c r="K218" s="239"/>
      <c r="L218" s="239"/>
      <c r="M218" s="256"/>
      <c r="N218" s="24" t="str">
        <f t="shared" si="4"/>
        <v/>
      </c>
      <c r="O218" s="123" t="str">
        <f t="shared" si="5"/>
        <v/>
      </c>
      <c r="P218" s="261" t="str">
        <f t="shared" si="6"/>
        <v/>
      </c>
      <c r="Q218" s="24" t="str">
        <f t="shared" si="7"/>
        <v/>
      </c>
      <c r="R218" s="24" t="str">
        <f t="shared" si="8"/>
        <v/>
      </c>
      <c r="S218" s="24" t="str">
        <f t="shared" si="9"/>
        <v/>
      </c>
      <c r="T218" s="24" t="str">
        <f t="shared" si="10"/>
        <v/>
      </c>
      <c r="U218" s="24" t="str">
        <f t="shared" si="11"/>
        <v/>
      </c>
      <c r="V218" s="24" t="str">
        <f t="shared" si="12"/>
        <v/>
      </c>
      <c r="W218" s="261" t="str">
        <f t="shared" si="13"/>
        <v/>
      </c>
      <c r="X218" s="262" t="str">
        <f t="shared" si="14"/>
        <v/>
      </c>
      <c r="Y218" s="8">
        <f t="shared" si="15"/>
        <v>0</v>
      </c>
      <c r="Z218" s="3"/>
      <c r="AA218" s="3"/>
      <c r="AB218" s="3"/>
      <c r="AC218" s="3"/>
    </row>
    <row r="219" ht="12.75" hidden="1" customHeight="1">
      <c r="A219" s="250" t="s">
        <v>378</v>
      </c>
      <c r="B219" s="9"/>
      <c r="C219" s="17"/>
      <c r="D219" s="166"/>
      <c r="E219" s="251"/>
      <c r="F219" s="251"/>
      <c r="G219" s="252"/>
      <c r="H219" s="259"/>
      <c r="I219" s="260"/>
      <c r="J219" s="123" t="str">
        <f t="shared" si="3"/>
        <v/>
      </c>
      <c r="K219" s="239"/>
      <c r="L219" s="239"/>
      <c r="M219" s="256"/>
      <c r="N219" s="24" t="str">
        <f t="shared" si="4"/>
        <v/>
      </c>
      <c r="O219" s="123" t="str">
        <f t="shared" si="5"/>
        <v/>
      </c>
      <c r="P219" s="261" t="str">
        <f t="shared" si="6"/>
        <v/>
      </c>
      <c r="Q219" s="24" t="str">
        <f t="shared" si="7"/>
        <v/>
      </c>
      <c r="R219" s="24" t="str">
        <f t="shared" si="8"/>
        <v/>
      </c>
      <c r="S219" s="24" t="str">
        <f t="shared" si="9"/>
        <v/>
      </c>
      <c r="T219" s="24" t="str">
        <f t="shared" si="10"/>
        <v/>
      </c>
      <c r="U219" s="24" t="str">
        <f t="shared" si="11"/>
        <v/>
      </c>
      <c r="V219" s="24" t="str">
        <f t="shared" si="12"/>
        <v/>
      </c>
      <c r="W219" s="261" t="str">
        <f t="shared" si="13"/>
        <v/>
      </c>
      <c r="X219" s="262" t="str">
        <f t="shared" si="14"/>
        <v/>
      </c>
      <c r="Y219" s="8">
        <f t="shared" si="15"/>
        <v>0</v>
      </c>
      <c r="Z219" s="3"/>
      <c r="AA219" s="3"/>
      <c r="AB219" s="3"/>
      <c r="AC219" s="3"/>
    </row>
    <row r="220" ht="12.75" hidden="1" customHeight="1">
      <c r="A220" s="250" t="s">
        <v>378</v>
      </c>
      <c r="B220" s="9"/>
      <c r="C220" s="17"/>
      <c r="D220" s="166"/>
      <c r="E220" s="251"/>
      <c r="F220" s="251"/>
      <c r="G220" s="252"/>
      <c r="H220" s="259"/>
      <c r="I220" s="260"/>
      <c r="J220" s="123" t="str">
        <f t="shared" si="3"/>
        <v/>
      </c>
      <c r="K220" s="239"/>
      <c r="L220" s="239"/>
      <c r="M220" s="256"/>
      <c r="N220" s="24" t="str">
        <f t="shared" si="4"/>
        <v/>
      </c>
      <c r="O220" s="123" t="str">
        <f t="shared" si="5"/>
        <v/>
      </c>
      <c r="P220" s="261" t="str">
        <f t="shared" si="6"/>
        <v/>
      </c>
      <c r="Q220" s="24" t="str">
        <f t="shared" si="7"/>
        <v/>
      </c>
      <c r="R220" s="24" t="str">
        <f t="shared" si="8"/>
        <v/>
      </c>
      <c r="S220" s="24" t="str">
        <f t="shared" si="9"/>
        <v/>
      </c>
      <c r="T220" s="24" t="str">
        <f t="shared" si="10"/>
        <v/>
      </c>
      <c r="U220" s="24" t="str">
        <f t="shared" si="11"/>
        <v/>
      </c>
      <c r="V220" s="24" t="str">
        <f t="shared" si="12"/>
        <v/>
      </c>
      <c r="W220" s="261" t="str">
        <f t="shared" si="13"/>
        <v/>
      </c>
      <c r="X220" s="262" t="str">
        <f t="shared" si="14"/>
        <v/>
      </c>
      <c r="Y220" s="8">
        <f t="shared" si="15"/>
        <v>0</v>
      </c>
      <c r="Z220" s="3"/>
      <c r="AA220" s="3"/>
      <c r="AB220" s="3"/>
      <c r="AC220" s="3"/>
    </row>
    <row r="221" ht="12.75" hidden="1" customHeight="1">
      <c r="A221" s="250" t="s">
        <v>378</v>
      </c>
      <c r="B221" s="9"/>
      <c r="C221" s="17"/>
      <c r="D221" s="166"/>
      <c r="E221" s="251"/>
      <c r="F221" s="251"/>
      <c r="G221" s="252"/>
      <c r="H221" s="259"/>
      <c r="I221" s="260"/>
      <c r="J221" s="123" t="str">
        <f t="shared" si="3"/>
        <v/>
      </c>
      <c r="K221" s="239"/>
      <c r="L221" s="239"/>
      <c r="M221" s="256"/>
      <c r="N221" s="24" t="str">
        <f t="shared" si="4"/>
        <v/>
      </c>
      <c r="O221" s="123" t="str">
        <f t="shared" si="5"/>
        <v/>
      </c>
      <c r="P221" s="261" t="str">
        <f t="shared" si="6"/>
        <v/>
      </c>
      <c r="Q221" s="24" t="str">
        <f t="shared" si="7"/>
        <v/>
      </c>
      <c r="R221" s="24" t="str">
        <f t="shared" si="8"/>
        <v/>
      </c>
      <c r="S221" s="24" t="str">
        <f t="shared" si="9"/>
        <v/>
      </c>
      <c r="T221" s="24" t="str">
        <f t="shared" si="10"/>
        <v/>
      </c>
      <c r="U221" s="24" t="str">
        <f t="shared" si="11"/>
        <v/>
      </c>
      <c r="V221" s="24" t="str">
        <f t="shared" si="12"/>
        <v/>
      </c>
      <c r="W221" s="261" t="str">
        <f t="shared" si="13"/>
        <v/>
      </c>
      <c r="X221" s="262" t="str">
        <f t="shared" si="14"/>
        <v/>
      </c>
      <c r="Y221" s="8">
        <f t="shared" si="15"/>
        <v>0</v>
      </c>
      <c r="Z221" s="3"/>
      <c r="AA221" s="3"/>
      <c r="AB221" s="3"/>
      <c r="AC221" s="3"/>
    </row>
    <row r="222" ht="12.75" hidden="1" customHeight="1">
      <c r="A222" s="250" t="s">
        <v>378</v>
      </c>
      <c r="B222" s="9"/>
      <c r="C222" s="17"/>
      <c r="D222" s="166"/>
      <c r="E222" s="251"/>
      <c r="F222" s="251"/>
      <c r="G222" s="252"/>
      <c r="H222" s="259"/>
      <c r="I222" s="260"/>
      <c r="J222" s="123" t="str">
        <f t="shared" si="3"/>
        <v/>
      </c>
      <c r="K222" s="239"/>
      <c r="L222" s="239"/>
      <c r="M222" s="256"/>
      <c r="N222" s="24" t="str">
        <f t="shared" si="4"/>
        <v/>
      </c>
      <c r="O222" s="123" t="str">
        <f t="shared" si="5"/>
        <v/>
      </c>
      <c r="P222" s="261" t="str">
        <f t="shared" si="6"/>
        <v/>
      </c>
      <c r="Q222" s="24" t="str">
        <f t="shared" si="7"/>
        <v/>
      </c>
      <c r="R222" s="24" t="str">
        <f t="shared" si="8"/>
        <v/>
      </c>
      <c r="S222" s="24" t="str">
        <f t="shared" si="9"/>
        <v/>
      </c>
      <c r="T222" s="24" t="str">
        <f t="shared" si="10"/>
        <v/>
      </c>
      <c r="U222" s="24" t="str">
        <f t="shared" si="11"/>
        <v/>
      </c>
      <c r="V222" s="24" t="str">
        <f t="shared" si="12"/>
        <v/>
      </c>
      <c r="W222" s="261" t="str">
        <f t="shared" si="13"/>
        <v/>
      </c>
      <c r="X222" s="262" t="str">
        <f t="shared" si="14"/>
        <v/>
      </c>
      <c r="Y222" s="8">
        <f t="shared" si="15"/>
        <v>0</v>
      </c>
      <c r="Z222" s="3"/>
      <c r="AA222" s="3"/>
      <c r="AB222" s="3"/>
      <c r="AC222" s="3"/>
    </row>
    <row r="223" ht="12.75" hidden="1" customHeight="1">
      <c r="A223" s="250" t="s">
        <v>378</v>
      </c>
      <c r="B223" s="9"/>
      <c r="C223" s="17"/>
      <c r="D223" s="166"/>
      <c r="E223" s="251"/>
      <c r="F223" s="251"/>
      <c r="G223" s="252"/>
      <c r="H223" s="259"/>
      <c r="I223" s="260"/>
      <c r="J223" s="123" t="str">
        <f t="shared" si="3"/>
        <v/>
      </c>
      <c r="K223" s="239"/>
      <c r="L223" s="239"/>
      <c r="M223" s="256"/>
      <c r="N223" s="24" t="str">
        <f t="shared" si="4"/>
        <v/>
      </c>
      <c r="O223" s="123" t="str">
        <f t="shared" si="5"/>
        <v/>
      </c>
      <c r="P223" s="261" t="str">
        <f t="shared" si="6"/>
        <v/>
      </c>
      <c r="Q223" s="24" t="str">
        <f t="shared" si="7"/>
        <v/>
      </c>
      <c r="R223" s="24" t="str">
        <f t="shared" si="8"/>
        <v/>
      </c>
      <c r="S223" s="24" t="str">
        <f t="shared" si="9"/>
        <v/>
      </c>
      <c r="T223" s="24" t="str">
        <f t="shared" si="10"/>
        <v/>
      </c>
      <c r="U223" s="24" t="str">
        <f t="shared" si="11"/>
        <v/>
      </c>
      <c r="V223" s="24" t="str">
        <f t="shared" si="12"/>
        <v/>
      </c>
      <c r="W223" s="261" t="str">
        <f t="shared" si="13"/>
        <v/>
      </c>
      <c r="X223" s="262" t="str">
        <f t="shared" si="14"/>
        <v/>
      </c>
      <c r="Y223" s="8">
        <f t="shared" si="15"/>
        <v>0</v>
      </c>
      <c r="Z223" s="3"/>
      <c r="AA223" s="3"/>
      <c r="AB223" s="3"/>
      <c r="AC223" s="3"/>
    </row>
    <row r="224" ht="12.75" hidden="1" customHeight="1">
      <c r="A224" s="250" t="s">
        <v>378</v>
      </c>
      <c r="B224" s="9"/>
      <c r="C224" s="17"/>
      <c r="D224" s="166"/>
      <c r="E224" s="251"/>
      <c r="F224" s="251"/>
      <c r="G224" s="252"/>
      <c r="H224" s="259"/>
      <c r="I224" s="260"/>
      <c r="J224" s="123" t="str">
        <f t="shared" si="3"/>
        <v/>
      </c>
      <c r="K224" s="239"/>
      <c r="L224" s="239"/>
      <c r="M224" s="256"/>
      <c r="N224" s="24" t="str">
        <f t="shared" si="4"/>
        <v/>
      </c>
      <c r="O224" s="123" t="str">
        <f t="shared" si="5"/>
        <v/>
      </c>
      <c r="P224" s="261" t="str">
        <f t="shared" si="6"/>
        <v/>
      </c>
      <c r="Q224" s="24" t="str">
        <f t="shared" si="7"/>
        <v/>
      </c>
      <c r="R224" s="24" t="str">
        <f t="shared" si="8"/>
        <v/>
      </c>
      <c r="S224" s="24" t="str">
        <f t="shared" si="9"/>
        <v/>
      </c>
      <c r="T224" s="24" t="str">
        <f t="shared" si="10"/>
        <v/>
      </c>
      <c r="U224" s="24" t="str">
        <f t="shared" si="11"/>
        <v/>
      </c>
      <c r="V224" s="24" t="str">
        <f t="shared" si="12"/>
        <v/>
      </c>
      <c r="W224" s="261" t="str">
        <f t="shared" si="13"/>
        <v/>
      </c>
      <c r="X224" s="262" t="str">
        <f t="shared" si="14"/>
        <v/>
      </c>
      <c r="Y224" s="8">
        <f t="shared" si="15"/>
        <v>0</v>
      </c>
      <c r="Z224" s="3"/>
      <c r="AA224" s="3"/>
      <c r="AB224" s="3"/>
      <c r="AC224" s="3"/>
    </row>
    <row r="225" ht="12.75" hidden="1" customHeight="1">
      <c r="A225" s="250" t="s">
        <v>378</v>
      </c>
      <c r="B225" s="9"/>
      <c r="C225" s="17"/>
      <c r="D225" s="166"/>
      <c r="E225" s="251"/>
      <c r="F225" s="251"/>
      <c r="G225" s="252"/>
      <c r="H225" s="259"/>
      <c r="I225" s="260"/>
      <c r="J225" s="123" t="str">
        <f t="shared" si="3"/>
        <v/>
      </c>
      <c r="K225" s="239"/>
      <c r="L225" s="239"/>
      <c r="M225" s="256"/>
      <c r="N225" s="24" t="str">
        <f t="shared" si="4"/>
        <v/>
      </c>
      <c r="O225" s="123" t="str">
        <f t="shared" si="5"/>
        <v/>
      </c>
      <c r="P225" s="261" t="str">
        <f t="shared" si="6"/>
        <v/>
      </c>
      <c r="Q225" s="24" t="str">
        <f t="shared" si="7"/>
        <v/>
      </c>
      <c r="R225" s="24" t="str">
        <f t="shared" si="8"/>
        <v/>
      </c>
      <c r="S225" s="24" t="str">
        <f t="shared" si="9"/>
        <v/>
      </c>
      <c r="T225" s="24" t="str">
        <f t="shared" si="10"/>
        <v/>
      </c>
      <c r="U225" s="24" t="str">
        <f t="shared" si="11"/>
        <v/>
      </c>
      <c r="V225" s="24" t="str">
        <f t="shared" si="12"/>
        <v/>
      </c>
      <c r="W225" s="261" t="str">
        <f t="shared" si="13"/>
        <v/>
      </c>
      <c r="X225" s="262" t="str">
        <f t="shared" si="14"/>
        <v/>
      </c>
      <c r="Y225" s="8">
        <f t="shared" si="15"/>
        <v>0</v>
      </c>
      <c r="Z225" s="3"/>
      <c r="AA225" s="3"/>
      <c r="AB225" s="3"/>
      <c r="AC225" s="3"/>
    </row>
    <row r="226" ht="12.75" hidden="1" customHeight="1">
      <c r="A226" s="250" t="s">
        <v>378</v>
      </c>
      <c r="B226" s="9"/>
      <c r="C226" s="17"/>
      <c r="D226" s="166"/>
      <c r="E226" s="251"/>
      <c r="F226" s="251"/>
      <c r="G226" s="252"/>
      <c r="H226" s="259"/>
      <c r="I226" s="260"/>
      <c r="J226" s="123" t="str">
        <f t="shared" si="3"/>
        <v/>
      </c>
      <c r="K226" s="239"/>
      <c r="L226" s="239"/>
      <c r="M226" s="256"/>
      <c r="N226" s="24" t="str">
        <f t="shared" si="4"/>
        <v/>
      </c>
      <c r="O226" s="123" t="str">
        <f t="shared" si="5"/>
        <v/>
      </c>
      <c r="P226" s="261" t="str">
        <f t="shared" si="6"/>
        <v/>
      </c>
      <c r="Q226" s="24" t="str">
        <f t="shared" si="7"/>
        <v/>
      </c>
      <c r="R226" s="24" t="str">
        <f t="shared" si="8"/>
        <v/>
      </c>
      <c r="S226" s="24" t="str">
        <f t="shared" si="9"/>
        <v/>
      </c>
      <c r="T226" s="24" t="str">
        <f t="shared" si="10"/>
        <v/>
      </c>
      <c r="U226" s="24" t="str">
        <f t="shared" si="11"/>
        <v/>
      </c>
      <c r="V226" s="24" t="str">
        <f t="shared" si="12"/>
        <v/>
      </c>
      <c r="W226" s="261" t="str">
        <f t="shared" si="13"/>
        <v/>
      </c>
      <c r="X226" s="262" t="str">
        <f t="shared" si="14"/>
        <v/>
      </c>
      <c r="Y226" s="8">
        <f t="shared" si="15"/>
        <v>0</v>
      </c>
      <c r="Z226" s="3"/>
      <c r="AA226" s="3"/>
      <c r="AB226" s="3"/>
      <c r="AC226" s="3"/>
    </row>
    <row r="227" ht="12.75" hidden="1" customHeight="1">
      <c r="A227" s="250" t="s">
        <v>378</v>
      </c>
      <c r="B227" s="9"/>
      <c r="C227" s="17"/>
      <c r="D227" s="166"/>
      <c r="E227" s="251"/>
      <c r="F227" s="251"/>
      <c r="G227" s="252"/>
      <c r="H227" s="259"/>
      <c r="I227" s="260"/>
      <c r="J227" s="123" t="str">
        <f t="shared" si="3"/>
        <v/>
      </c>
      <c r="K227" s="239"/>
      <c r="L227" s="239"/>
      <c r="M227" s="256"/>
      <c r="N227" s="24" t="str">
        <f t="shared" si="4"/>
        <v/>
      </c>
      <c r="O227" s="123" t="str">
        <f t="shared" si="5"/>
        <v/>
      </c>
      <c r="P227" s="261" t="str">
        <f t="shared" si="6"/>
        <v/>
      </c>
      <c r="Q227" s="24" t="str">
        <f t="shared" si="7"/>
        <v/>
      </c>
      <c r="R227" s="24" t="str">
        <f t="shared" si="8"/>
        <v/>
      </c>
      <c r="S227" s="24" t="str">
        <f t="shared" si="9"/>
        <v/>
      </c>
      <c r="T227" s="24" t="str">
        <f t="shared" si="10"/>
        <v/>
      </c>
      <c r="U227" s="24" t="str">
        <f t="shared" si="11"/>
        <v/>
      </c>
      <c r="V227" s="24" t="str">
        <f t="shared" si="12"/>
        <v/>
      </c>
      <c r="W227" s="261" t="str">
        <f t="shared" si="13"/>
        <v/>
      </c>
      <c r="X227" s="262" t="str">
        <f t="shared" si="14"/>
        <v/>
      </c>
      <c r="Y227" s="8">
        <f t="shared" si="15"/>
        <v>0</v>
      </c>
      <c r="Z227" s="3"/>
      <c r="AA227" s="3"/>
      <c r="AB227" s="3"/>
      <c r="AC227" s="3"/>
    </row>
    <row r="228" ht="12.75" hidden="1" customHeight="1">
      <c r="A228" s="250" t="s">
        <v>378</v>
      </c>
      <c r="B228" s="9"/>
      <c r="C228" s="17"/>
      <c r="D228" s="166"/>
      <c r="E228" s="251"/>
      <c r="F228" s="251"/>
      <c r="G228" s="252"/>
      <c r="H228" s="259"/>
      <c r="I228" s="260"/>
      <c r="J228" s="123" t="str">
        <f t="shared" si="3"/>
        <v/>
      </c>
      <c r="K228" s="239"/>
      <c r="L228" s="239"/>
      <c r="M228" s="256"/>
      <c r="N228" s="24" t="str">
        <f t="shared" si="4"/>
        <v/>
      </c>
      <c r="O228" s="123" t="str">
        <f t="shared" si="5"/>
        <v/>
      </c>
      <c r="P228" s="261" t="str">
        <f t="shared" si="6"/>
        <v/>
      </c>
      <c r="Q228" s="24" t="str">
        <f t="shared" si="7"/>
        <v/>
      </c>
      <c r="R228" s="24" t="str">
        <f t="shared" si="8"/>
        <v/>
      </c>
      <c r="S228" s="24" t="str">
        <f t="shared" si="9"/>
        <v/>
      </c>
      <c r="T228" s="24" t="str">
        <f t="shared" si="10"/>
        <v/>
      </c>
      <c r="U228" s="24" t="str">
        <f t="shared" si="11"/>
        <v/>
      </c>
      <c r="V228" s="24" t="str">
        <f t="shared" si="12"/>
        <v/>
      </c>
      <c r="W228" s="261" t="str">
        <f t="shared" si="13"/>
        <v/>
      </c>
      <c r="X228" s="262" t="str">
        <f t="shared" si="14"/>
        <v/>
      </c>
      <c r="Y228" s="8">
        <f t="shared" si="15"/>
        <v>0</v>
      </c>
      <c r="Z228" s="3"/>
      <c r="AA228" s="3"/>
      <c r="AB228" s="3"/>
      <c r="AC228" s="3"/>
    </row>
    <row r="229" ht="18.0" hidden="1" customHeight="1">
      <c r="A229" s="250" t="s">
        <v>378</v>
      </c>
      <c r="B229" s="9"/>
      <c r="C229" s="17"/>
      <c r="D229" s="166"/>
      <c r="E229" s="251"/>
      <c r="F229" s="251"/>
      <c r="G229" s="252"/>
      <c r="H229" s="259"/>
      <c r="I229" s="260"/>
      <c r="J229" s="123" t="str">
        <f t="shared" si="3"/>
        <v/>
      </c>
      <c r="K229" s="239"/>
      <c r="L229" s="239"/>
      <c r="M229" s="256"/>
      <c r="N229" s="24" t="str">
        <f t="shared" si="4"/>
        <v/>
      </c>
      <c r="O229" s="123" t="str">
        <f t="shared" si="5"/>
        <v/>
      </c>
      <c r="P229" s="261" t="str">
        <f t="shared" si="6"/>
        <v/>
      </c>
      <c r="Q229" s="24" t="str">
        <f t="shared" si="7"/>
        <v/>
      </c>
      <c r="R229" s="24" t="str">
        <f t="shared" si="8"/>
        <v/>
      </c>
      <c r="S229" s="24" t="str">
        <f t="shared" si="9"/>
        <v/>
      </c>
      <c r="T229" s="24" t="str">
        <f t="shared" si="10"/>
        <v/>
      </c>
      <c r="U229" s="24" t="str">
        <f t="shared" si="11"/>
        <v/>
      </c>
      <c r="V229" s="24" t="str">
        <f t="shared" si="12"/>
        <v/>
      </c>
      <c r="W229" s="261" t="str">
        <f t="shared" si="13"/>
        <v/>
      </c>
      <c r="X229" s="262" t="str">
        <f t="shared" si="14"/>
        <v/>
      </c>
      <c r="Y229" s="8">
        <f t="shared" si="15"/>
        <v>0</v>
      </c>
      <c r="Z229" s="3"/>
      <c r="AA229" s="3"/>
      <c r="AB229" s="3"/>
      <c r="AC229" s="3"/>
    </row>
    <row r="230" ht="12.75" customHeight="1">
      <c r="A230" s="263" t="s">
        <v>283</v>
      </c>
      <c r="B230" s="263"/>
      <c r="C230" s="264"/>
      <c r="D230" s="30">
        <f>SUM(D71:D229)</f>
        <v>165</v>
      </c>
      <c r="E230" s="265">
        <f>SUMPRODUCT($D71:$D229,E71:E229)/$D230</f>
        <v>865.0606061</v>
      </c>
      <c r="F230" s="265"/>
      <c r="G230" s="265"/>
      <c r="H230" s="266" t="str">
        <f>IF(COUNTIF(H71:H229,"yes")&gt;0,"Yes","No")</f>
        <v>Yes</v>
      </c>
      <c r="I230" s="257">
        <f t="shared" ref="I230:X230" si="16">SUMPRODUCT($D71:$D229,I71:I229)/$D230</f>
        <v>5088.50303</v>
      </c>
      <c r="J230" s="255">
        <f t="shared" si="16"/>
        <v>5.940346872</v>
      </c>
      <c r="K230" s="35">
        <f t="shared" si="16"/>
        <v>0</v>
      </c>
      <c r="L230" s="35">
        <f t="shared" si="16"/>
        <v>0</v>
      </c>
      <c r="M230" s="267">
        <f t="shared" si="16"/>
        <v>0</v>
      </c>
      <c r="N230" s="35">
        <f t="shared" si="16"/>
        <v>5088.50303</v>
      </c>
      <c r="O230" s="255">
        <f t="shared" si="16"/>
        <v>5.940346872</v>
      </c>
      <c r="P230" s="35">
        <f t="shared" si="16"/>
        <v>0</v>
      </c>
      <c r="Q230" s="35">
        <f t="shared" si="16"/>
        <v>0</v>
      </c>
      <c r="R230" s="35">
        <f t="shared" si="16"/>
        <v>0</v>
      </c>
      <c r="S230" s="35">
        <f t="shared" si="16"/>
        <v>0</v>
      </c>
      <c r="T230" s="35">
        <f t="shared" si="16"/>
        <v>0</v>
      </c>
      <c r="U230" s="35">
        <f t="shared" si="16"/>
        <v>0</v>
      </c>
      <c r="V230" s="35">
        <f t="shared" si="16"/>
        <v>0</v>
      </c>
      <c r="W230" s="257">
        <f t="shared" si="16"/>
        <v>5088.50303</v>
      </c>
      <c r="X230" s="258">
        <f t="shared" si="16"/>
        <v>5.940346872</v>
      </c>
      <c r="Y230" s="3"/>
      <c r="Z230" s="3"/>
      <c r="AA230" s="3"/>
      <c r="AB230" s="3"/>
      <c r="AC230" s="3"/>
    </row>
    <row r="231" ht="12.75" customHeight="1">
      <c r="A231" s="9"/>
      <c r="B231" s="3"/>
      <c r="C231" s="17"/>
      <c r="D231" s="3"/>
      <c r="E231" s="3"/>
      <c r="F231" s="3"/>
      <c r="G231" s="3"/>
      <c r="H231" s="3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24"/>
      <c r="W231" s="19"/>
      <c r="X231" s="19"/>
      <c r="Y231" s="3"/>
      <c r="Z231" s="3"/>
      <c r="AA231" s="3"/>
      <c r="AB231" s="3"/>
      <c r="AC231" s="3"/>
    </row>
    <row r="232" ht="12.75" customHeight="1">
      <c r="A232" s="109" t="s">
        <v>284</v>
      </c>
      <c r="B232" s="109"/>
      <c r="C232" s="109"/>
      <c r="D232" s="109"/>
      <c r="E232" s="109"/>
      <c r="F232" s="109"/>
      <c r="G232" s="109"/>
      <c r="H232" s="109"/>
      <c r="I232" s="109"/>
      <c r="J232" s="109"/>
      <c r="K232" s="109"/>
      <c r="L232" s="109"/>
      <c r="M232" s="109"/>
      <c r="N232" s="109"/>
      <c r="O232" s="109"/>
      <c r="P232" s="109"/>
      <c r="Q232" s="109"/>
      <c r="R232" s="109"/>
      <c r="S232" s="109"/>
      <c r="T232" s="109"/>
      <c r="U232" s="109"/>
      <c r="V232" s="109"/>
      <c r="W232" s="109"/>
      <c r="X232" s="109"/>
      <c r="Y232" s="3"/>
      <c r="Z232" s="3"/>
      <c r="AA232" s="3"/>
      <c r="AB232" s="3"/>
      <c r="AC232" s="3"/>
    </row>
    <row r="233" ht="12.75" customHeight="1">
      <c r="A233" s="209"/>
      <c r="B233" s="209"/>
      <c r="C233" s="209"/>
      <c r="D233" s="209"/>
      <c r="E233" s="209"/>
      <c r="F233" s="209"/>
      <c r="G233" s="209"/>
      <c r="H233" s="209"/>
      <c r="I233" s="240" t="s">
        <v>84</v>
      </c>
      <c r="J233" s="181"/>
      <c r="K233" s="240" t="s">
        <v>16</v>
      </c>
      <c r="L233" s="181"/>
      <c r="M233" s="181"/>
      <c r="N233" s="240" t="s">
        <v>273</v>
      </c>
      <c r="O233" s="181"/>
      <c r="P233" s="240" t="s">
        <v>87</v>
      </c>
      <c r="Q233" s="181"/>
      <c r="R233" s="181"/>
      <c r="S233" s="181"/>
      <c r="T233" s="181"/>
      <c r="U233" s="181"/>
      <c r="V233" s="181"/>
      <c r="W233" s="240" t="s">
        <v>274</v>
      </c>
      <c r="X233" s="181"/>
      <c r="Y233" s="3"/>
      <c r="Z233" s="3"/>
      <c r="AA233" s="3"/>
      <c r="AB233" s="3"/>
      <c r="AC233" s="3"/>
    </row>
    <row r="234" ht="12.75" customHeight="1">
      <c r="A234" s="241" t="s">
        <v>97</v>
      </c>
      <c r="B234" s="242"/>
      <c r="C234" s="242"/>
      <c r="D234" s="242"/>
      <c r="E234" s="242"/>
      <c r="F234" s="242" t="s">
        <v>98</v>
      </c>
      <c r="G234" s="242" t="s">
        <v>99</v>
      </c>
      <c r="H234" s="242" t="s">
        <v>100</v>
      </c>
      <c r="I234" s="268" t="s">
        <v>101</v>
      </c>
      <c r="J234" s="269" t="s">
        <v>102</v>
      </c>
      <c r="K234" s="245" t="s">
        <v>103</v>
      </c>
      <c r="L234" s="246" t="s">
        <v>104</v>
      </c>
      <c r="M234" s="247" t="s">
        <v>105</v>
      </c>
      <c r="N234" s="245" t="s">
        <v>101</v>
      </c>
      <c r="O234" s="270" t="s">
        <v>102</v>
      </c>
      <c r="P234" s="245" t="s">
        <v>106</v>
      </c>
      <c r="Q234" s="246" t="s">
        <v>107</v>
      </c>
      <c r="R234" s="246" t="s">
        <v>108</v>
      </c>
      <c r="S234" s="246" t="s">
        <v>109</v>
      </c>
      <c r="T234" s="246" t="s">
        <v>110</v>
      </c>
      <c r="U234" s="246" t="s">
        <v>111</v>
      </c>
      <c r="V234" s="246" t="s">
        <v>112</v>
      </c>
      <c r="W234" s="245" t="s">
        <v>101</v>
      </c>
      <c r="X234" s="271" t="s">
        <v>102</v>
      </c>
      <c r="Y234" s="3"/>
      <c r="Z234" s="3"/>
      <c r="AA234" s="3"/>
      <c r="AB234" s="3"/>
      <c r="AC234" s="3"/>
    </row>
    <row r="235" ht="12.75" customHeight="1">
      <c r="A235" s="9" t="s">
        <v>114</v>
      </c>
      <c r="B235" s="3"/>
      <c r="C235" s="17"/>
      <c r="D235" s="166"/>
      <c r="E235" s="251"/>
      <c r="F235" s="166">
        <f t="shared" ref="F235:F241" si="18">SUMIF($A$71:$A$229,$A235,$D$71:$D$229)</f>
        <v>17</v>
      </c>
      <c r="G235" s="251">
        <f t="shared" ref="G235:G241" si="19">IFERROR(SUMPRODUCT($E$71:$E$229,$D$71:$D$229,--($A$71:$A$229=$A235)/$F235),0)</f>
        <v>536.0588235</v>
      </c>
      <c r="H235" s="251" t="str">
        <f t="shared" ref="H235:H241" si="20">IF(COUNTIFS($A$71:$A$229,A235,$H$71:$H$229,"Yes")=0,"N/A",IF(COUNTIFS($A$71:$A$229,A235,$H$71:$H$229,"Yes")&gt;0,"Yes","No"))</f>
        <v>Yes</v>
      </c>
      <c r="I235" s="257">
        <f t="shared" ref="I235:X235" si="17">IFERROR(SUMPRODUCT(I$71:I$229,$D$71:$D$229,--($A$71:$A$229=$A235)/$F235),0)</f>
        <v>3788.294118</v>
      </c>
      <c r="J235" s="255">
        <f t="shared" si="17"/>
        <v>7.104946167</v>
      </c>
      <c r="K235" s="24">
        <f t="shared" si="17"/>
        <v>0</v>
      </c>
      <c r="L235" s="24">
        <f t="shared" si="17"/>
        <v>0</v>
      </c>
      <c r="M235" s="124">
        <f t="shared" si="17"/>
        <v>0</v>
      </c>
      <c r="N235" s="24">
        <f t="shared" si="17"/>
        <v>3788.294118</v>
      </c>
      <c r="O235" s="123">
        <f t="shared" si="17"/>
        <v>7.104946167</v>
      </c>
      <c r="P235" s="24">
        <f t="shared" si="17"/>
        <v>0</v>
      </c>
      <c r="Q235" s="24">
        <f t="shared" si="17"/>
        <v>0</v>
      </c>
      <c r="R235" s="24">
        <f t="shared" si="17"/>
        <v>0</v>
      </c>
      <c r="S235" s="24">
        <f t="shared" si="17"/>
        <v>0</v>
      </c>
      <c r="T235" s="24">
        <f t="shared" si="17"/>
        <v>0</v>
      </c>
      <c r="U235" s="24">
        <f t="shared" si="17"/>
        <v>0</v>
      </c>
      <c r="V235" s="24">
        <f t="shared" si="17"/>
        <v>0</v>
      </c>
      <c r="W235" s="261">
        <f t="shared" si="17"/>
        <v>3788.294118</v>
      </c>
      <c r="X235" s="123">
        <f t="shared" si="17"/>
        <v>7.104946167</v>
      </c>
      <c r="Y235" s="3"/>
      <c r="Z235" s="3"/>
      <c r="AA235" s="3"/>
      <c r="AB235" s="3"/>
      <c r="AC235" s="3"/>
    </row>
    <row r="236" ht="12.75" customHeight="1">
      <c r="A236" s="9" t="s">
        <v>116</v>
      </c>
      <c r="B236" s="3"/>
      <c r="C236" s="17"/>
      <c r="D236" s="166"/>
      <c r="E236" s="251"/>
      <c r="F236" s="166">
        <f t="shared" si="18"/>
        <v>76</v>
      </c>
      <c r="G236" s="251">
        <f t="shared" si="19"/>
        <v>724.9210526</v>
      </c>
      <c r="H236" s="251" t="str">
        <f t="shared" si="20"/>
        <v>Yes</v>
      </c>
      <c r="I236" s="261">
        <f t="shared" ref="I236:X236" si="21">IFERROR(SUMPRODUCT(I$71:I$229,$D$71:$D$229,--($A$71:$A$229=$A236)/$F236),0)</f>
        <v>4138.789474</v>
      </c>
      <c r="J236" s="123">
        <f t="shared" si="21"/>
        <v>5.715067574</v>
      </c>
      <c r="K236" s="24">
        <f t="shared" si="21"/>
        <v>0</v>
      </c>
      <c r="L236" s="24">
        <f t="shared" si="21"/>
        <v>0</v>
      </c>
      <c r="M236" s="124">
        <f t="shared" si="21"/>
        <v>0</v>
      </c>
      <c r="N236" s="24">
        <f t="shared" si="21"/>
        <v>4138.789474</v>
      </c>
      <c r="O236" s="123">
        <f t="shared" si="21"/>
        <v>5.715067574</v>
      </c>
      <c r="P236" s="24">
        <f t="shared" si="21"/>
        <v>0</v>
      </c>
      <c r="Q236" s="24">
        <f t="shared" si="21"/>
        <v>0</v>
      </c>
      <c r="R236" s="24">
        <f t="shared" si="21"/>
        <v>0</v>
      </c>
      <c r="S236" s="24">
        <f t="shared" si="21"/>
        <v>0</v>
      </c>
      <c r="T236" s="24">
        <f t="shared" si="21"/>
        <v>0</v>
      </c>
      <c r="U236" s="24">
        <f t="shared" si="21"/>
        <v>0</v>
      </c>
      <c r="V236" s="24">
        <f t="shared" si="21"/>
        <v>0</v>
      </c>
      <c r="W236" s="261">
        <f t="shared" si="21"/>
        <v>4138.789474</v>
      </c>
      <c r="X236" s="123">
        <f t="shared" si="21"/>
        <v>5.715067574</v>
      </c>
      <c r="Y236" s="3"/>
      <c r="Z236" s="3"/>
      <c r="AA236" s="3"/>
      <c r="AB236" s="3"/>
      <c r="AC236" s="3"/>
    </row>
    <row r="237" ht="12.75" customHeight="1">
      <c r="A237" s="9" t="s">
        <v>117</v>
      </c>
      <c r="B237" s="3"/>
      <c r="C237" s="17"/>
      <c r="D237" s="166"/>
      <c r="E237" s="251"/>
      <c r="F237" s="166">
        <f t="shared" si="18"/>
        <v>72</v>
      </c>
      <c r="G237" s="251">
        <f t="shared" si="19"/>
        <v>1090.666667</v>
      </c>
      <c r="H237" s="251" t="str">
        <f t="shared" si="20"/>
        <v>Yes</v>
      </c>
      <c r="I237" s="261">
        <f t="shared" ref="I237:X237" si="22">IFERROR(SUMPRODUCT(I$71:I$229,$D$71:$D$229,--($A$71:$A$229=$A237)/$F237),0)</f>
        <v>6397.972222</v>
      </c>
      <c r="J237" s="123">
        <f t="shared" si="22"/>
        <v>5.903166853</v>
      </c>
      <c r="K237" s="24">
        <f t="shared" si="22"/>
        <v>0</v>
      </c>
      <c r="L237" s="24">
        <f t="shared" si="22"/>
        <v>0</v>
      </c>
      <c r="M237" s="124">
        <f t="shared" si="22"/>
        <v>0</v>
      </c>
      <c r="N237" s="24">
        <f t="shared" si="22"/>
        <v>6397.972222</v>
      </c>
      <c r="O237" s="123">
        <f t="shared" si="22"/>
        <v>5.903166853</v>
      </c>
      <c r="P237" s="24">
        <f t="shared" si="22"/>
        <v>0</v>
      </c>
      <c r="Q237" s="24">
        <f t="shared" si="22"/>
        <v>0</v>
      </c>
      <c r="R237" s="24">
        <f t="shared" si="22"/>
        <v>0</v>
      </c>
      <c r="S237" s="24">
        <f t="shared" si="22"/>
        <v>0</v>
      </c>
      <c r="T237" s="24">
        <f t="shared" si="22"/>
        <v>0</v>
      </c>
      <c r="U237" s="24">
        <f t="shared" si="22"/>
        <v>0</v>
      </c>
      <c r="V237" s="24">
        <f t="shared" si="22"/>
        <v>0</v>
      </c>
      <c r="W237" s="261">
        <f t="shared" si="22"/>
        <v>6397.972222</v>
      </c>
      <c r="X237" s="123">
        <f t="shared" si="22"/>
        <v>5.903166853</v>
      </c>
      <c r="Y237" s="272"/>
      <c r="Z237" s="3"/>
      <c r="AA237" s="3"/>
      <c r="AB237" s="3"/>
      <c r="AC237" s="3"/>
    </row>
    <row r="238" ht="12.75" customHeight="1">
      <c r="A238" s="9" t="s">
        <v>118</v>
      </c>
      <c r="B238" s="3"/>
      <c r="C238" s="17"/>
      <c r="D238" s="166"/>
      <c r="E238" s="251"/>
      <c r="F238" s="166">
        <f t="shared" si="18"/>
        <v>0</v>
      </c>
      <c r="G238" s="251">
        <f t="shared" si="19"/>
        <v>0</v>
      </c>
      <c r="H238" s="251" t="str">
        <f t="shared" si="20"/>
        <v>N/A</v>
      </c>
      <c r="I238" s="261">
        <f t="shared" ref="I238:X238" si="23">IFERROR(SUMPRODUCT(I$71:I$229,$D$71:$D$229,--($A$71:$A$229=$A238)/$F238),0)</f>
        <v>0</v>
      </c>
      <c r="J238" s="123">
        <f t="shared" si="23"/>
        <v>0</v>
      </c>
      <c r="K238" s="24">
        <f t="shared" si="23"/>
        <v>0</v>
      </c>
      <c r="L238" s="24">
        <f t="shared" si="23"/>
        <v>0</v>
      </c>
      <c r="M238" s="124">
        <f t="shared" si="23"/>
        <v>0</v>
      </c>
      <c r="N238" s="24">
        <f t="shared" si="23"/>
        <v>0</v>
      </c>
      <c r="O238" s="123">
        <f t="shared" si="23"/>
        <v>0</v>
      </c>
      <c r="P238" s="24">
        <f t="shared" si="23"/>
        <v>0</v>
      </c>
      <c r="Q238" s="24">
        <f t="shared" si="23"/>
        <v>0</v>
      </c>
      <c r="R238" s="24">
        <f t="shared" si="23"/>
        <v>0</v>
      </c>
      <c r="S238" s="24">
        <f t="shared" si="23"/>
        <v>0</v>
      </c>
      <c r="T238" s="24">
        <f t="shared" si="23"/>
        <v>0</v>
      </c>
      <c r="U238" s="24">
        <f t="shared" si="23"/>
        <v>0</v>
      </c>
      <c r="V238" s="24">
        <f t="shared" si="23"/>
        <v>0</v>
      </c>
      <c r="W238" s="261">
        <f t="shared" si="23"/>
        <v>0</v>
      </c>
      <c r="X238" s="123">
        <f t="shared" si="23"/>
        <v>0</v>
      </c>
      <c r="Y238" s="272"/>
      <c r="Z238" s="3"/>
      <c r="AA238" s="3"/>
      <c r="AB238" s="3"/>
      <c r="AC238" s="3"/>
    </row>
    <row r="239" ht="12.75" customHeight="1">
      <c r="A239" s="9" t="s">
        <v>119</v>
      </c>
      <c r="B239" s="3"/>
      <c r="C239" s="17"/>
      <c r="D239" s="166"/>
      <c r="E239" s="251"/>
      <c r="F239" s="166">
        <f t="shared" si="18"/>
        <v>0</v>
      </c>
      <c r="G239" s="251">
        <f t="shared" si="19"/>
        <v>0</v>
      </c>
      <c r="H239" s="251" t="str">
        <f t="shared" si="20"/>
        <v>N/A</v>
      </c>
      <c r="I239" s="261">
        <f t="shared" ref="I239:X239" si="24">IFERROR(SUMPRODUCT(I$71:I$229,$D$71:$D$229,--($A$71:$A$229=$A239)/$F239),0)</f>
        <v>0</v>
      </c>
      <c r="J239" s="123">
        <f t="shared" si="24"/>
        <v>0</v>
      </c>
      <c r="K239" s="24">
        <f t="shared" si="24"/>
        <v>0</v>
      </c>
      <c r="L239" s="24">
        <f t="shared" si="24"/>
        <v>0</v>
      </c>
      <c r="M239" s="124">
        <f t="shared" si="24"/>
        <v>0</v>
      </c>
      <c r="N239" s="24">
        <f t="shared" si="24"/>
        <v>0</v>
      </c>
      <c r="O239" s="123">
        <f t="shared" si="24"/>
        <v>0</v>
      </c>
      <c r="P239" s="24">
        <f t="shared" si="24"/>
        <v>0</v>
      </c>
      <c r="Q239" s="24">
        <f t="shared" si="24"/>
        <v>0</v>
      </c>
      <c r="R239" s="24">
        <f t="shared" si="24"/>
        <v>0</v>
      </c>
      <c r="S239" s="24">
        <f t="shared" si="24"/>
        <v>0</v>
      </c>
      <c r="T239" s="24">
        <f t="shared" si="24"/>
        <v>0</v>
      </c>
      <c r="U239" s="24">
        <f t="shared" si="24"/>
        <v>0</v>
      </c>
      <c r="V239" s="24">
        <f t="shared" si="24"/>
        <v>0</v>
      </c>
      <c r="W239" s="261">
        <f t="shared" si="24"/>
        <v>0</v>
      </c>
      <c r="X239" s="123">
        <f t="shared" si="24"/>
        <v>0</v>
      </c>
      <c r="Y239" s="272"/>
      <c r="Z239" s="3"/>
      <c r="AA239" s="3"/>
      <c r="AB239" s="3"/>
      <c r="AC239" s="3"/>
    </row>
    <row r="240" ht="12.75" customHeight="1">
      <c r="A240" s="9" t="s">
        <v>120</v>
      </c>
      <c r="B240" s="3"/>
      <c r="C240" s="17"/>
      <c r="D240" s="166"/>
      <c r="E240" s="251"/>
      <c r="F240" s="166">
        <f t="shared" si="18"/>
        <v>0</v>
      </c>
      <c r="G240" s="251">
        <f t="shared" si="19"/>
        <v>0</v>
      </c>
      <c r="H240" s="251" t="str">
        <f t="shared" si="20"/>
        <v>N/A</v>
      </c>
      <c r="I240" s="261">
        <f t="shared" ref="I240:X240" si="25">IFERROR(SUMPRODUCT(I$71:I$229,$D$71:$D$229,--($A$71:$A$229=$A240)/$F240),0)</f>
        <v>0</v>
      </c>
      <c r="J240" s="123">
        <f t="shared" si="25"/>
        <v>0</v>
      </c>
      <c r="K240" s="24">
        <f t="shared" si="25"/>
        <v>0</v>
      </c>
      <c r="L240" s="24">
        <f t="shared" si="25"/>
        <v>0</v>
      </c>
      <c r="M240" s="124">
        <f t="shared" si="25"/>
        <v>0</v>
      </c>
      <c r="N240" s="24">
        <f t="shared" si="25"/>
        <v>0</v>
      </c>
      <c r="O240" s="123">
        <f t="shared" si="25"/>
        <v>0</v>
      </c>
      <c r="P240" s="24">
        <f t="shared" si="25"/>
        <v>0</v>
      </c>
      <c r="Q240" s="24">
        <f t="shared" si="25"/>
        <v>0</v>
      </c>
      <c r="R240" s="24">
        <f t="shared" si="25"/>
        <v>0</v>
      </c>
      <c r="S240" s="24">
        <f t="shared" si="25"/>
        <v>0</v>
      </c>
      <c r="T240" s="24">
        <f t="shared" si="25"/>
        <v>0</v>
      </c>
      <c r="U240" s="24">
        <f t="shared" si="25"/>
        <v>0</v>
      </c>
      <c r="V240" s="24">
        <f t="shared" si="25"/>
        <v>0</v>
      </c>
      <c r="W240" s="261">
        <f t="shared" si="25"/>
        <v>0</v>
      </c>
      <c r="X240" s="123">
        <f t="shared" si="25"/>
        <v>0</v>
      </c>
      <c r="Y240" s="272"/>
      <c r="Z240" s="3"/>
      <c r="AA240" s="3"/>
      <c r="AB240" s="3"/>
      <c r="AC240" s="3"/>
    </row>
    <row r="241" ht="12.75" customHeight="1">
      <c r="A241" s="9" t="s">
        <v>121</v>
      </c>
      <c r="B241" s="3"/>
      <c r="C241" s="17"/>
      <c r="D241" s="166"/>
      <c r="E241" s="251"/>
      <c r="F241" s="166">
        <f t="shared" si="18"/>
        <v>0</v>
      </c>
      <c r="G241" s="251">
        <f t="shared" si="19"/>
        <v>0</v>
      </c>
      <c r="H241" s="251" t="str">
        <f t="shared" si="20"/>
        <v>N/A</v>
      </c>
      <c r="I241" s="261">
        <f t="shared" ref="I241:X241" si="26">IFERROR(SUMPRODUCT(I$71:I$229,$D$71:$D$229,--($A$71:$A$229=$A241)/$F241),0)</f>
        <v>0</v>
      </c>
      <c r="J241" s="273">
        <f t="shared" si="26"/>
        <v>0</v>
      </c>
      <c r="K241" s="24">
        <f t="shared" si="26"/>
        <v>0</v>
      </c>
      <c r="L241" s="24">
        <f t="shared" si="26"/>
        <v>0</v>
      </c>
      <c r="M241" s="124">
        <f t="shared" si="26"/>
        <v>0</v>
      </c>
      <c r="N241" s="24">
        <f t="shared" si="26"/>
        <v>0</v>
      </c>
      <c r="O241" s="123">
        <f t="shared" si="26"/>
        <v>0</v>
      </c>
      <c r="P241" s="24">
        <f t="shared" si="26"/>
        <v>0</v>
      </c>
      <c r="Q241" s="24">
        <f t="shared" si="26"/>
        <v>0</v>
      </c>
      <c r="R241" s="24">
        <f t="shared" si="26"/>
        <v>0</v>
      </c>
      <c r="S241" s="24">
        <f t="shared" si="26"/>
        <v>0</v>
      </c>
      <c r="T241" s="24">
        <f t="shared" si="26"/>
        <v>0</v>
      </c>
      <c r="U241" s="24">
        <f t="shared" si="26"/>
        <v>0</v>
      </c>
      <c r="V241" s="24">
        <f t="shared" si="26"/>
        <v>0</v>
      </c>
      <c r="W241" s="261">
        <f t="shared" si="26"/>
        <v>0</v>
      </c>
      <c r="X241" s="123">
        <f t="shared" si="26"/>
        <v>0</v>
      </c>
      <c r="Y241" s="272"/>
      <c r="Z241" s="3"/>
      <c r="AA241" s="3"/>
      <c r="AB241" s="3"/>
      <c r="AC241" s="3"/>
    </row>
    <row r="242" ht="12.75" customHeight="1">
      <c r="A242" s="263" t="s">
        <v>283</v>
      </c>
      <c r="B242" s="274"/>
      <c r="C242" s="275"/>
      <c r="D242" s="276"/>
      <c r="E242" s="276"/>
      <c r="F242" s="30">
        <f>SUM(F235:F241)</f>
        <v>165</v>
      </c>
      <c r="G242" s="265">
        <f>SUMPRODUCT(G235:G241,$F235:$F241)/$F242</f>
        <v>865.0606061</v>
      </c>
      <c r="H242" s="266" t="str">
        <f>IF(COUNTIF(H235:H241,"yes")&gt;0,"Yes","No")</f>
        <v>Yes</v>
      </c>
      <c r="I242" s="257">
        <f t="shared" ref="I242:X242" si="27">SUMPRODUCT(I235:I241,$F235:$F241)/$F242</f>
        <v>5088.50303</v>
      </c>
      <c r="J242" s="255">
        <f t="shared" si="27"/>
        <v>5.940346872</v>
      </c>
      <c r="K242" s="35">
        <f t="shared" si="27"/>
        <v>0</v>
      </c>
      <c r="L242" s="35">
        <f t="shared" si="27"/>
        <v>0</v>
      </c>
      <c r="M242" s="267">
        <f t="shared" si="27"/>
        <v>0</v>
      </c>
      <c r="N242" s="35">
        <f t="shared" si="27"/>
        <v>5088.50303</v>
      </c>
      <c r="O242" s="255">
        <f t="shared" si="27"/>
        <v>5.940346872</v>
      </c>
      <c r="P242" s="35">
        <f t="shared" si="27"/>
        <v>0</v>
      </c>
      <c r="Q242" s="35">
        <f t="shared" si="27"/>
        <v>0</v>
      </c>
      <c r="R242" s="35">
        <f t="shared" si="27"/>
        <v>0</v>
      </c>
      <c r="S242" s="35">
        <f t="shared" si="27"/>
        <v>0</v>
      </c>
      <c r="T242" s="35">
        <f t="shared" si="27"/>
        <v>0</v>
      </c>
      <c r="U242" s="35">
        <f t="shared" si="27"/>
        <v>0</v>
      </c>
      <c r="V242" s="35">
        <f t="shared" si="27"/>
        <v>0</v>
      </c>
      <c r="W242" s="257">
        <f t="shared" si="27"/>
        <v>5088.50303</v>
      </c>
      <c r="X242" s="255">
        <f t="shared" si="27"/>
        <v>5.940346872</v>
      </c>
      <c r="Y242" s="272"/>
      <c r="Z242" s="3"/>
      <c r="AA242" s="3"/>
      <c r="AB242" s="3"/>
      <c r="AC242" s="3"/>
    </row>
    <row r="243" ht="12.75" customHeight="1">
      <c r="A243" s="9"/>
      <c r="B243" s="9"/>
      <c r="C243" s="17"/>
      <c r="D243" s="166"/>
      <c r="E243" s="251"/>
      <c r="F243" s="251"/>
      <c r="G243" s="251"/>
      <c r="H243" s="251"/>
      <c r="I243" s="204"/>
      <c r="J243" s="204"/>
      <c r="K243" s="204"/>
      <c r="L243" s="204"/>
      <c r="M243" s="204"/>
      <c r="N243" s="204"/>
      <c r="O243" s="277"/>
      <c r="P243" s="204"/>
      <c r="Q243" s="204"/>
      <c r="R243" s="204"/>
      <c r="S243" s="204"/>
      <c r="T243" s="204"/>
      <c r="U243" s="204"/>
      <c r="V243" s="204"/>
      <c r="W243" s="204"/>
      <c r="X243" s="277"/>
      <c r="Y243" s="272"/>
      <c r="Z243" s="3"/>
      <c r="AA243" s="3"/>
      <c r="AB243" s="3"/>
      <c r="AC243" s="3"/>
    </row>
    <row r="244" ht="12.75" customHeight="1">
      <c r="A244" s="278" t="s">
        <v>285</v>
      </c>
      <c r="B244" s="9"/>
      <c r="C244" s="17"/>
      <c r="D244" s="166"/>
      <c r="E244" s="251"/>
      <c r="F244" s="251"/>
      <c r="G244" s="251"/>
      <c r="H244" s="251"/>
      <c r="I244" s="204"/>
      <c r="J244" s="204"/>
      <c r="K244" s="204"/>
      <c r="L244" s="204"/>
      <c r="M244" s="204"/>
      <c r="N244" s="204"/>
      <c r="O244" s="277"/>
      <c r="P244" s="204"/>
      <c r="Q244" s="204"/>
      <c r="R244" s="204"/>
      <c r="S244" s="204"/>
      <c r="T244" s="204"/>
      <c r="U244" s="204"/>
      <c r="V244" s="204"/>
      <c r="W244" s="204"/>
      <c r="X244" s="74"/>
      <c r="Y244" s="272"/>
      <c r="Z244" s="3"/>
      <c r="AA244" s="3"/>
      <c r="AB244" s="3"/>
      <c r="AC244" s="3"/>
    </row>
    <row r="245" ht="12.75" customHeight="1">
      <c r="A245" s="9"/>
      <c r="B245" s="9"/>
      <c r="C245" s="17"/>
      <c r="D245" s="17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272"/>
      <c r="Z245" s="3"/>
      <c r="AA245" s="3"/>
      <c r="AB245" s="3"/>
      <c r="AC245" s="3"/>
    </row>
    <row r="246" ht="12.75" customHeight="1">
      <c r="A246" s="9"/>
      <c r="B246" s="9"/>
      <c r="C246" s="17"/>
      <c r="D246" s="17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272"/>
      <c r="Z246" s="3"/>
      <c r="AA246" s="3"/>
      <c r="AB246" s="3"/>
      <c r="AC246" s="3"/>
    </row>
    <row r="247" ht="12.75" customHeight="1">
      <c r="A247" s="160"/>
      <c r="B247" s="3"/>
      <c r="C247" s="166"/>
      <c r="D247" s="121"/>
      <c r="E247" s="121"/>
      <c r="F247" s="166"/>
      <c r="G247" s="166"/>
      <c r="H247" s="17"/>
      <c r="I247" s="24"/>
      <c r="J247" s="24"/>
      <c r="K247" s="24"/>
      <c r="L247" s="24"/>
      <c r="M247" s="24"/>
      <c r="N247" s="24"/>
      <c r="O247" s="25"/>
      <c r="P247" s="24"/>
      <c r="Q247" s="24"/>
      <c r="R247" s="24"/>
      <c r="S247" s="24"/>
      <c r="T247" s="24"/>
      <c r="U247" s="24"/>
      <c r="V247" s="24"/>
      <c r="W247" s="24"/>
      <c r="X247" s="25"/>
      <c r="Y247" s="3"/>
      <c r="Z247" s="3"/>
      <c r="AA247" s="3"/>
      <c r="AB247" s="3"/>
      <c r="AC247" s="3"/>
    </row>
    <row r="248" ht="12.75" customHeight="1">
      <c r="A248" s="160"/>
      <c r="B248" s="3"/>
      <c r="C248" s="166"/>
      <c r="D248" s="121"/>
      <c r="E248" s="121"/>
      <c r="F248" s="166"/>
      <c r="G248" s="166"/>
      <c r="H248" s="17"/>
      <c r="I248" s="24"/>
      <c r="J248" s="24"/>
      <c r="K248" s="24"/>
      <c r="L248" s="24"/>
      <c r="M248" s="24"/>
      <c r="N248" s="24"/>
      <c r="O248" s="25"/>
      <c r="P248" s="24"/>
      <c r="Q248" s="24"/>
      <c r="R248" s="24"/>
      <c r="S248" s="24"/>
      <c r="T248" s="24"/>
      <c r="U248" s="24"/>
      <c r="V248" s="24"/>
      <c r="W248" s="24"/>
      <c r="X248" s="25"/>
      <c r="Y248" s="3"/>
      <c r="Z248" s="3"/>
      <c r="AA248" s="3"/>
      <c r="AB248" s="3"/>
      <c r="AC248" s="3"/>
    </row>
    <row r="249" ht="12.75" customHeight="1">
      <c r="A249" s="160"/>
      <c r="B249" s="3"/>
      <c r="C249" s="166"/>
      <c r="D249" s="121"/>
      <c r="E249" s="121"/>
      <c r="F249" s="166"/>
      <c r="G249" s="166"/>
      <c r="H249" s="17"/>
      <c r="I249" s="24"/>
      <c r="J249" s="24"/>
      <c r="K249" s="24"/>
      <c r="L249" s="24"/>
      <c r="M249" s="24"/>
      <c r="N249" s="24"/>
      <c r="O249" s="25"/>
      <c r="P249" s="24"/>
      <c r="Q249" s="24"/>
      <c r="R249" s="24"/>
      <c r="S249" s="24"/>
      <c r="T249" s="24"/>
      <c r="U249" s="24"/>
      <c r="V249" s="24"/>
      <c r="W249" s="24"/>
      <c r="X249" s="25"/>
      <c r="Y249" s="3"/>
      <c r="Z249" s="3"/>
      <c r="AA249" s="3"/>
      <c r="AB249" s="3"/>
      <c r="AC249" s="3"/>
    </row>
    <row r="250" ht="12.75" customHeight="1">
      <c r="A250" s="160"/>
      <c r="B250" s="3"/>
      <c r="C250" s="166"/>
      <c r="D250" s="121"/>
      <c r="E250" s="121"/>
      <c r="F250" s="166"/>
      <c r="G250" s="166"/>
      <c r="H250" s="17"/>
      <c r="I250" s="24"/>
      <c r="J250" s="24"/>
      <c r="K250" s="24"/>
      <c r="L250" s="24"/>
      <c r="M250" s="24"/>
      <c r="N250" s="24"/>
      <c r="O250" s="25"/>
      <c r="P250" s="24"/>
      <c r="Q250" s="24"/>
      <c r="R250" s="24"/>
      <c r="S250" s="24"/>
      <c r="T250" s="24"/>
      <c r="U250" s="24"/>
      <c r="V250" s="24"/>
      <c r="W250" s="24"/>
      <c r="X250" s="25"/>
      <c r="Y250" s="3"/>
      <c r="Z250" s="3"/>
      <c r="AA250" s="3"/>
      <c r="AB250" s="3"/>
      <c r="AC250" s="3"/>
    </row>
    <row r="251" ht="12.75" customHeight="1">
      <c r="A251" s="160"/>
      <c r="B251" s="3"/>
      <c r="C251" s="166"/>
      <c r="D251" s="121"/>
      <c r="E251" s="121"/>
      <c r="F251" s="166"/>
      <c r="G251" s="166"/>
      <c r="H251" s="17"/>
      <c r="I251" s="24"/>
      <c r="J251" s="24"/>
      <c r="K251" s="24"/>
      <c r="L251" s="24"/>
      <c r="M251" s="24"/>
      <c r="N251" s="24"/>
      <c r="O251" s="25"/>
      <c r="P251" s="24"/>
      <c r="Q251" s="24"/>
      <c r="R251" s="24"/>
      <c r="S251" s="24"/>
      <c r="T251" s="24"/>
      <c r="U251" s="24"/>
      <c r="V251" s="24"/>
      <c r="W251" s="24"/>
      <c r="X251" s="25"/>
      <c r="Y251" s="3"/>
      <c r="Z251" s="3"/>
      <c r="AA251" s="3"/>
      <c r="AB251" s="3"/>
      <c r="AC251" s="3"/>
    </row>
    <row r="252" ht="12.75" customHeight="1">
      <c r="A252" s="160"/>
      <c r="B252" s="3"/>
      <c r="C252" s="166"/>
      <c r="D252" s="121"/>
      <c r="E252" s="121"/>
      <c r="F252" s="166"/>
      <c r="G252" s="166"/>
      <c r="H252" s="17"/>
      <c r="I252" s="24"/>
      <c r="J252" s="24"/>
      <c r="K252" s="24"/>
      <c r="L252" s="24"/>
      <c r="M252" s="24"/>
      <c r="N252" s="24"/>
      <c r="O252" s="25"/>
      <c r="P252" s="24"/>
      <c r="Q252" s="24"/>
      <c r="R252" s="24"/>
      <c r="S252" s="24"/>
      <c r="T252" s="24"/>
      <c r="U252" s="24"/>
      <c r="V252" s="24"/>
      <c r="W252" s="24"/>
      <c r="X252" s="25"/>
      <c r="Y252" s="3"/>
      <c r="Z252" s="3"/>
      <c r="AA252" s="3"/>
      <c r="AB252" s="3"/>
      <c r="AC252" s="3"/>
    </row>
    <row r="253" ht="12.75" customHeight="1">
      <c r="A253" s="160"/>
      <c r="B253" s="3"/>
      <c r="C253" s="166"/>
      <c r="D253" s="121"/>
      <c r="E253" s="121"/>
      <c r="F253" s="166"/>
      <c r="G253" s="166"/>
      <c r="H253" s="17"/>
      <c r="I253" s="24"/>
      <c r="J253" s="24"/>
      <c r="K253" s="24"/>
      <c r="L253" s="24"/>
      <c r="M253" s="24"/>
      <c r="N253" s="24"/>
      <c r="O253" s="25"/>
      <c r="P253" s="24"/>
      <c r="Q253" s="24"/>
      <c r="R253" s="24"/>
      <c r="S253" s="24"/>
      <c r="T253" s="24"/>
      <c r="U253" s="24"/>
      <c r="V253" s="24"/>
      <c r="W253" s="24"/>
      <c r="X253" s="25"/>
      <c r="Y253" s="3"/>
      <c r="Z253" s="3"/>
      <c r="AA253" s="3"/>
      <c r="AB253" s="3"/>
      <c r="AC253" s="3"/>
    </row>
    <row r="254" ht="12.75" customHeight="1">
      <c r="A254" s="160"/>
      <c r="B254" s="3"/>
      <c r="C254" s="166"/>
      <c r="D254" s="121"/>
      <c r="E254" s="121"/>
      <c r="F254" s="166"/>
      <c r="G254" s="166"/>
      <c r="H254" s="17"/>
      <c r="I254" s="24"/>
      <c r="J254" s="24"/>
      <c r="K254" s="24"/>
      <c r="L254" s="24"/>
      <c r="M254" s="24"/>
      <c r="N254" s="24"/>
      <c r="O254" s="25"/>
      <c r="P254" s="24"/>
      <c r="Q254" s="24"/>
      <c r="R254" s="24"/>
      <c r="S254" s="24"/>
      <c r="T254" s="24"/>
      <c r="U254" s="24"/>
      <c r="V254" s="24"/>
      <c r="W254" s="24"/>
      <c r="X254" s="25"/>
      <c r="Y254" s="3"/>
      <c r="Z254" s="3"/>
      <c r="AA254" s="3"/>
      <c r="AB254" s="3"/>
      <c r="AC254" s="3"/>
    </row>
    <row r="255" ht="12.75" customHeight="1">
      <c r="A255" s="160"/>
      <c r="B255" s="3"/>
      <c r="C255" s="166"/>
      <c r="D255" s="121"/>
      <c r="E255" s="121"/>
      <c r="F255" s="166"/>
      <c r="G255" s="166"/>
      <c r="H255" s="17"/>
      <c r="I255" s="24"/>
      <c r="J255" s="24"/>
      <c r="K255" s="24"/>
      <c r="L255" s="24"/>
      <c r="M255" s="24"/>
      <c r="N255" s="24"/>
      <c r="O255" s="25"/>
      <c r="P255" s="24"/>
      <c r="Q255" s="24"/>
      <c r="R255" s="24"/>
      <c r="S255" s="24"/>
      <c r="T255" s="24"/>
      <c r="U255" s="24"/>
      <c r="V255" s="24"/>
      <c r="W255" s="24"/>
      <c r="X255" s="25"/>
      <c r="Y255" s="3"/>
      <c r="Z255" s="3"/>
      <c r="AA255" s="3"/>
      <c r="AB255" s="3"/>
      <c r="AC255" s="3"/>
    </row>
    <row r="256" ht="12.75" customHeight="1">
      <c r="A256" s="160"/>
      <c r="B256" s="3"/>
      <c r="C256" s="166"/>
      <c r="D256" s="121"/>
      <c r="E256" s="121"/>
      <c r="F256" s="166"/>
      <c r="G256" s="166"/>
      <c r="H256" s="17"/>
      <c r="I256" s="24"/>
      <c r="J256" s="24"/>
      <c r="K256" s="24"/>
      <c r="L256" s="24"/>
      <c r="M256" s="24"/>
      <c r="N256" s="24"/>
      <c r="O256" s="25"/>
      <c r="P256" s="24"/>
      <c r="Q256" s="24"/>
      <c r="R256" s="24"/>
      <c r="S256" s="24"/>
      <c r="T256" s="24"/>
      <c r="U256" s="24"/>
      <c r="V256" s="24"/>
      <c r="W256" s="24"/>
      <c r="X256" s="25"/>
      <c r="Y256" s="3"/>
      <c r="Z256" s="3"/>
      <c r="AA256" s="3"/>
      <c r="AB256" s="3"/>
      <c r="AC256" s="3"/>
    </row>
    <row r="257" ht="12.75" customHeight="1">
      <c r="A257" s="160"/>
      <c r="B257" s="3"/>
      <c r="C257" s="166"/>
      <c r="D257" s="121"/>
      <c r="E257" s="121"/>
      <c r="F257" s="166"/>
      <c r="G257" s="166"/>
      <c r="H257" s="17"/>
      <c r="I257" s="24"/>
      <c r="J257" s="24"/>
      <c r="K257" s="24"/>
      <c r="L257" s="24"/>
      <c r="M257" s="24"/>
      <c r="N257" s="24"/>
      <c r="O257" s="25"/>
      <c r="P257" s="24"/>
      <c r="Q257" s="24"/>
      <c r="R257" s="24"/>
      <c r="S257" s="24"/>
      <c r="T257" s="24"/>
      <c r="U257" s="24"/>
      <c r="V257" s="24"/>
      <c r="W257" s="24"/>
      <c r="X257" s="25"/>
      <c r="Y257" s="3"/>
      <c r="Z257" s="3"/>
      <c r="AA257" s="3"/>
      <c r="AB257" s="3"/>
      <c r="AC257" s="3"/>
    </row>
    <row r="258" ht="12.75" customHeight="1">
      <c r="A258" s="160"/>
      <c r="B258" s="3"/>
      <c r="C258" s="166"/>
      <c r="D258" s="121"/>
      <c r="E258" s="121"/>
      <c r="F258" s="166"/>
      <c r="G258" s="166"/>
      <c r="H258" s="17"/>
      <c r="I258" s="24"/>
      <c r="J258" s="24"/>
      <c r="K258" s="24"/>
      <c r="L258" s="24"/>
      <c r="M258" s="24"/>
      <c r="N258" s="24"/>
      <c r="O258" s="25"/>
      <c r="P258" s="24"/>
      <c r="Q258" s="24"/>
      <c r="R258" s="24"/>
      <c r="S258" s="24"/>
      <c r="T258" s="24"/>
      <c r="U258" s="24"/>
      <c r="V258" s="24"/>
      <c r="W258" s="24"/>
      <c r="X258" s="25"/>
      <c r="Y258" s="3"/>
      <c r="Z258" s="3"/>
      <c r="AA258" s="3"/>
      <c r="AB258" s="3"/>
      <c r="AC258" s="3"/>
    </row>
    <row r="259" ht="12.75" customHeight="1">
      <c r="A259" s="160"/>
      <c r="B259" s="3"/>
      <c r="C259" s="166"/>
      <c r="D259" s="121"/>
      <c r="E259" s="121"/>
      <c r="F259" s="166"/>
      <c r="G259" s="166"/>
      <c r="H259" s="17"/>
      <c r="I259" s="24"/>
      <c r="J259" s="24"/>
      <c r="K259" s="24"/>
      <c r="L259" s="24"/>
      <c r="M259" s="24"/>
      <c r="N259" s="24"/>
      <c r="O259" s="25"/>
      <c r="P259" s="24"/>
      <c r="Q259" s="24"/>
      <c r="R259" s="24"/>
      <c r="S259" s="24"/>
      <c r="T259" s="24"/>
      <c r="U259" s="24"/>
      <c r="V259" s="24"/>
      <c r="W259" s="24"/>
      <c r="X259" s="25"/>
      <c r="Y259" s="3"/>
      <c r="Z259" s="3"/>
      <c r="AA259" s="3"/>
      <c r="AB259" s="3"/>
      <c r="AC259" s="3"/>
    </row>
    <row r="260" ht="12.75" customHeight="1">
      <c r="A260" s="160"/>
      <c r="B260" s="3"/>
      <c r="C260" s="166"/>
      <c r="D260" s="121"/>
      <c r="E260" s="121"/>
      <c r="F260" s="166"/>
      <c r="G260" s="166"/>
      <c r="H260" s="17"/>
      <c r="I260" s="24"/>
      <c r="J260" s="24"/>
      <c r="K260" s="24"/>
      <c r="L260" s="24"/>
      <c r="M260" s="24"/>
      <c r="N260" s="24"/>
      <c r="O260" s="25"/>
      <c r="P260" s="24"/>
      <c r="Q260" s="24"/>
      <c r="R260" s="24"/>
      <c r="S260" s="24"/>
      <c r="T260" s="24"/>
      <c r="U260" s="24"/>
      <c r="V260" s="24"/>
      <c r="W260" s="24"/>
      <c r="X260" s="25"/>
      <c r="Y260" s="3"/>
      <c r="Z260" s="3"/>
      <c r="AA260" s="3"/>
      <c r="AB260" s="3"/>
      <c r="AC260" s="3"/>
    </row>
    <row r="261" ht="12.75" customHeight="1">
      <c r="A261" s="160"/>
      <c r="B261" s="3"/>
      <c r="C261" s="166"/>
      <c r="D261" s="121"/>
      <c r="E261" s="121"/>
      <c r="F261" s="166"/>
      <c r="G261" s="166"/>
      <c r="H261" s="17"/>
      <c r="I261" s="24"/>
      <c r="J261" s="24"/>
      <c r="K261" s="24"/>
      <c r="L261" s="24"/>
      <c r="M261" s="24"/>
      <c r="N261" s="24"/>
      <c r="O261" s="25"/>
      <c r="P261" s="24"/>
      <c r="Q261" s="24"/>
      <c r="R261" s="24"/>
      <c r="S261" s="24"/>
      <c r="T261" s="24"/>
      <c r="U261" s="24"/>
      <c r="V261" s="24"/>
      <c r="W261" s="24"/>
      <c r="X261" s="25"/>
      <c r="Y261" s="3"/>
      <c r="Z261" s="3"/>
      <c r="AA261" s="3"/>
      <c r="AB261" s="3"/>
      <c r="AC261" s="3"/>
    </row>
    <row r="262" ht="12.75" customHeight="1">
      <c r="A262" s="160"/>
      <c r="B262" s="3"/>
      <c r="C262" s="166"/>
      <c r="D262" s="121"/>
      <c r="E262" s="121"/>
      <c r="F262" s="166"/>
      <c r="G262" s="166"/>
      <c r="H262" s="17"/>
      <c r="I262" s="24"/>
      <c r="J262" s="24"/>
      <c r="K262" s="24"/>
      <c r="L262" s="24"/>
      <c r="M262" s="24"/>
      <c r="N262" s="24"/>
      <c r="O262" s="25"/>
      <c r="P262" s="24"/>
      <c r="Q262" s="24"/>
      <c r="R262" s="24"/>
      <c r="S262" s="24"/>
      <c r="T262" s="24"/>
      <c r="U262" s="24"/>
      <c r="V262" s="24"/>
      <c r="W262" s="24"/>
      <c r="X262" s="25"/>
      <c r="Y262" s="3"/>
      <c r="Z262" s="3"/>
      <c r="AA262" s="3"/>
      <c r="AB262" s="3"/>
      <c r="AC262" s="3"/>
    </row>
    <row r="263" ht="12.75" customHeight="1">
      <c r="A263" s="160"/>
      <c r="B263" s="3"/>
      <c r="C263" s="166"/>
      <c r="D263" s="121"/>
      <c r="E263" s="121"/>
      <c r="F263" s="166"/>
      <c r="G263" s="166"/>
      <c r="H263" s="17"/>
      <c r="I263" s="24"/>
      <c r="J263" s="24"/>
      <c r="K263" s="24"/>
      <c r="L263" s="24"/>
      <c r="M263" s="24"/>
      <c r="N263" s="24"/>
      <c r="O263" s="25"/>
      <c r="P263" s="24"/>
      <c r="Q263" s="24"/>
      <c r="R263" s="24"/>
      <c r="S263" s="24"/>
      <c r="T263" s="24"/>
      <c r="U263" s="24"/>
      <c r="V263" s="24"/>
      <c r="W263" s="24"/>
      <c r="X263" s="25"/>
      <c r="Y263" s="3"/>
      <c r="Z263" s="3"/>
      <c r="AA263" s="3"/>
      <c r="AB263" s="3"/>
      <c r="AC263" s="3"/>
    </row>
    <row r="264" ht="12.75" customHeight="1">
      <c r="A264" s="160"/>
      <c r="B264" s="3"/>
      <c r="C264" s="166"/>
      <c r="D264" s="121"/>
      <c r="E264" s="121"/>
      <c r="F264" s="166"/>
      <c r="G264" s="166"/>
      <c r="H264" s="17"/>
      <c r="I264" s="24"/>
      <c r="J264" s="24"/>
      <c r="K264" s="24"/>
      <c r="L264" s="24"/>
      <c r="M264" s="24"/>
      <c r="N264" s="24"/>
      <c r="O264" s="25"/>
      <c r="P264" s="24"/>
      <c r="Q264" s="24"/>
      <c r="R264" s="24"/>
      <c r="S264" s="24"/>
      <c r="T264" s="24"/>
      <c r="U264" s="24"/>
      <c r="V264" s="24"/>
      <c r="W264" s="24"/>
      <c r="X264" s="25"/>
      <c r="Y264" s="3"/>
      <c r="Z264" s="3"/>
      <c r="AA264" s="3"/>
      <c r="AB264" s="3"/>
      <c r="AC264" s="3"/>
    </row>
    <row r="265" ht="12.75" customHeight="1">
      <c r="A265" s="160"/>
      <c r="B265" s="3"/>
      <c r="C265" s="166"/>
      <c r="D265" s="121"/>
      <c r="E265" s="121"/>
      <c r="F265" s="166"/>
      <c r="G265" s="166"/>
      <c r="H265" s="17"/>
      <c r="I265" s="24"/>
      <c r="J265" s="24"/>
      <c r="K265" s="24"/>
      <c r="L265" s="24"/>
      <c r="M265" s="24"/>
      <c r="N265" s="24"/>
      <c r="O265" s="25"/>
      <c r="P265" s="24"/>
      <c r="Q265" s="24"/>
      <c r="R265" s="24"/>
      <c r="S265" s="24"/>
      <c r="T265" s="24"/>
      <c r="U265" s="24"/>
      <c r="V265" s="24"/>
      <c r="W265" s="24"/>
      <c r="X265" s="25"/>
      <c r="Y265" s="3"/>
      <c r="Z265" s="3"/>
      <c r="AA265" s="3"/>
      <c r="AB265" s="3"/>
      <c r="AC265" s="3"/>
    </row>
    <row r="266" ht="12.75" customHeight="1">
      <c r="A266" s="160"/>
      <c r="B266" s="3"/>
      <c r="C266" s="166"/>
      <c r="D266" s="121"/>
      <c r="E266" s="121"/>
      <c r="F266" s="166"/>
      <c r="G266" s="166"/>
      <c r="H266" s="17"/>
      <c r="I266" s="24"/>
      <c r="J266" s="24"/>
      <c r="K266" s="24"/>
      <c r="L266" s="24"/>
      <c r="M266" s="24"/>
      <c r="N266" s="24"/>
      <c r="O266" s="25"/>
      <c r="P266" s="24"/>
      <c r="Q266" s="24"/>
      <c r="R266" s="24"/>
      <c r="S266" s="24"/>
      <c r="T266" s="24"/>
      <c r="U266" s="24"/>
      <c r="V266" s="24"/>
      <c r="W266" s="24"/>
      <c r="X266" s="25"/>
      <c r="Y266" s="3"/>
      <c r="Z266" s="3"/>
      <c r="AA266" s="3"/>
      <c r="AB266" s="3"/>
      <c r="AC266" s="3"/>
    </row>
    <row r="267" ht="12.75" customHeight="1">
      <c r="A267" s="160"/>
      <c r="B267" s="3"/>
      <c r="C267" s="166"/>
      <c r="D267" s="121"/>
      <c r="E267" s="121"/>
      <c r="F267" s="166"/>
      <c r="G267" s="166"/>
      <c r="H267" s="17"/>
      <c r="I267" s="24"/>
      <c r="J267" s="24"/>
      <c r="K267" s="24"/>
      <c r="L267" s="24"/>
      <c r="M267" s="24"/>
      <c r="N267" s="24"/>
      <c r="O267" s="25"/>
      <c r="P267" s="24"/>
      <c r="Q267" s="24"/>
      <c r="R267" s="24"/>
      <c r="S267" s="24"/>
      <c r="T267" s="24"/>
      <c r="U267" s="24"/>
      <c r="V267" s="24"/>
      <c r="W267" s="24"/>
      <c r="X267" s="25"/>
      <c r="Y267" s="3"/>
      <c r="Z267" s="3"/>
      <c r="AA267" s="3"/>
      <c r="AB267" s="3"/>
      <c r="AC267" s="3"/>
    </row>
    <row r="268" ht="12.75" customHeight="1">
      <c r="A268" s="160"/>
      <c r="B268" s="3"/>
      <c r="C268" s="166"/>
      <c r="D268" s="121"/>
      <c r="E268" s="121"/>
      <c r="F268" s="166"/>
      <c r="G268" s="166"/>
      <c r="H268" s="17"/>
      <c r="I268" s="24"/>
      <c r="J268" s="24"/>
      <c r="K268" s="24"/>
      <c r="L268" s="24"/>
      <c r="M268" s="24"/>
      <c r="N268" s="24"/>
      <c r="O268" s="25"/>
      <c r="P268" s="24"/>
      <c r="Q268" s="24"/>
      <c r="R268" s="24"/>
      <c r="S268" s="24"/>
      <c r="T268" s="24"/>
      <c r="U268" s="24"/>
      <c r="V268" s="24"/>
      <c r="W268" s="24"/>
      <c r="X268" s="25"/>
      <c r="Y268" s="3"/>
      <c r="Z268" s="3"/>
      <c r="AA268" s="3"/>
      <c r="AB268" s="3"/>
      <c r="AC268" s="3"/>
    </row>
    <row r="269" ht="12.75" customHeight="1">
      <c r="A269" s="160"/>
      <c r="B269" s="3"/>
      <c r="C269" s="166"/>
      <c r="D269" s="121"/>
      <c r="E269" s="121"/>
      <c r="F269" s="166"/>
      <c r="G269" s="166"/>
      <c r="H269" s="17"/>
      <c r="I269" s="24"/>
      <c r="J269" s="24"/>
      <c r="K269" s="24"/>
      <c r="L269" s="24"/>
      <c r="M269" s="24"/>
      <c r="N269" s="24"/>
      <c r="O269" s="25"/>
      <c r="P269" s="24"/>
      <c r="Q269" s="24"/>
      <c r="R269" s="24"/>
      <c r="S269" s="24"/>
      <c r="T269" s="24"/>
      <c r="U269" s="24"/>
      <c r="V269" s="24"/>
      <c r="W269" s="24"/>
      <c r="X269" s="25"/>
      <c r="Y269" s="3"/>
      <c r="Z269" s="3"/>
      <c r="AA269" s="3"/>
      <c r="AB269" s="3"/>
      <c r="AC269" s="3"/>
    </row>
    <row r="270" ht="12.75" customHeight="1">
      <c r="A270" s="160"/>
      <c r="B270" s="3"/>
      <c r="C270" s="166"/>
      <c r="D270" s="121"/>
      <c r="E270" s="121"/>
      <c r="F270" s="166"/>
      <c r="G270" s="166"/>
      <c r="H270" s="17"/>
      <c r="I270" s="24"/>
      <c r="J270" s="24"/>
      <c r="K270" s="24"/>
      <c r="L270" s="24"/>
      <c r="M270" s="24"/>
      <c r="N270" s="24"/>
      <c r="O270" s="25"/>
      <c r="P270" s="24"/>
      <c r="Q270" s="24"/>
      <c r="R270" s="24"/>
      <c r="S270" s="24"/>
      <c r="T270" s="24"/>
      <c r="U270" s="24"/>
      <c r="V270" s="24"/>
      <c r="W270" s="24"/>
      <c r="X270" s="25"/>
      <c r="Y270" s="3"/>
      <c r="Z270" s="3"/>
      <c r="AA270" s="3"/>
      <c r="AB270" s="3"/>
      <c r="AC270" s="3"/>
    </row>
    <row r="271" ht="12.75" customHeight="1">
      <c r="A271" s="160"/>
      <c r="B271" s="3"/>
      <c r="C271" s="166"/>
      <c r="D271" s="121"/>
      <c r="E271" s="121"/>
      <c r="F271" s="166"/>
      <c r="G271" s="166"/>
      <c r="H271" s="17"/>
      <c r="I271" s="24"/>
      <c r="J271" s="24"/>
      <c r="K271" s="24"/>
      <c r="L271" s="24"/>
      <c r="M271" s="24"/>
      <c r="N271" s="24"/>
      <c r="O271" s="25"/>
      <c r="P271" s="24"/>
      <c r="Q271" s="24"/>
      <c r="R271" s="24"/>
      <c r="S271" s="24"/>
      <c r="T271" s="24"/>
      <c r="U271" s="24"/>
      <c r="V271" s="24"/>
      <c r="W271" s="24"/>
      <c r="X271" s="25"/>
      <c r="Y271" s="3"/>
      <c r="Z271" s="3"/>
      <c r="AA271" s="3"/>
      <c r="AB271" s="3"/>
      <c r="AC271" s="3"/>
    </row>
    <row r="272" ht="12.75" customHeight="1">
      <c r="A272" s="160"/>
      <c r="B272" s="3"/>
      <c r="C272" s="166"/>
      <c r="D272" s="121"/>
      <c r="E272" s="121"/>
      <c r="F272" s="166"/>
      <c r="G272" s="166"/>
      <c r="H272" s="17"/>
      <c r="I272" s="24"/>
      <c r="J272" s="24"/>
      <c r="K272" s="24"/>
      <c r="L272" s="24"/>
      <c r="M272" s="24"/>
      <c r="N272" s="24"/>
      <c r="O272" s="25"/>
      <c r="P272" s="24"/>
      <c r="Q272" s="24"/>
      <c r="R272" s="24"/>
      <c r="S272" s="24"/>
      <c r="T272" s="24"/>
      <c r="U272" s="24"/>
      <c r="V272" s="24"/>
      <c r="W272" s="24"/>
      <c r="X272" s="25"/>
      <c r="Y272" s="3"/>
      <c r="Z272" s="3"/>
      <c r="AA272" s="3"/>
      <c r="AB272" s="3"/>
      <c r="AC272" s="3"/>
    </row>
    <row r="273" ht="12.75" customHeight="1">
      <c r="A273" s="160"/>
      <c r="B273" s="3"/>
      <c r="C273" s="166"/>
      <c r="D273" s="121"/>
      <c r="E273" s="121"/>
      <c r="F273" s="166"/>
      <c r="G273" s="166"/>
      <c r="H273" s="17"/>
      <c r="I273" s="24"/>
      <c r="J273" s="24"/>
      <c r="K273" s="24"/>
      <c r="L273" s="24"/>
      <c r="M273" s="24"/>
      <c r="N273" s="24"/>
      <c r="O273" s="25"/>
      <c r="P273" s="24"/>
      <c r="Q273" s="24"/>
      <c r="R273" s="24"/>
      <c r="S273" s="24"/>
      <c r="T273" s="24"/>
      <c r="U273" s="24"/>
      <c r="V273" s="24"/>
      <c r="W273" s="24"/>
      <c r="X273" s="25"/>
      <c r="Y273" s="3"/>
      <c r="Z273" s="3"/>
      <c r="AA273" s="3"/>
      <c r="AB273" s="3"/>
      <c r="AC273" s="3"/>
    </row>
    <row r="274" ht="12.75" customHeight="1">
      <c r="A274" s="160"/>
      <c r="B274" s="3"/>
      <c r="C274" s="166"/>
      <c r="D274" s="121"/>
      <c r="E274" s="121"/>
      <c r="F274" s="166"/>
      <c r="G274" s="166"/>
      <c r="H274" s="17"/>
      <c r="I274" s="24"/>
      <c r="J274" s="24"/>
      <c r="K274" s="24"/>
      <c r="L274" s="24"/>
      <c r="M274" s="24"/>
      <c r="N274" s="24"/>
      <c r="O274" s="25"/>
      <c r="P274" s="24"/>
      <c r="Q274" s="24"/>
      <c r="R274" s="24"/>
      <c r="S274" s="24"/>
      <c r="T274" s="24"/>
      <c r="U274" s="24"/>
      <c r="V274" s="24"/>
      <c r="W274" s="24"/>
      <c r="X274" s="25"/>
      <c r="Y274" s="3"/>
      <c r="Z274" s="3"/>
      <c r="AA274" s="3"/>
      <c r="AB274" s="3"/>
      <c r="AC274" s="3"/>
    </row>
    <row r="275" ht="12.75" customHeight="1">
      <c r="A275" s="160"/>
      <c r="B275" s="3"/>
      <c r="C275" s="166"/>
      <c r="D275" s="121"/>
      <c r="E275" s="121"/>
      <c r="F275" s="166"/>
      <c r="G275" s="166"/>
      <c r="H275" s="17"/>
      <c r="I275" s="24"/>
      <c r="J275" s="24"/>
      <c r="K275" s="24"/>
      <c r="L275" s="24"/>
      <c r="M275" s="24"/>
      <c r="N275" s="24"/>
      <c r="O275" s="25"/>
      <c r="P275" s="24"/>
      <c r="Q275" s="24"/>
      <c r="R275" s="24"/>
      <c r="S275" s="24"/>
      <c r="T275" s="24"/>
      <c r="U275" s="24"/>
      <c r="V275" s="24"/>
      <c r="W275" s="24"/>
      <c r="X275" s="25"/>
      <c r="Y275" s="3"/>
      <c r="Z275" s="3"/>
      <c r="AA275" s="3"/>
      <c r="AB275" s="3"/>
      <c r="AC275" s="3"/>
    </row>
    <row r="276" ht="12.75" customHeight="1">
      <c r="A276" s="160"/>
      <c r="B276" s="3"/>
      <c r="C276" s="166"/>
      <c r="D276" s="121"/>
      <c r="E276" s="121"/>
      <c r="F276" s="166"/>
      <c r="G276" s="166"/>
      <c r="H276" s="17"/>
      <c r="I276" s="24"/>
      <c r="J276" s="24"/>
      <c r="K276" s="24"/>
      <c r="L276" s="24"/>
      <c r="M276" s="24"/>
      <c r="N276" s="24"/>
      <c r="O276" s="25"/>
      <c r="P276" s="24"/>
      <c r="Q276" s="24"/>
      <c r="R276" s="24"/>
      <c r="S276" s="24"/>
      <c r="T276" s="24"/>
      <c r="U276" s="24"/>
      <c r="V276" s="24"/>
      <c r="W276" s="24"/>
      <c r="X276" s="25"/>
      <c r="Y276" s="3"/>
      <c r="Z276" s="3"/>
      <c r="AA276" s="3"/>
      <c r="AB276" s="3"/>
      <c r="AC276" s="3"/>
    </row>
    <row r="277" ht="12.75" customHeight="1">
      <c r="A277" s="160"/>
      <c r="B277" s="3"/>
      <c r="C277" s="166"/>
      <c r="D277" s="121"/>
      <c r="E277" s="121"/>
      <c r="F277" s="166"/>
      <c r="G277" s="166"/>
      <c r="H277" s="17"/>
      <c r="I277" s="24"/>
      <c r="J277" s="24"/>
      <c r="K277" s="24"/>
      <c r="L277" s="24"/>
      <c r="M277" s="24"/>
      <c r="N277" s="24"/>
      <c r="O277" s="25"/>
      <c r="P277" s="24"/>
      <c r="Q277" s="24"/>
      <c r="R277" s="24"/>
      <c r="S277" s="24"/>
      <c r="T277" s="24"/>
      <c r="U277" s="24"/>
      <c r="V277" s="24"/>
      <c r="W277" s="24"/>
      <c r="X277" s="25"/>
      <c r="Y277" s="3"/>
      <c r="Z277" s="3"/>
      <c r="AA277" s="3"/>
      <c r="AB277" s="3"/>
      <c r="AC277" s="3"/>
    </row>
    <row r="278" ht="12.75" customHeight="1">
      <c r="A278" s="160"/>
      <c r="B278" s="3"/>
      <c r="C278" s="166"/>
      <c r="D278" s="121"/>
      <c r="E278" s="121"/>
      <c r="F278" s="166"/>
      <c r="G278" s="166"/>
      <c r="H278" s="17"/>
      <c r="I278" s="24"/>
      <c r="J278" s="24"/>
      <c r="K278" s="24"/>
      <c r="L278" s="24"/>
      <c r="M278" s="24"/>
      <c r="N278" s="24"/>
      <c r="O278" s="25"/>
      <c r="P278" s="24"/>
      <c r="Q278" s="24"/>
      <c r="R278" s="24"/>
      <c r="S278" s="24"/>
      <c r="T278" s="24"/>
      <c r="U278" s="24"/>
      <c r="V278" s="24"/>
      <c r="W278" s="24"/>
      <c r="X278" s="25"/>
      <c r="Y278" s="3"/>
      <c r="Z278" s="3"/>
      <c r="AA278" s="3"/>
      <c r="AB278" s="3"/>
      <c r="AC278" s="3"/>
    </row>
    <row r="279" ht="12.75" customHeight="1">
      <c r="A279" s="160"/>
      <c r="B279" s="3"/>
      <c r="C279" s="166"/>
      <c r="D279" s="121"/>
      <c r="E279" s="121"/>
      <c r="F279" s="166"/>
      <c r="G279" s="166"/>
      <c r="H279" s="17"/>
      <c r="I279" s="24"/>
      <c r="J279" s="24"/>
      <c r="K279" s="24"/>
      <c r="L279" s="24"/>
      <c r="M279" s="24"/>
      <c r="N279" s="24"/>
      <c r="O279" s="25"/>
      <c r="P279" s="24"/>
      <c r="Q279" s="24"/>
      <c r="R279" s="24"/>
      <c r="S279" s="24"/>
      <c r="T279" s="24"/>
      <c r="U279" s="24"/>
      <c r="V279" s="24"/>
      <c r="W279" s="24"/>
      <c r="X279" s="25"/>
      <c r="Y279" s="3"/>
      <c r="Z279" s="3"/>
      <c r="AA279" s="3"/>
      <c r="AB279" s="3"/>
      <c r="AC279" s="3"/>
    </row>
    <row r="280" ht="12.75" customHeight="1">
      <c r="A280" s="160"/>
      <c r="B280" s="3"/>
      <c r="C280" s="166"/>
      <c r="D280" s="121"/>
      <c r="E280" s="121"/>
      <c r="F280" s="166"/>
      <c r="G280" s="166"/>
      <c r="H280" s="17"/>
      <c r="I280" s="24"/>
      <c r="J280" s="24"/>
      <c r="K280" s="24"/>
      <c r="L280" s="24"/>
      <c r="M280" s="24"/>
      <c r="N280" s="24"/>
      <c r="O280" s="25"/>
      <c r="P280" s="24"/>
      <c r="Q280" s="24"/>
      <c r="R280" s="24"/>
      <c r="S280" s="24"/>
      <c r="T280" s="24"/>
      <c r="U280" s="24"/>
      <c r="V280" s="24"/>
      <c r="W280" s="24"/>
      <c r="X280" s="25"/>
      <c r="Y280" s="3"/>
      <c r="Z280" s="3"/>
      <c r="AA280" s="3"/>
      <c r="AB280" s="3"/>
      <c r="AC280" s="3"/>
    </row>
    <row r="281" ht="12.75" customHeight="1">
      <c r="A281" s="160"/>
      <c r="B281" s="3"/>
      <c r="C281" s="166"/>
      <c r="D281" s="121"/>
      <c r="E281" s="121"/>
      <c r="F281" s="166"/>
      <c r="G281" s="166"/>
      <c r="H281" s="17"/>
      <c r="I281" s="24"/>
      <c r="J281" s="24"/>
      <c r="K281" s="24"/>
      <c r="L281" s="24"/>
      <c r="M281" s="24"/>
      <c r="N281" s="24"/>
      <c r="O281" s="25"/>
      <c r="P281" s="24"/>
      <c r="Q281" s="24"/>
      <c r="R281" s="24"/>
      <c r="S281" s="24"/>
      <c r="T281" s="24"/>
      <c r="U281" s="24"/>
      <c r="V281" s="24"/>
      <c r="W281" s="24"/>
      <c r="X281" s="25"/>
      <c r="Y281" s="3"/>
      <c r="Z281" s="3"/>
      <c r="AA281" s="3"/>
      <c r="AB281" s="3"/>
      <c r="AC281" s="3"/>
    </row>
    <row r="282" ht="12.75" customHeight="1">
      <c r="A282" s="160"/>
      <c r="B282" s="3"/>
      <c r="C282" s="166"/>
      <c r="D282" s="121"/>
      <c r="E282" s="121"/>
      <c r="F282" s="166"/>
      <c r="G282" s="166"/>
      <c r="H282" s="17"/>
      <c r="I282" s="24"/>
      <c r="J282" s="24"/>
      <c r="K282" s="24"/>
      <c r="L282" s="24"/>
      <c r="M282" s="24"/>
      <c r="N282" s="24"/>
      <c r="O282" s="25"/>
      <c r="P282" s="24"/>
      <c r="Q282" s="24"/>
      <c r="R282" s="24"/>
      <c r="S282" s="24"/>
      <c r="T282" s="24"/>
      <c r="U282" s="24"/>
      <c r="V282" s="24"/>
      <c r="W282" s="24"/>
      <c r="X282" s="25"/>
      <c r="Y282" s="3"/>
      <c r="Z282" s="3"/>
      <c r="AA282" s="3"/>
      <c r="AB282" s="3"/>
      <c r="AC282" s="3"/>
    </row>
    <row r="283" ht="12.75" customHeight="1">
      <c r="A283" s="160"/>
      <c r="B283" s="3"/>
      <c r="C283" s="166"/>
      <c r="D283" s="121"/>
      <c r="E283" s="121"/>
      <c r="F283" s="166"/>
      <c r="G283" s="166"/>
      <c r="H283" s="17"/>
      <c r="I283" s="24"/>
      <c r="J283" s="24"/>
      <c r="K283" s="24"/>
      <c r="L283" s="24"/>
      <c r="M283" s="24"/>
      <c r="N283" s="24"/>
      <c r="O283" s="25"/>
      <c r="P283" s="24"/>
      <c r="Q283" s="24"/>
      <c r="R283" s="24"/>
      <c r="S283" s="24"/>
      <c r="T283" s="24"/>
      <c r="U283" s="24"/>
      <c r="V283" s="24"/>
      <c r="W283" s="24"/>
      <c r="X283" s="25"/>
      <c r="Y283" s="3"/>
      <c r="Z283" s="3"/>
      <c r="AA283" s="3"/>
      <c r="AB283" s="3"/>
      <c r="AC283" s="3"/>
    </row>
    <row r="284" ht="12.75" customHeight="1">
      <c r="A284" s="160"/>
      <c r="B284" s="3"/>
      <c r="C284" s="166"/>
      <c r="D284" s="121"/>
      <c r="E284" s="121"/>
      <c r="F284" s="166"/>
      <c r="G284" s="166"/>
      <c r="H284" s="17"/>
      <c r="I284" s="24"/>
      <c r="J284" s="24"/>
      <c r="K284" s="24"/>
      <c r="L284" s="24"/>
      <c r="M284" s="24"/>
      <c r="N284" s="24"/>
      <c r="O284" s="25"/>
      <c r="P284" s="24"/>
      <c r="Q284" s="24"/>
      <c r="R284" s="24"/>
      <c r="S284" s="24"/>
      <c r="T284" s="24"/>
      <c r="U284" s="24"/>
      <c r="V284" s="24"/>
      <c r="W284" s="24"/>
      <c r="X284" s="25"/>
      <c r="Y284" s="3"/>
      <c r="Z284" s="3"/>
      <c r="AA284" s="3"/>
      <c r="AB284" s="3"/>
      <c r="AC284" s="3"/>
    </row>
    <row r="285" ht="12.75" customHeight="1">
      <c r="A285" s="160"/>
      <c r="B285" s="3"/>
      <c r="C285" s="166"/>
      <c r="D285" s="121"/>
      <c r="E285" s="121"/>
      <c r="F285" s="166"/>
      <c r="G285" s="166"/>
      <c r="H285" s="17"/>
      <c r="I285" s="24"/>
      <c r="J285" s="24"/>
      <c r="K285" s="24"/>
      <c r="L285" s="24"/>
      <c r="M285" s="24"/>
      <c r="N285" s="24"/>
      <c r="O285" s="25"/>
      <c r="P285" s="24"/>
      <c r="Q285" s="24"/>
      <c r="R285" s="24"/>
      <c r="S285" s="24"/>
      <c r="T285" s="24"/>
      <c r="U285" s="24"/>
      <c r="V285" s="24"/>
      <c r="W285" s="24"/>
      <c r="X285" s="25"/>
      <c r="Y285" s="3"/>
      <c r="Z285" s="3"/>
      <c r="AA285" s="3"/>
      <c r="AB285" s="3"/>
      <c r="AC285" s="3"/>
    </row>
    <row r="286" ht="12.75" customHeight="1">
      <c r="A286" s="160"/>
      <c r="B286" s="3"/>
      <c r="C286" s="166"/>
      <c r="D286" s="121"/>
      <c r="E286" s="121"/>
      <c r="F286" s="166"/>
      <c r="G286" s="166"/>
      <c r="H286" s="17"/>
      <c r="I286" s="24"/>
      <c r="J286" s="24"/>
      <c r="K286" s="24"/>
      <c r="L286" s="24"/>
      <c r="M286" s="24"/>
      <c r="N286" s="24"/>
      <c r="O286" s="25"/>
      <c r="P286" s="24"/>
      <c r="Q286" s="24"/>
      <c r="R286" s="24"/>
      <c r="S286" s="24"/>
      <c r="T286" s="24"/>
      <c r="U286" s="24"/>
      <c r="V286" s="24"/>
      <c r="W286" s="24"/>
      <c r="X286" s="25"/>
      <c r="Y286" s="3"/>
      <c r="Z286" s="3"/>
      <c r="AA286" s="3"/>
      <c r="AB286" s="3"/>
      <c r="AC286" s="3"/>
    </row>
    <row r="287" ht="12.75" customHeight="1">
      <c r="A287" s="160"/>
      <c r="B287" s="3"/>
      <c r="C287" s="166"/>
      <c r="D287" s="121"/>
      <c r="E287" s="121"/>
      <c r="F287" s="166"/>
      <c r="G287" s="166"/>
      <c r="H287" s="17"/>
      <c r="I287" s="24"/>
      <c r="J287" s="24"/>
      <c r="K287" s="24"/>
      <c r="L287" s="24"/>
      <c r="M287" s="24"/>
      <c r="N287" s="24"/>
      <c r="O287" s="25"/>
      <c r="P287" s="24"/>
      <c r="Q287" s="24"/>
      <c r="R287" s="24"/>
      <c r="S287" s="24"/>
      <c r="T287" s="24"/>
      <c r="U287" s="24"/>
      <c r="V287" s="24"/>
      <c r="W287" s="24"/>
      <c r="X287" s="25"/>
      <c r="Y287" s="3"/>
      <c r="Z287" s="3"/>
      <c r="AA287" s="3"/>
      <c r="AB287" s="3"/>
      <c r="AC287" s="3"/>
    </row>
    <row r="288" ht="12.75" customHeight="1">
      <c r="A288" s="160"/>
      <c r="B288" s="3"/>
      <c r="C288" s="166"/>
      <c r="D288" s="121"/>
      <c r="E288" s="121"/>
      <c r="F288" s="166"/>
      <c r="G288" s="166"/>
      <c r="H288" s="17"/>
      <c r="I288" s="24"/>
      <c r="J288" s="24"/>
      <c r="K288" s="24"/>
      <c r="L288" s="24"/>
      <c r="M288" s="24"/>
      <c r="N288" s="24"/>
      <c r="O288" s="25"/>
      <c r="P288" s="24"/>
      <c r="Q288" s="24"/>
      <c r="R288" s="24"/>
      <c r="S288" s="24"/>
      <c r="T288" s="24"/>
      <c r="U288" s="24"/>
      <c r="V288" s="24"/>
      <c r="W288" s="24"/>
      <c r="X288" s="25"/>
      <c r="Y288" s="3"/>
      <c r="Z288" s="3"/>
      <c r="AA288" s="3"/>
      <c r="AB288" s="3"/>
      <c r="AC288" s="3"/>
    </row>
    <row r="289" ht="12.75" customHeight="1">
      <c r="A289" s="160"/>
      <c r="B289" s="3"/>
      <c r="C289" s="166"/>
      <c r="D289" s="121"/>
      <c r="E289" s="121"/>
      <c r="F289" s="166"/>
      <c r="G289" s="166"/>
      <c r="H289" s="17"/>
      <c r="I289" s="24"/>
      <c r="J289" s="24"/>
      <c r="K289" s="24"/>
      <c r="L289" s="24"/>
      <c r="M289" s="24"/>
      <c r="N289" s="24"/>
      <c r="O289" s="25"/>
      <c r="P289" s="24"/>
      <c r="Q289" s="24"/>
      <c r="R289" s="24"/>
      <c r="S289" s="24"/>
      <c r="T289" s="24"/>
      <c r="U289" s="24"/>
      <c r="V289" s="24"/>
      <c r="W289" s="24"/>
      <c r="X289" s="25"/>
      <c r="Y289" s="3"/>
      <c r="Z289" s="3"/>
      <c r="AA289" s="3"/>
      <c r="AB289" s="3"/>
      <c r="AC289" s="3"/>
    </row>
    <row r="290" ht="12.75" customHeight="1">
      <c r="A290" s="160"/>
      <c r="B290" s="3"/>
      <c r="C290" s="166"/>
      <c r="D290" s="121"/>
      <c r="E290" s="121"/>
      <c r="F290" s="166"/>
      <c r="G290" s="166"/>
      <c r="H290" s="17"/>
      <c r="I290" s="24"/>
      <c r="J290" s="24"/>
      <c r="K290" s="24"/>
      <c r="L290" s="24"/>
      <c r="M290" s="24"/>
      <c r="N290" s="24"/>
      <c r="O290" s="25"/>
      <c r="P290" s="24"/>
      <c r="Q290" s="24"/>
      <c r="R290" s="24"/>
      <c r="S290" s="24"/>
      <c r="T290" s="24"/>
      <c r="U290" s="24"/>
      <c r="V290" s="24"/>
      <c r="W290" s="24"/>
      <c r="X290" s="25"/>
      <c r="Y290" s="3"/>
      <c r="Z290" s="3"/>
      <c r="AA290" s="3"/>
      <c r="AB290" s="3"/>
      <c r="AC290" s="3"/>
    </row>
    <row r="291" ht="12.75" customHeight="1">
      <c r="A291" s="160"/>
      <c r="B291" s="3"/>
      <c r="C291" s="166"/>
      <c r="D291" s="121"/>
      <c r="E291" s="121"/>
      <c r="F291" s="166"/>
      <c r="G291" s="166"/>
      <c r="H291" s="17"/>
      <c r="I291" s="24"/>
      <c r="J291" s="24"/>
      <c r="K291" s="24"/>
      <c r="L291" s="24"/>
      <c r="M291" s="24"/>
      <c r="N291" s="24"/>
      <c r="O291" s="25"/>
      <c r="P291" s="24"/>
      <c r="Q291" s="24"/>
      <c r="R291" s="24"/>
      <c r="S291" s="24"/>
      <c r="T291" s="24"/>
      <c r="U291" s="24"/>
      <c r="V291" s="24"/>
      <c r="W291" s="24"/>
      <c r="X291" s="25"/>
      <c r="Y291" s="3"/>
      <c r="Z291" s="3"/>
      <c r="AA291" s="3"/>
      <c r="AB291" s="3"/>
      <c r="AC291" s="3"/>
    </row>
    <row r="292" ht="12.75" customHeight="1">
      <c r="A292" s="160"/>
      <c r="B292" s="3"/>
      <c r="C292" s="166"/>
      <c r="D292" s="121"/>
      <c r="E292" s="121"/>
      <c r="F292" s="166"/>
      <c r="G292" s="166"/>
      <c r="H292" s="17"/>
      <c r="I292" s="24"/>
      <c r="J292" s="24"/>
      <c r="K292" s="24"/>
      <c r="L292" s="24"/>
      <c r="M292" s="24"/>
      <c r="N292" s="24"/>
      <c r="O292" s="25"/>
      <c r="P292" s="24"/>
      <c r="Q292" s="24"/>
      <c r="R292" s="24"/>
      <c r="S292" s="24"/>
      <c r="T292" s="24"/>
      <c r="U292" s="24"/>
      <c r="V292" s="24"/>
      <c r="W292" s="24"/>
      <c r="X292" s="25"/>
      <c r="Y292" s="3"/>
      <c r="Z292" s="3"/>
      <c r="AA292" s="3"/>
      <c r="AB292" s="3"/>
      <c r="AC292" s="3"/>
    </row>
    <row r="293" ht="12.75" customHeight="1">
      <c r="A293" s="160"/>
      <c r="B293" s="3"/>
      <c r="C293" s="166"/>
      <c r="D293" s="121"/>
      <c r="E293" s="121"/>
      <c r="F293" s="166"/>
      <c r="G293" s="166"/>
      <c r="H293" s="17"/>
      <c r="I293" s="24"/>
      <c r="J293" s="24"/>
      <c r="K293" s="24"/>
      <c r="L293" s="24"/>
      <c r="M293" s="24"/>
      <c r="N293" s="24"/>
      <c r="O293" s="25"/>
      <c r="P293" s="24"/>
      <c r="Q293" s="24"/>
      <c r="R293" s="24"/>
      <c r="S293" s="24"/>
      <c r="T293" s="24"/>
      <c r="U293" s="24"/>
      <c r="V293" s="24"/>
      <c r="W293" s="24"/>
      <c r="X293" s="25"/>
      <c r="Y293" s="3"/>
      <c r="Z293" s="3"/>
      <c r="AA293" s="3"/>
      <c r="AB293" s="3"/>
      <c r="AC293" s="3"/>
    </row>
    <row r="294" ht="12.75" customHeight="1">
      <c r="A294" s="160"/>
      <c r="B294" s="3"/>
      <c r="C294" s="166"/>
      <c r="D294" s="121"/>
      <c r="E294" s="121"/>
      <c r="F294" s="166"/>
      <c r="G294" s="166"/>
      <c r="H294" s="17"/>
      <c r="I294" s="24"/>
      <c r="J294" s="24"/>
      <c r="K294" s="24"/>
      <c r="L294" s="24"/>
      <c r="M294" s="24"/>
      <c r="N294" s="24"/>
      <c r="O294" s="25"/>
      <c r="P294" s="24"/>
      <c r="Q294" s="24"/>
      <c r="R294" s="24"/>
      <c r="S294" s="24"/>
      <c r="T294" s="24"/>
      <c r="U294" s="24"/>
      <c r="V294" s="24"/>
      <c r="W294" s="24"/>
      <c r="X294" s="25"/>
      <c r="Y294" s="3"/>
      <c r="Z294" s="3"/>
      <c r="AA294" s="3"/>
      <c r="AB294" s="3"/>
      <c r="AC294" s="3"/>
    </row>
    <row r="295" ht="12.75" customHeight="1">
      <c r="A295" s="160"/>
      <c r="B295" s="3"/>
      <c r="C295" s="166"/>
      <c r="D295" s="121"/>
      <c r="E295" s="121"/>
      <c r="F295" s="166"/>
      <c r="G295" s="166"/>
      <c r="H295" s="17"/>
      <c r="I295" s="24"/>
      <c r="J295" s="24"/>
      <c r="K295" s="24"/>
      <c r="L295" s="24"/>
      <c r="M295" s="24"/>
      <c r="N295" s="24"/>
      <c r="O295" s="25"/>
      <c r="P295" s="24"/>
      <c r="Q295" s="24"/>
      <c r="R295" s="24"/>
      <c r="S295" s="24"/>
      <c r="T295" s="24"/>
      <c r="U295" s="24"/>
      <c r="V295" s="24"/>
      <c r="W295" s="24"/>
      <c r="X295" s="25"/>
      <c r="Y295" s="3"/>
      <c r="Z295" s="3"/>
      <c r="AA295" s="3"/>
      <c r="AB295" s="3"/>
      <c r="AC295" s="3"/>
    </row>
    <row r="296" ht="12.75" customHeight="1">
      <c r="A296" s="160"/>
      <c r="B296" s="3"/>
      <c r="C296" s="166"/>
      <c r="D296" s="121"/>
      <c r="E296" s="121"/>
      <c r="F296" s="166"/>
      <c r="G296" s="166"/>
      <c r="H296" s="17"/>
      <c r="I296" s="24"/>
      <c r="J296" s="24"/>
      <c r="K296" s="24"/>
      <c r="L296" s="24"/>
      <c r="M296" s="24"/>
      <c r="N296" s="24"/>
      <c r="O296" s="25"/>
      <c r="P296" s="24"/>
      <c r="Q296" s="24"/>
      <c r="R296" s="24"/>
      <c r="S296" s="24"/>
      <c r="T296" s="24"/>
      <c r="U296" s="24"/>
      <c r="V296" s="24"/>
      <c r="W296" s="24"/>
      <c r="X296" s="25"/>
      <c r="Y296" s="3"/>
      <c r="Z296" s="3"/>
      <c r="AA296" s="3"/>
      <c r="AB296" s="3"/>
      <c r="AC296" s="3"/>
    </row>
    <row r="297" ht="12.75" customHeight="1">
      <c r="A297" s="160"/>
      <c r="B297" s="3"/>
      <c r="C297" s="166"/>
      <c r="D297" s="121"/>
      <c r="E297" s="121"/>
      <c r="F297" s="166"/>
      <c r="G297" s="166"/>
      <c r="H297" s="17"/>
      <c r="I297" s="24"/>
      <c r="J297" s="24"/>
      <c r="K297" s="24"/>
      <c r="L297" s="24"/>
      <c r="M297" s="24"/>
      <c r="N297" s="24"/>
      <c r="O297" s="25"/>
      <c r="P297" s="24"/>
      <c r="Q297" s="24"/>
      <c r="R297" s="24"/>
      <c r="S297" s="24"/>
      <c r="T297" s="24"/>
      <c r="U297" s="24"/>
      <c r="V297" s="24"/>
      <c r="W297" s="24"/>
      <c r="X297" s="25"/>
      <c r="Y297" s="3"/>
      <c r="Z297" s="3"/>
      <c r="AA297" s="3"/>
      <c r="AB297" s="3"/>
      <c r="AC297" s="3"/>
    </row>
    <row r="298" ht="12.75" customHeight="1">
      <c r="A298" s="160"/>
      <c r="B298" s="3"/>
      <c r="C298" s="166"/>
      <c r="D298" s="121"/>
      <c r="E298" s="121"/>
      <c r="F298" s="166"/>
      <c r="G298" s="166"/>
      <c r="H298" s="17"/>
      <c r="I298" s="24"/>
      <c r="J298" s="24"/>
      <c r="K298" s="24"/>
      <c r="L298" s="24"/>
      <c r="M298" s="24"/>
      <c r="N298" s="24"/>
      <c r="O298" s="25"/>
      <c r="P298" s="24"/>
      <c r="Q298" s="24"/>
      <c r="R298" s="24"/>
      <c r="S298" s="24"/>
      <c r="T298" s="24"/>
      <c r="U298" s="24"/>
      <c r="V298" s="24"/>
      <c r="W298" s="24"/>
      <c r="X298" s="25"/>
      <c r="Y298" s="3"/>
      <c r="Z298" s="3"/>
      <c r="AA298" s="3"/>
      <c r="AB298" s="3"/>
      <c r="AC298" s="3"/>
    </row>
    <row r="299" ht="12.75" customHeight="1">
      <c r="A299" s="160"/>
      <c r="B299" s="3"/>
      <c r="C299" s="166"/>
      <c r="D299" s="121"/>
      <c r="E299" s="121"/>
      <c r="F299" s="166"/>
      <c r="G299" s="166"/>
      <c r="H299" s="17"/>
      <c r="I299" s="24"/>
      <c r="J299" s="24"/>
      <c r="K299" s="24"/>
      <c r="L299" s="24"/>
      <c r="M299" s="24"/>
      <c r="N299" s="24"/>
      <c r="O299" s="25"/>
      <c r="P299" s="24"/>
      <c r="Q299" s="24"/>
      <c r="R299" s="24"/>
      <c r="S299" s="24"/>
      <c r="T299" s="24"/>
      <c r="U299" s="24"/>
      <c r="V299" s="24"/>
      <c r="W299" s="24"/>
      <c r="X299" s="25"/>
      <c r="Y299" s="3"/>
      <c r="Z299" s="3"/>
      <c r="AA299" s="3"/>
      <c r="AB299" s="3"/>
      <c r="AC299" s="3"/>
    </row>
    <row r="300" ht="12.75" customHeight="1">
      <c r="A300" s="160"/>
      <c r="B300" s="3"/>
      <c r="C300" s="166"/>
      <c r="D300" s="121"/>
      <c r="E300" s="121"/>
      <c r="F300" s="166"/>
      <c r="G300" s="166"/>
      <c r="H300" s="17"/>
      <c r="I300" s="24"/>
      <c r="J300" s="24"/>
      <c r="K300" s="24"/>
      <c r="L300" s="24"/>
      <c r="M300" s="24"/>
      <c r="N300" s="24"/>
      <c r="O300" s="25"/>
      <c r="P300" s="24"/>
      <c r="Q300" s="24"/>
      <c r="R300" s="24"/>
      <c r="S300" s="24"/>
      <c r="T300" s="24"/>
      <c r="U300" s="24"/>
      <c r="V300" s="24"/>
      <c r="W300" s="24"/>
      <c r="X300" s="25"/>
      <c r="Y300" s="3"/>
      <c r="Z300" s="3"/>
      <c r="AA300" s="3"/>
      <c r="AB300" s="3"/>
      <c r="AC300" s="3"/>
    </row>
    <row r="301" ht="12.75" customHeight="1">
      <c r="A301" s="160"/>
      <c r="B301" s="3"/>
      <c r="C301" s="166"/>
      <c r="D301" s="121"/>
      <c r="E301" s="121"/>
      <c r="F301" s="166"/>
      <c r="G301" s="166"/>
      <c r="H301" s="17"/>
      <c r="I301" s="24"/>
      <c r="J301" s="24"/>
      <c r="K301" s="24"/>
      <c r="L301" s="24"/>
      <c r="M301" s="24"/>
      <c r="N301" s="24"/>
      <c r="O301" s="25"/>
      <c r="P301" s="24"/>
      <c r="Q301" s="24"/>
      <c r="R301" s="24"/>
      <c r="S301" s="24"/>
      <c r="T301" s="24"/>
      <c r="U301" s="24"/>
      <c r="V301" s="24"/>
      <c r="W301" s="24"/>
      <c r="X301" s="25"/>
      <c r="Y301" s="3"/>
      <c r="Z301" s="3"/>
      <c r="AA301" s="3"/>
      <c r="AB301" s="3"/>
      <c r="AC301" s="3"/>
    </row>
    <row r="302" ht="12.75" customHeight="1">
      <c r="A302" s="160"/>
      <c r="B302" s="3"/>
      <c r="C302" s="166"/>
      <c r="D302" s="121"/>
      <c r="E302" s="121"/>
      <c r="F302" s="166"/>
      <c r="G302" s="166"/>
      <c r="H302" s="17"/>
      <c r="I302" s="24"/>
      <c r="J302" s="24"/>
      <c r="K302" s="24"/>
      <c r="L302" s="24"/>
      <c r="M302" s="24"/>
      <c r="N302" s="24"/>
      <c r="O302" s="25"/>
      <c r="P302" s="24"/>
      <c r="Q302" s="24"/>
      <c r="R302" s="24"/>
      <c r="S302" s="24"/>
      <c r="T302" s="24"/>
      <c r="U302" s="24"/>
      <c r="V302" s="24"/>
      <c r="W302" s="24"/>
      <c r="X302" s="25"/>
      <c r="Y302" s="3"/>
      <c r="Z302" s="3"/>
      <c r="AA302" s="3"/>
      <c r="AB302" s="3"/>
      <c r="AC302" s="3"/>
    </row>
    <row r="303" ht="12.75" customHeight="1">
      <c r="A303" s="160"/>
      <c r="B303" s="3"/>
      <c r="C303" s="166"/>
      <c r="D303" s="121"/>
      <c r="E303" s="121"/>
      <c r="F303" s="166"/>
      <c r="G303" s="166"/>
      <c r="H303" s="17"/>
      <c r="I303" s="24"/>
      <c r="J303" s="24"/>
      <c r="K303" s="24"/>
      <c r="L303" s="24"/>
      <c r="M303" s="24"/>
      <c r="N303" s="24"/>
      <c r="O303" s="25"/>
      <c r="P303" s="24"/>
      <c r="Q303" s="24"/>
      <c r="R303" s="24"/>
      <c r="S303" s="24"/>
      <c r="T303" s="24"/>
      <c r="U303" s="24"/>
      <c r="V303" s="24"/>
      <c r="W303" s="24"/>
      <c r="X303" s="25"/>
      <c r="Y303" s="3"/>
      <c r="Z303" s="3"/>
      <c r="AA303" s="3"/>
      <c r="AB303" s="3"/>
      <c r="AC303" s="3"/>
    </row>
    <row r="304" ht="12.75" customHeight="1">
      <c r="A304" s="160"/>
      <c r="B304" s="3"/>
      <c r="C304" s="166"/>
      <c r="D304" s="121"/>
      <c r="E304" s="121"/>
      <c r="F304" s="166"/>
      <c r="G304" s="166"/>
      <c r="H304" s="17"/>
      <c r="I304" s="24"/>
      <c r="J304" s="24"/>
      <c r="K304" s="24"/>
      <c r="L304" s="24"/>
      <c r="M304" s="24"/>
      <c r="N304" s="24"/>
      <c r="O304" s="25"/>
      <c r="P304" s="24"/>
      <c r="Q304" s="24"/>
      <c r="R304" s="24"/>
      <c r="S304" s="24"/>
      <c r="T304" s="24"/>
      <c r="U304" s="24"/>
      <c r="V304" s="24"/>
      <c r="W304" s="24"/>
      <c r="X304" s="25"/>
      <c r="Y304" s="3"/>
      <c r="Z304" s="3"/>
      <c r="AA304" s="3"/>
      <c r="AB304" s="3"/>
      <c r="AC304" s="3"/>
    </row>
    <row r="305" ht="12.75" customHeight="1">
      <c r="A305" s="160"/>
      <c r="B305" s="3"/>
      <c r="C305" s="166"/>
      <c r="D305" s="121"/>
      <c r="E305" s="121"/>
      <c r="F305" s="166"/>
      <c r="G305" s="166"/>
      <c r="H305" s="17"/>
      <c r="I305" s="24"/>
      <c r="J305" s="24"/>
      <c r="K305" s="24"/>
      <c r="L305" s="24"/>
      <c r="M305" s="24"/>
      <c r="N305" s="24"/>
      <c r="O305" s="25"/>
      <c r="P305" s="24"/>
      <c r="Q305" s="24"/>
      <c r="R305" s="24"/>
      <c r="S305" s="24"/>
      <c r="T305" s="24"/>
      <c r="U305" s="24"/>
      <c r="V305" s="24"/>
      <c r="W305" s="24"/>
      <c r="X305" s="25"/>
      <c r="Y305" s="3"/>
      <c r="Z305" s="3"/>
      <c r="AA305" s="3"/>
      <c r="AB305" s="3"/>
      <c r="AC305" s="3"/>
    </row>
    <row r="306" ht="12.75" customHeight="1">
      <c r="A306" s="160"/>
      <c r="B306" s="3"/>
      <c r="C306" s="166"/>
      <c r="D306" s="121"/>
      <c r="E306" s="121"/>
      <c r="F306" s="166"/>
      <c r="G306" s="166"/>
      <c r="H306" s="17"/>
      <c r="I306" s="24"/>
      <c r="J306" s="24"/>
      <c r="K306" s="24"/>
      <c r="L306" s="24"/>
      <c r="M306" s="24"/>
      <c r="N306" s="24"/>
      <c r="O306" s="25"/>
      <c r="P306" s="24"/>
      <c r="Q306" s="24"/>
      <c r="R306" s="24"/>
      <c r="S306" s="24"/>
      <c r="T306" s="24"/>
      <c r="U306" s="24"/>
      <c r="V306" s="24"/>
      <c r="W306" s="24"/>
      <c r="X306" s="25"/>
      <c r="Y306" s="3"/>
      <c r="Z306" s="3"/>
      <c r="AA306" s="3"/>
      <c r="AB306" s="3"/>
      <c r="AC306" s="3"/>
    </row>
    <row r="307" ht="12.75" customHeight="1">
      <c r="A307" s="160"/>
      <c r="B307" s="3"/>
      <c r="C307" s="166"/>
      <c r="D307" s="121"/>
      <c r="E307" s="121"/>
      <c r="F307" s="166"/>
      <c r="G307" s="166"/>
      <c r="H307" s="17"/>
      <c r="I307" s="24"/>
      <c r="J307" s="24"/>
      <c r="K307" s="24"/>
      <c r="L307" s="24"/>
      <c r="M307" s="24"/>
      <c r="N307" s="24"/>
      <c r="O307" s="25"/>
      <c r="P307" s="24"/>
      <c r="Q307" s="24"/>
      <c r="R307" s="24"/>
      <c r="S307" s="24"/>
      <c r="T307" s="24"/>
      <c r="U307" s="24"/>
      <c r="V307" s="24"/>
      <c r="W307" s="24"/>
      <c r="X307" s="25"/>
      <c r="Y307" s="3"/>
      <c r="Z307" s="3"/>
      <c r="AA307" s="3"/>
      <c r="AB307" s="3"/>
      <c r="AC307" s="3"/>
    </row>
    <row r="308" ht="12.75" customHeight="1">
      <c r="A308" s="160"/>
      <c r="B308" s="3"/>
      <c r="C308" s="166"/>
      <c r="D308" s="121"/>
      <c r="E308" s="121"/>
      <c r="F308" s="166"/>
      <c r="G308" s="166"/>
      <c r="H308" s="17"/>
      <c r="I308" s="24"/>
      <c r="J308" s="24"/>
      <c r="K308" s="24"/>
      <c r="L308" s="24"/>
      <c r="M308" s="24"/>
      <c r="N308" s="24"/>
      <c r="O308" s="25"/>
      <c r="P308" s="24"/>
      <c r="Q308" s="24"/>
      <c r="R308" s="24"/>
      <c r="S308" s="24"/>
      <c r="T308" s="24"/>
      <c r="U308" s="24"/>
      <c r="V308" s="24"/>
      <c r="W308" s="24"/>
      <c r="X308" s="25"/>
      <c r="Y308" s="3"/>
      <c r="Z308" s="3"/>
      <c r="AA308" s="3"/>
      <c r="AB308" s="3"/>
      <c r="AC308" s="3"/>
    </row>
    <row r="309" ht="12.75" customHeight="1">
      <c r="A309" s="160"/>
      <c r="B309" s="3"/>
      <c r="C309" s="166"/>
      <c r="D309" s="121"/>
      <c r="E309" s="121"/>
      <c r="F309" s="166"/>
      <c r="G309" s="166"/>
      <c r="H309" s="17"/>
      <c r="I309" s="24"/>
      <c r="J309" s="24"/>
      <c r="K309" s="24"/>
      <c r="L309" s="24"/>
      <c r="M309" s="24"/>
      <c r="N309" s="24"/>
      <c r="O309" s="25"/>
      <c r="P309" s="24"/>
      <c r="Q309" s="24"/>
      <c r="R309" s="24"/>
      <c r="S309" s="24"/>
      <c r="T309" s="24"/>
      <c r="U309" s="24"/>
      <c r="V309" s="24"/>
      <c r="W309" s="24"/>
      <c r="X309" s="25"/>
      <c r="Y309" s="3"/>
      <c r="Z309" s="3"/>
      <c r="AA309" s="3"/>
      <c r="AB309" s="3"/>
      <c r="AC309" s="3"/>
    </row>
    <row r="310" ht="12.75" customHeight="1">
      <c r="A310" s="160"/>
      <c r="B310" s="3"/>
      <c r="C310" s="166"/>
      <c r="D310" s="121"/>
      <c r="E310" s="121"/>
      <c r="F310" s="166"/>
      <c r="G310" s="166"/>
      <c r="H310" s="17"/>
      <c r="I310" s="24"/>
      <c r="J310" s="24"/>
      <c r="K310" s="24"/>
      <c r="L310" s="24"/>
      <c r="M310" s="24"/>
      <c r="N310" s="24"/>
      <c r="O310" s="25"/>
      <c r="P310" s="24"/>
      <c r="Q310" s="24"/>
      <c r="R310" s="24"/>
      <c r="S310" s="24"/>
      <c r="T310" s="24"/>
      <c r="U310" s="24"/>
      <c r="V310" s="24"/>
      <c r="W310" s="24"/>
      <c r="X310" s="25"/>
      <c r="Y310" s="3"/>
      <c r="Z310" s="3"/>
      <c r="AA310" s="3"/>
      <c r="AB310" s="3"/>
      <c r="AC310" s="3"/>
    </row>
    <row r="311" ht="12.75" customHeight="1">
      <c r="A311" s="160"/>
      <c r="B311" s="3"/>
      <c r="C311" s="166"/>
      <c r="D311" s="121"/>
      <c r="E311" s="121"/>
      <c r="F311" s="166"/>
      <c r="G311" s="166"/>
      <c r="H311" s="17"/>
      <c r="I311" s="24"/>
      <c r="J311" s="24"/>
      <c r="K311" s="24"/>
      <c r="L311" s="24"/>
      <c r="M311" s="24"/>
      <c r="N311" s="24"/>
      <c r="O311" s="25"/>
      <c r="P311" s="24"/>
      <c r="Q311" s="24"/>
      <c r="R311" s="24"/>
      <c r="S311" s="24"/>
      <c r="T311" s="24"/>
      <c r="U311" s="24"/>
      <c r="V311" s="24"/>
      <c r="W311" s="24"/>
      <c r="X311" s="25"/>
      <c r="Y311" s="3"/>
      <c r="Z311" s="3"/>
      <c r="AA311" s="3"/>
      <c r="AB311" s="3"/>
      <c r="AC311" s="3"/>
    </row>
    <row r="312" ht="12.75" customHeight="1">
      <c r="A312" s="160"/>
      <c r="B312" s="3"/>
      <c r="C312" s="166"/>
      <c r="D312" s="121"/>
      <c r="E312" s="121"/>
      <c r="F312" s="166"/>
      <c r="G312" s="166"/>
      <c r="H312" s="17"/>
      <c r="I312" s="24"/>
      <c r="J312" s="24"/>
      <c r="K312" s="24"/>
      <c r="L312" s="24"/>
      <c r="M312" s="24"/>
      <c r="N312" s="24"/>
      <c r="O312" s="25"/>
      <c r="P312" s="24"/>
      <c r="Q312" s="24"/>
      <c r="R312" s="24"/>
      <c r="S312" s="24"/>
      <c r="T312" s="24"/>
      <c r="U312" s="24"/>
      <c r="V312" s="24"/>
      <c r="W312" s="24"/>
      <c r="X312" s="25"/>
      <c r="Y312" s="3"/>
      <c r="Z312" s="3"/>
      <c r="AA312" s="3"/>
      <c r="AB312" s="3"/>
      <c r="AC312" s="3"/>
    </row>
    <row r="313" ht="12.75" customHeight="1">
      <c r="A313" s="160"/>
      <c r="B313" s="3"/>
      <c r="C313" s="166"/>
      <c r="D313" s="121"/>
      <c r="E313" s="121"/>
      <c r="F313" s="166"/>
      <c r="G313" s="166"/>
      <c r="H313" s="17"/>
      <c r="I313" s="24"/>
      <c r="J313" s="24"/>
      <c r="K313" s="24"/>
      <c r="L313" s="24"/>
      <c r="M313" s="24"/>
      <c r="N313" s="24"/>
      <c r="O313" s="25"/>
      <c r="P313" s="24"/>
      <c r="Q313" s="24"/>
      <c r="R313" s="24"/>
      <c r="S313" s="24"/>
      <c r="T313" s="24"/>
      <c r="U313" s="24"/>
      <c r="V313" s="24"/>
      <c r="W313" s="24"/>
      <c r="X313" s="25"/>
      <c r="Y313" s="3"/>
      <c r="Z313" s="3"/>
      <c r="AA313" s="3"/>
      <c r="AB313" s="3"/>
      <c r="AC313" s="3"/>
    </row>
    <row r="314" ht="12.75" customHeight="1">
      <c r="A314" s="160"/>
      <c r="B314" s="3"/>
      <c r="C314" s="166"/>
      <c r="D314" s="121"/>
      <c r="E314" s="121"/>
      <c r="F314" s="166"/>
      <c r="G314" s="166"/>
      <c r="H314" s="17"/>
      <c r="I314" s="24"/>
      <c r="J314" s="24"/>
      <c r="K314" s="24"/>
      <c r="L314" s="24"/>
      <c r="M314" s="24"/>
      <c r="N314" s="24"/>
      <c r="O314" s="25"/>
      <c r="P314" s="24"/>
      <c r="Q314" s="24"/>
      <c r="R314" s="24"/>
      <c r="S314" s="24"/>
      <c r="T314" s="24"/>
      <c r="U314" s="24"/>
      <c r="V314" s="24"/>
      <c r="W314" s="24"/>
      <c r="X314" s="25"/>
      <c r="Y314" s="3"/>
      <c r="Z314" s="3"/>
      <c r="AA314" s="3"/>
      <c r="AB314" s="3"/>
      <c r="AC314" s="3"/>
    </row>
    <row r="315" ht="12.75" customHeight="1">
      <c r="A315" s="160"/>
      <c r="B315" s="3"/>
      <c r="C315" s="166"/>
      <c r="D315" s="121"/>
      <c r="E315" s="121"/>
      <c r="F315" s="166"/>
      <c r="G315" s="166"/>
      <c r="H315" s="17"/>
      <c r="I315" s="24"/>
      <c r="J315" s="24"/>
      <c r="K315" s="24"/>
      <c r="L315" s="24"/>
      <c r="M315" s="24"/>
      <c r="N315" s="24"/>
      <c r="O315" s="25"/>
      <c r="P315" s="24"/>
      <c r="Q315" s="24"/>
      <c r="R315" s="24"/>
      <c r="S315" s="24"/>
      <c r="T315" s="24"/>
      <c r="U315" s="24"/>
      <c r="V315" s="24"/>
      <c r="W315" s="24"/>
      <c r="X315" s="25"/>
      <c r="Y315" s="3"/>
      <c r="Z315" s="3"/>
      <c r="AA315" s="3"/>
      <c r="AB315" s="3"/>
      <c r="AC315" s="3"/>
    </row>
    <row r="316" ht="12.75" customHeight="1">
      <c r="A316" s="160"/>
      <c r="B316" s="3"/>
      <c r="C316" s="166"/>
      <c r="D316" s="121"/>
      <c r="E316" s="121"/>
      <c r="F316" s="166"/>
      <c r="G316" s="166"/>
      <c r="H316" s="17"/>
      <c r="I316" s="24"/>
      <c r="J316" s="24"/>
      <c r="K316" s="24"/>
      <c r="L316" s="24"/>
      <c r="M316" s="24"/>
      <c r="N316" s="24"/>
      <c r="O316" s="25"/>
      <c r="P316" s="24"/>
      <c r="Q316" s="24"/>
      <c r="R316" s="24"/>
      <c r="S316" s="24"/>
      <c r="T316" s="24"/>
      <c r="U316" s="24"/>
      <c r="V316" s="24"/>
      <c r="W316" s="24"/>
      <c r="X316" s="25"/>
      <c r="Y316" s="3"/>
      <c r="Z316" s="3"/>
      <c r="AA316" s="3"/>
      <c r="AB316" s="3"/>
      <c r="AC316" s="3"/>
    </row>
    <row r="317" ht="12.75" customHeight="1">
      <c r="A317" s="160"/>
      <c r="B317" s="3"/>
      <c r="C317" s="166"/>
      <c r="D317" s="121"/>
      <c r="E317" s="121"/>
      <c r="F317" s="166"/>
      <c r="G317" s="166"/>
      <c r="H317" s="17"/>
      <c r="I317" s="24"/>
      <c r="J317" s="24"/>
      <c r="K317" s="24"/>
      <c r="L317" s="24"/>
      <c r="M317" s="24"/>
      <c r="N317" s="24"/>
      <c r="O317" s="25"/>
      <c r="P317" s="24"/>
      <c r="Q317" s="24"/>
      <c r="R317" s="24"/>
      <c r="S317" s="24"/>
      <c r="T317" s="24"/>
      <c r="U317" s="24"/>
      <c r="V317" s="24"/>
      <c r="W317" s="24"/>
      <c r="X317" s="25"/>
      <c r="Y317" s="3"/>
      <c r="Z317" s="3"/>
      <c r="AA317" s="3"/>
      <c r="AB317" s="3"/>
      <c r="AC317" s="3"/>
    </row>
    <row r="318" ht="12.75" customHeight="1">
      <c r="A318" s="160"/>
      <c r="B318" s="3"/>
      <c r="C318" s="166"/>
      <c r="D318" s="121"/>
      <c r="E318" s="121"/>
      <c r="F318" s="166"/>
      <c r="G318" s="166"/>
      <c r="H318" s="17"/>
      <c r="I318" s="24"/>
      <c r="J318" s="24"/>
      <c r="K318" s="24"/>
      <c r="L318" s="24"/>
      <c r="M318" s="24"/>
      <c r="N318" s="24"/>
      <c r="O318" s="25"/>
      <c r="P318" s="24"/>
      <c r="Q318" s="24"/>
      <c r="R318" s="24"/>
      <c r="S318" s="24"/>
      <c r="T318" s="24"/>
      <c r="U318" s="24"/>
      <c r="V318" s="24"/>
      <c r="W318" s="24"/>
      <c r="X318" s="25"/>
      <c r="Y318" s="3"/>
      <c r="Z318" s="3"/>
      <c r="AA318" s="3"/>
      <c r="AB318" s="3"/>
      <c r="AC318" s="3"/>
    </row>
    <row r="319" ht="12.75" customHeight="1">
      <c r="A319" s="160"/>
      <c r="B319" s="3"/>
      <c r="C319" s="166"/>
      <c r="D319" s="121"/>
      <c r="E319" s="121"/>
      <c r="F319" s="166"/>
      <c r="G319" s="166"/>
      <c r="H319" s="17"/>
      <c r="I319" s="24"/>
      <c r="J319" s="24"/>
      <c r="K319" s="24"/>
      <c r="L319" s="24"/>
      <c r="M319" s="24"/>
      <c r="N319" s="24"/>
      <c r="O319" s="25"/>
      <c r="P319" s="24"/>
      <c r="Q319" s="24"/>
      <c r="R319" s="24"/>
      <c r="S319" s="24"/>
      <c r="T319" s="24"/>
      <c r="U319" s="24"/>
      <c r="V319" s="24"/>
      <c r="W319" s="24"/>
      <c r="X319" s="25"/>
      <c r="Y319" s="3"/>
      <c r="Z319" s="3"/>
      <c r="AA319" s="3"/>
      <c r="AB319" s="3"/>
      <c r="AC319" s="3"/>
    </row>
    <row r="320" ht="12.75" customHeight="1">
      <c r="A320" s="160"/>
      <c r="B320" s="3"/>
      <c r="C320" s="166"/>
      <c r="D320" s="121"/>
      <c r="E320" s="121"/>
      <c r="F320" s="166"/>
      <c r="G320" s="166"/>
      <c r="H320" s="17"/>
      <c r="I320" s="24"/>
      <c r="J320" s="24"/>
      <c r="K320" s="24"/>
      <c r="L320" s="24"/>
      <c r="M320" s="24"/>
      <c r="N320" s="24"/>
      <c r="O320" s="25"/>
      <c r="P320" s="24"/>
      <c r="Q320" s="24"/>
      <c r="R320" s="24"/>
      <c r="S320" s="24"/>
      <c r="T320" s="24"/>
      <c r="U320" s="24"/>
      <c r="V320" s="24"/>
      <c r="W320" s="24"/>
      <c r="X320" s="25"/>
      <c r="Y320" s="3"/>
      <c r="Z320" s="3"/>
      <c r="AA320" s="3"/>
      <c r="AB320" s="3"/>
      <c r="AC320" s="3"/>
    </row>
    <row r="321" ht="12.75" customHeight="1">
      <c r="A321" s="160"/>
      <c r="B321" s="3"/>
      <c r="C321" s="166"/>
      <c r="D321" s="121"/>
      <c r="E321" s="121"/>
      <c r="F321" s="166"/>
      <c r="G321" s="166"/>
      <c r="H321" s="17"/>
      <c r="I321" s="24"/>
      <c r="J321" s="24"/>
      <c r="K321" s="24"/>
      <c r="L321" s="24"/>
      <c r="M321" s="24"/>
      <c r="N321" s="24"/>
      <c r="O321" s="25"/>
      <c r="P321" s="24"/>
      <c r="Q321" s="24"/>
      <c r="R321" s="24"/>
      <c r="S321" s="24"/>
      <c r="T321" s="24"/>
      <c r="U321" s="24"/>
      <c r="V321" s="24"/>
      <c r="W321" s="24"/>
      <c r="X321" s="25"/>
      <c r="Y321" s="3"/>
      <c r="Z321" s="3"/>
      <c r="AA321" s="3"/>
      <c r="AB321" s="3"/>
      <c r="AC321" s="3"/>
    </row>
    <row r="322" ht="12.75" customHeight="1">
      <c r="A322" s="160"/>
      <c r="B322" s="3"/>
      <c r="C322" s="166"/>
      <c r="D322" s="121"/>
      <c r="E322" s="121"/>
      <c r="F322" s="166"/>
      <c r="G322" s="166"/>
      <c r="H322" s="17"/>
      <c r="I322" s="24"/>
      <c r="J322" s="24"/>
      <c r="K322" s="24"/>
      <c r="L322" s="24"/>
      <c r="M322" s="24"/>
      <c r="N322" s="24"/>
      <c r="O322" s="25"/>
      <c r="P322" s="24"/>
      <c r="Q322" s="24"/>
      <c r="R322" s="24"/>
      <c r="S322" s="24"/>
      <c r="T322" s="24"/>
      <c r="U322" s="24"/>
      <c r="V322" s="24"/>
      <c r="W322" s="24"/>
      <c r="X322" s="25"/>
      <c r="Y322" s="3"/>
      <c r="Z322" s="3"/>
      <c r="AA322" s="3"/>
      <c r="AB322" s="3"/>
      <c r="AC322" s="3"/>
    </row>
    <row r="323" ht="12.75" customHeight="1">
      <c r="A323" s="160"/>
      <c r="B323" s="3"/>
      <c r="C323" s="166"/>
      <c r="D323" s="121"/>
      <c r="E323" s="121"/>
      <c r="F323" s="166"/>
      <c r="G323" s="166"/>
      <c r="H323" s="17"/>
      <c r="I323" s="24"/>
      <c r="J323" s="24"/>
      <c r="K323" s="24"/>
      <c r="L323" s="24"/>
      <c r="M323" s="24"/>
      <c r="N323" s="24"/>
      <c r="O323" s="25"/>
      <c r="P323" s="24"/>
      <c r="Q323" s="24"/>
      <c r="R323" s="24"/>
      <c r="S323" s="24"/>
      <c r="T323" s="24"/>
      <c r="U323" s="24"/>
      <c r="V323" s="24"/>
      <c r="W323" s="24"/>
      <c r="X323" s="25"/>
      <c r="Y323" s="3"/>
      <c r="Z323" s="3"/>
      <c r="AA323" s="3"/>
      <c r="AB323" s="3"/>
      <c r="AC323" s="3"/>
    </row>
    <row r="324" ht="12.75" customHeight="1">
      <c r="A324" s="160"/>
      <c r="B324" s="3"/>
      <c r="C324" s="166"/>
      <c r="D324" s="121"/>
      <c r="E324" s="121"/>
      <c r="F324" s="166"/>
      <c r="G324" s="166"/>
      <c r="H324" s="17"/>
      <c r="I324" s="24"/>
      <c r="J324" s="24"/>
      <c r="K324" s="24"/>
      <c r="L324" s="24"/>
      <c r="M324" s="24"/>
      <c r="N324" s="24"/>
      <c r="O324" s="25"/>
      <c r="P324" s="24"/>
      <c r="Q324" s="24"/>
      <c r="R324" s="24"/>
      <c r="S324" s="24"/>
      <c r="T324" s="24"/>
      <c r="U324" s="24"/>
      <c r="V324" s="24"/>
      <c r="W324" s="24"/>
      <c r="X324" s="25"/>
      <c r="Y324" s="3"/>
      <c r="Z324" s="3"/>
      <c r="AA324" s="3"/>
      <c r="AB324" s="3"/>
      <c r="AC324" s="3"/>
    </row>
    <row r="325" ht="12.75" customHeight="1">
      <c r="A325" s="160"/>
      <c r="B325" s="3"/>
      <c r="C325" s="166"/>
      <c r="D325" s="121"/>
      <c r="E325" s="121"/>
      <c r="F325" s="166"/>
      <c r="G325" s="166"/>
      <c r="H325" s="17"/>
      <c r="I325" s="24"/>
      <c r="J325" s="24"/>
      <c r="K325" s="24"/>
      <c r="L325" s="24"/>
      <c r="M325" s="24"/>
      <c r="N325" s="24"/>
      <c r="O325" s="25"/>
      <c r="P325" s="24"/>
      <c r="Q325" s="24"/>
      <c r="R325" s="24"/>
      <c r="S325" s="24"/>
      <c r="T325" s="24"/>
      <c r="U325" s="24"/>
      <c r="V325" s="24"/>
      <c r="W325" s="24"/>
      <c r="X325" s="25"/>
      <c r="Y325" s="3"/>
      <c r="Z325" s="3"/>
      <c r="AA325" s="3"/>
      <c r="AB325" s="3"/>
      <c r="AC325" s="3"/>
    </row>
    <row r="326" ht="12.75" customHeight="1">
      <c r="A326" s="160"/>
      <c r="B326" s="3"/>
      <c r="C326" s="166"/>
      <c r="D326" s="121"/>
      <c r="E326" s="121"/>
      <c r="F326" s="166"/>
      <c r="G326" s="166"/>
      <c r="H326" s="17"/>
      <c r="I326" s="24"/>
      <c r="J326" s="24"/>
      <c r="K326" s="24"/>
      <c r="L326" s="24"/>
      <c r="M326" s="24"/>
      <c r="N326" s="24"/>
      <c r="O326" s="25"/>
      <c r="P326" s="24"/>
      <c r="Q326" s="24"/>
      <c r="R326" s="24"/>
      <c r="S326" s="24"/>
      <c r="T326" s="24"/>
      <c r="U326" s="24"/>
      <c r="V326" s="24"/>
      <c r="W326" s="24"/>
      <c r="X326" s="25"/>
      <c r="Y326" s="3"/>
      <c r="Z326" s="3"/>
      <c r="AA326" s="3"/>
      <c r="AB326" s="3"/>
      <c r="AC326" s="3"/>
    </row>
    <row r="327" ht="12.75" customHeight="1">
      <c r="A327" s="160"/>
      <c r="B327" s="3"/>
      <c r="C327" s="166"/>
      <c r="D327" s="121"/>
      <c r="E327" s="121"/>
      <c r="F327" s="166"/>
      <c r="G327" s="166"/>
      <c r="H327" s="17"/>
      <c r="I327" s="24"/>
      <c r="J327" s="24"/>
      <c r="K327" s="24"/>
      <c r="L327" s="24"/>
      <c r="M327" s="24"/>
      <c r="N327" s="24"/>
      <c r="O327" s="25"/>
      <c r="P327" s="24"/>
      <c r="Q327" s="24"/>
      <c r="R327" s="24"/>
      <c r="S327" s="24"/>
      <c r="T327" s="24"/>
      <c r="U327" s="24"/>
      <c r="V327" s="24"/>
      <c r="W327" s="24"/>
      <c r="X327" s="25"/>
      <c r="Y327" s="3"/>
      <c r="Z327" s="3"/>
      <c r="AA327" s="3"/>
      <c r="AB327" s="3"/>
      <c r="AC327" s="3"/>
    </row>
    <row r="328" ht="12.75" customHeight="1">
      <c r="A328" s="160"/>
      <c r="B328" s="3"/>
      <c r="C328" s="166"/>
      <c r="D328" s="121"/>
      <c r="E328" s="121"/>
      <c r="F328" s="166"/>
      <c r="G328" s="166"/>
      <c r="H328" s="17"/>
      <c r="I328" s="24"/>
      <c r="J328" s="24"/>
      <c r="K328" s="24"/>
      <c r="L328" s="24"/>
      <c r="M328" s="24"/>
      <c r="N328" s="24"/>
      <c r="O328" s="25"/>
      <c r="P328" s="24"/>
      <c r="Q328" s="24"/>
      <c r="R328" s="24"/>
      <c r="S328" s="24"/>
      <c r="T328" s="24"/>
      <c r="U328" s="24"/>
      <c r="V328" s="24"/>
      <c r="W328" s="24"/>
      <c r="X328" s="25"/>
      <c r="Y328" s="3"/>
      <c r="Z328" s="3"/>
      <c r="AA328" s="3"/>
      <c r="AB328" s="3"/>
      <c r="AC328" s="3"/>
    </row>
    <row r="329" ht="12.75" customHeight="1">
      <c r="A329" s="160"/>
      <c r="B329" s="3"/>
      <c r="C329" s="166"/>
      <c r="D329" s="121"/>
      <c r="E329" s="121"/>
      <c r="F329" s="166"/>
      <c r="G329" s="166"/>
      <c r="H329" s="17"/>
      <c r="I329" s="24"/>
      <c r="J329" s="24"/>
      <c r="K329" s="24"/>
      <c r="L329" s="24"/>
      <c r="M329" s="24"/>
      <c r="N329" s="24"/>
      <c r="O329" s="25"/>
      <c r="P329" s="24"/>
      <c r="Q329" s="24"/>
      <c r="R329" s="24"/>
      <c r="S329" s="24"/>
      <c r="T329" s="24"/>
      <c r="U329" s="24"/>
      <c r="V329" s="24"/>
      <c r="W329" s="24"/>
      <c r="X329" s="25"/>
      <c r="Y329" s="3"/>
      <c r="Z329" s="3"/>
      <c r="AA329" s="3"/>
      <c r="AB329" s="3"/>
      <c r="AC329" s="3"/>
    </row>
    <row r="330" ht="12.75" customHeight="1">
      <c r="A330" s="160"/>
      <c r="B330" s="3"/>
      <c r="C330" s="166"/>
      <c r="D330" s="121"/>
      <c r="E330" s="121"/>
      <c r="F330" s="166"/>
      <c r="G330" s="166"/>
      <c r="H330" s="17"/>
      <c r="I330" s="24"/>
      <c r="J330" s="24"/>
      <c r="K330" s="24"/>
      <c r="L330" s="24"/>
      <c r="M330" s="24"/>
      <c r="N330" s="24"/>
      <c r="O330" s="25"/>
      <c r="P330" s="24"/>
      <c r="Q330" s="24"/>
      <c r="R330" s="24"/>
      <c r="S330" s="24"/>
      <c r="T330" s="24"/>
      <c r="U330" s="24"/>
      <c r="V330" s="24"/>
      <c r="W330" s="24"/>
      <c r="X330" s="25"/>
      <c r="Y330" s="3"/>
      <c r="Z330" s="3"/>
      <c r="AA330" s="3"/>
      <c r="AB330" s="3"/>
      <c r="AC330" s="3"/>
    </row>
    <row r="331" ht="12.75" customHeight="1">
      <c r="A331" s="160"/>
      <c r="B331" s="3"/>
      <c r="C331" s="166"/>
      <c r="D331" s="121"/>
      <c r="E331" s="121"/>
      <c r="F331" s="166"/>
      <c r="G331" s="166"/>
      <c r="H331" s="17"/>
      <c r="I331" s="24"/>
      <c r="J331" s="24"/>
      <c r="K331" s="24"/>
      <c r="L331" s="24"/>
      <c r="M331" s="24"/>
      <c r="N331" s="24"/>
      <c r="O331" s="25"/>
      <c r="P331" s="24"/>
      <c r="Q331" s="24"/>
      <c r="R331" s="24"/>
      <c r="S331" s="24"/>
      <c r="T331" s="24"/>
      <c r="U331" s="24"/>
      <c r="V331" s="24"/>
      <c r="W331" s="24"/>
      <c r="X331" s="25"/>
      <c r="Y331" s="3"/>
      <c r="Z331" s="3"/>
      <c r="AA331" s="3"/>
      <c r="AB331" s="3"/>
      <c r="AC331" s="3"/>
    </row>
    <row r="332" ht="12.75" customHeight="1">
      <c r="A332" s="160"/>
      <c r="B332" s="3"/>
      <c r="C332" s="166"/>
      <c r="D332" s="121"/>
      <c r="E332" s="121"/>
      <c r="F332" s="166"/>
      <c r="G332" s="166"/>
      <c r="H332" s="17"/>
      <c r="I332" s="24"/>
      <c r="J332" s="24"/>
      <c r="K332" s="24"/>
      <c r="L332" s="24"/>
      <c r="M332" s="24"/>
      <c r="N332" s="24"/>
      <c r="O332" s="25"/>
      <c r="P332" s="24"/>
      <c r="Q332" s="24"/>
      <c r="R332" s="24"/>
      <c r="S332" s="24"/>
      <c r="T332" s="24"/>
      <c r="U332" s="24"/>
      <c r="V332" s="24"/>
      <c r="W332" s="24"/>
      <c r="X332" s="25"/>
      <c r="Y332" s="3"/>
      <c r="Z332" s="3"/>
      <c r="AA332" s="3"/>
      <c r="AB332" s="3"/>
      <c r="AC332" s="3"/>
    </row>
    <row r="333" ht="12.75" customHeight="1">
      <c r="A333" s="160"/>
      <c r="B333" s="3"/>
      <c r="C333" s="166"/>
      <c r="D333" s="121"/>
      <c r="E333" s="121"/>
      <c r="F333" s="166"/>
      <c r="G333" s="166"/>
      <c r="H333" s="17"/>
      <c r="I333" s="24"/>
      <c r="J333" s="24"/>
      <c r="K333" s="24"/>
      <c r="L333" s="24"/>
      <c r="M333" s="24"/>
      <c r="N333" s="24"/>
      <c r="O333" s="25"/>
      <c r="P333" s="24"/>
      <c r="Q333" s="24"/>
      <c r="R333" s="24"/>
      <c r="S333" s="24"/>
      <c r="T333" s="24"/>
      <c r="U333" s="24"/>
      <c r="V333" s="24"/>
      <c r="W333" s="24"/>
      <c r="X333" s="25"/>
      <c r="Y333" s="3"/>
      <c r="Z333" s="3"/>
      <c r="AA333" s="3"/>
      <c r="AB333" s="3"/>
      <c r="AC333" s="3"/>
    </row>
    <row r="334" ht="12.75" customHeight="1">
      <c r="A334" s="160"/>
      <c r="B334" s="3"/>
      <c r="C334" s="166"/>
      <c r="D334" s="121"/>
      <c r="E334" s="121"/>
      <c r="F334" s="166"/>
      <c r="G334" s="166"/>
      <c r="H334" s="17"/>
      <c r="I334" s="24"/>
      <c r="J334" s="24"/>
      <c r="K334" s="24"/>
      <c r="L334" s="24"/>
      <c r="M334" s="24"/>
      <c r="N334" s="24"/>
      <c r="O334" s="25"/>
      <c r="P334" s="24"/>
      <c r="Q334" s="24"/>
      <c r="R334" s="24"/>
      <c r="S334" s="24"/>
      <c r="T334" s="24"/>
      <c r="U334" s="24"/>
      <c r="V334" s="24"/>
      <c r="W334" s="24"/>
      <c r="X334" s="25"/>
      <c r="Y334" s="3"/>
      <c r="Z334" s="3"/>
      <c r="AA334" s="3"/>
      <c r="AB334" s="3"/>
      <c r="AC334" s="3"/>
    </row>
    <row r="335" ht="12.75" customHeight="1">
      <c r="A335" s="160"/>
      <c r="B335" s="3"/>
      <c r="C335" s="166"/>
      <c r="D335" s="121"/>
      <c r="E335" s="121"/>
      <c r="F335" s="166"/>
      <c r="G335" s="166"/>
      <c r="H335" s="17"/>
      <c r="I335" s="24"/>
      <c r="J335" s="24"/>
      <c r="K335" s="24"/>
      <c r="L335" s="24"/>
      <c r="M335" s="24"/>
      <c r="N335" s="24"/>
      <c r="O335" s="25"/>
      <c r="P335" s="24"/>
      <c r="Q335" s="24"/>
      <c r="R335" s="24"/>
      <c r="S335" s="24"/>
      <c r="T335" s="24"/>
      <c r="U335" s="24"/>
      <c r="V335" s="24"/>
      <c r="W335" s="24"/>
      <c r="X335" s="25"/>
      <c r="Y335" s="3"/>
      <c r="Z335" s="3"/>
      <c r="AA335" s="3"/>
      <c r="AB335" s="3"/>
      <c r="AC335" s="3"/>
    </row>
    <row r="336" ht="12.75" customHeight="1">
      <c r="A336" s="160"/>
      <c r="B336" s="3"/>
      <c r="C336" s="166"/>
      <c r="D336" s="121"/>
      <c r="E336" s="121"/>
      <c r="F336" s="166"/>
      <c r="G336" s="166"/>
      <c r="H336" s="17"/>
      <c r="I336" s="24"/>
      <c r="J336" s="24"/>
      <c r="K336" s="24"/>
      <c r="L336" s="24"/>
      <c r="M336" s="24"/>
      <c r="N336" s="24"/>
      <c r="O336" s="25"/>
      <c r="P336" s="24"/>
      <c r="Q336" s="24"/>
      <c r="R336" s="24"/>
      <c r="S336" s="24"/>
      <c r="T336" s="24"/>
      <c r="U336" s="24"/>
      <c r="V336" s="24"/>
      <c r="W336" s="24"/>
      <c r="X336" s="25"/>
      <c r="Y336" s="3"/>
      <c r="Z336" s="3"/>
      <c r="AA336" s="3"/>
      <c r="AB336" s="3"/>
      <c r="AC336" s="3"/>
    </row>
    <row r="337" ht="12.75" customHeight="1">
      <c r="A337" s="160"/>
      <c r="B337" s="3"/>
      <c r="C337" s="166"/>
      <c r="D337" s="121"/>
      <c r="E337" s="121"/>
      <c r="F337" s="166"/>
      <c r="G337" s="166"/>
      <c r="H337" s="17"/>
      <c r="I337" s="24"/>
      <c r="J337" s="24"/>
      <c r="K337" s="24"/>
      <c r="L337" s="24"/>
      <c r="M337" s="24"/>
      <c r="N337" s="24"/>
      <c r="O337" s="25"/>
      <c r="P337" s="24"/>
      <c r="Q337" s="24"/>
      <c r="R337" s="24"/>
      <c r="S337" s="24"/>
      <c r="T337" s="24"/>
      <c r="U337" s="24"/>
      <c r="V337" s="24"/>
      <c r="W337" s="24"/>
      <c r="X337" s="25"/>
      <c r="Y337" s="3"/>
      <c r="Z337" s="3"/>
      <c r="AA337" s="3"/>
      <c r="AB337" s="3"/>
      <c r="AC337" s="3"/>
    </row>
    <row r="338" ht="12.75" customHeight="1">
      <c r="A338" s="160"/>
      <c r="B338" s="3"/>
      <c r="C338" s="166"/>
      <c r="D338" s="121"/>
      <c r="E338" s="121"/>
      <c r="F338" s="166"/>
      <c r="G338" s="166"/>
      <c r="H338" s="17"/>
      <c r="I338" s="24"/>
      <c r="J338" s="24"/>
      <c r="K338" s="24"/>
      <c r="L338" s="24"/>
      <c r="M338" s="24"/>
      <c r="N338" s="24"/>
      <c r="O338" s="25"/>
      <c r="P338" s="24"/>
      <c r="Q338" s="24"/>
      <c r="R338" s="24"/>
      <c r="S338" s="24"/>
      <c r="T338" s="24"/>
      <c r="U338" s="24"/>
      <c r="V338" s="24"/>
      <c r="W338" s="24"/>
      <c r="X338" s="25"/>
      <c r="Y338" s="3"/>
      <c r="Z338" s="3"/>
      <c r="AA338" s="3"/>
      <c r="AB338" s="3"/>
      <c r="AC338" s="3"/>
    </row>
    <row r="339" ht="12.75" customHeight="1">
      <c r="A339" s="160"/>
      <c r="B339" s="3"/>
      <c r="C339" s="166"/>
      <c r="D339" s="121"/>
      <c r="E339" s="121"/>
      <c r="F339" s="166"/>
      <c r="G339" s="166"/>
      <c r="H339" s="17"/>
      <c r="I339" s="24"/>
      <c r="J339" s="24"/>
      <c r="K339" s="24"/>
      <c r="L339" s="24"/>
      <c r="M339" s="24"/>
      <c r="N339" s="24"/>
      <c r="O339" s="25"/>
      <c r="P339" s="24"/>
      <c r="Q339" s="24"/>
      <c r="R339" s="24"/>
      <c r="S339" s="24"/>
      <c r="T339" s="24"/>
      <c r="U339" s="24"/>
      <c r="V339" s="24"/>
      <c r="W339" s="24"/>
      <c r="X339" s="25"/>
      <c r="Y339" s="3"/>
      <c r="Z339" s="3"/>
      <c r="AA339" s="3"/>
      <c r="AB339" s="3"/>
      <c r="AC339" s="3"/>
    </row>
    <row r="340" ht="12.75" customHeight="1">
      <c r="A340" s="160"/>
      <c r="B340" s="3"/>
      <c r="C340" s="166"/>
      <c r="D340" s="121"/>
      <c r="E340" s="121"/>
      <c r="F340" s="166"/>
      <c r="G340" s="166"/>
      <c r="H340" s="17"/>
      <c r="I340" s="24"/>
      <c r="J340" s="24"/>
      <c r="K340" s="24"/>
      <c r="L340" s="24"/>
      <c r="M340" s="24"/>
      <c r="N340" s="24"/>
      <c r="O340" s="25"/>
      <c r="P340" s="24"/>
      <c r="Q340" s="24"/>
      <c r="R340" s="24"/>
      <c r="S340" s="24"/>
      <c r="T340" s="24"/>
      <c r="U340" s="24"/>
      <c r="V340" s="24"/>
      <c r="W340" s="24"/>
      <c r="X340" s="25"/>
      <c r="Y340" s="3"/>
      <c r="Z340" s="3"/>
      <c r="AA340" s="3"/>
      <c r="AB340" s="3"/>
      <c r="AC340" s="3"/>
    </row>
    <row r="341" ht="12.75" customHeight="1">
      <c r="A341" s="160"/>
      <c r="B341" s="3"/>
      <c r="C341" s="166"/>
      <c r="D341" s="121"/>
      <c r="E341" s="121"/>
      <c r="F341" s="166"/>
      <c r="G341" s="166"/>
      <c r="H341" s="17"/>
      <c r="I341" s="24"/>
      <c r="J341" s="24"/>
      <c r="K341" s="24"/>
      <c r="L341" s="24"/>
      <c r="M341" s="24"/>
      <c r="N341" s="24"/>
      <c r="O341" s="25"/>
      <c r="P341" s="24"/>
      <c r="Q341" s="24"/>
      <c r="R341" s="24"/>
      <c r="S341" s="24"/>
      <c r="T341" s="24"/>
      <c r="U341" s="24"/>
      <c r="V341" s="24"/>
      <c r="W341" s="24"/>
      <c r="X341" s="25"/>
      <c r="Y341" s="3"/>
      <c r="Z341" s="3"/>
      <c r="AA341" s="3"/>
      <c r="AB341" s="3"/>
      <c r="AC341" s="3"/>
    </row>
    <row r="342" ht="12.75" customHeight="1">
      <c r="A342" s="160"/>
      <c r="B342" s="3"/>
      <c r="C342" s="166"/>
      <c r="D342" s="121"/>
      <c r="E342" s="121"/>
      <c r="F342" s="166"/>
      <c r="G342" s="166"/>
      <c r="H342" s="17"/>
      <c r="I342" s="24"/>
      <c r="J342" s="24"/>
      <c r="K342" s="24"/>
      <c r="L342" s="24"/>
      <c r="M342" s="24"/>
      <c r="N342" s="24"/>
      <c r="O342" s="25"/>
      <c r="P342" s="24"/>
      <c r="Q342" s="24"/>
      <c r="R342" s="24"/>
      <c r="S342" s="24"/>
      <c r="T342" s="24"/>
      <c r="U342" s="24"/>
      <c r="V342" s="24"/>
      <c r="W342" s="24"/>
      <c r="X342" s="25"/>
      <c r="Y342" s="3"/>
      <c r="Z342" s="3"/>
      <c r="AA342" s="3"/>
      <c r="AB342" s="3"/>
      <c r="AC342" s="3"/>
    </row>
    <row r="343" ht="12.75" customHeight="1">
      <c r="A343" s="160"/>
      <c r="B343" s="3"/>
      <c r="C343" s="166"/>
      <c r="D343" s="121"/>
      <c r="E343" s="121"/>
      <c r="F343" s="166"/>
      <c r="G343" s="166"/>
      <c r="H343" s="17"/>
      <c r="I343" s="24"/>
      <c r="J343" s="24"/>
      <c r="K343" s="24"/>
      <c r="L343" s="24"/>
      <c r="M343" s="24"/>
      <c r="N343" s="24"/>
      <c r="O343" s="25"/>
      <c r="P343" s="24"/>
      <c r="Q343" s="24"/>
      <c r="R343" s="24"/>
      <c r="S343" s="24"/>
      <c r="T343" s="24"/>
      <c r="U343" s="24"/>
      <c r="V343" s="24"/>
      <c r="W343" s="24"/>
      <c r="X343" s="25"/>
      <c r="Y343" s="3"/>
      <c r="Z343" s="3"/>
      <c r="AA343" s="3"/>
      <c r="AB343" s="3"/>
      <c r="AC343" s="3"/>
    </row>
    <row r="344" ht="12.75" customHeight="1">
      <c r="A344" s="160"/>
      <c r="B344" s="3"/>
      <c r="C344" s="166"/>
      <c r="D344" s="121"/>
      <c r="E344" s="121"/>
      <c r="F344" s="166"/>
      <c r="G344" s="166"/>
      <c r="H344" s="17"/>
      <c r="I344" s="24"/>
      <c r="J344" s="24"/>
      <c r="K344" s="24"/>
      <c r="L344" s="24"/>
      <c r="M344" s="24"/>
      <c r="N344" s="24"/>
      <c r="O344" s="25"/>
      <c r="P344" s="24"/>
      <c r="Q344" s="24"/>
      <c r="R344" s="24"/>
      <c r="S344" s="24"/>
      <c r="T344" s="24"/>
      <c r="U344" s="24"/>
      <c r="V344" s="24"/>
      <c r="W344" s="24"/>
      <c r="X344" s="25"/>
      <c r="Y344" s="3"/>
      <c r="Z344" s="3"/>
      <c r="AA344" s="3"/>
      <c r="AB344" s="3"/>
      <c r="AC344" s="3"/>
    </row>
    <row r="345" ht="12.75" customHeight="1">
      <c r="A345" s="160"/>
      <c r="B345" s="3"/>
      <c r="C345" s="166"/>
      <c r="D345" s="121"/>
      <c r="E345" s="121"/>
      <c r="F345" s="166"/>
      <c r="G345" s="166"/>
      <c r="H345" s="17"/>
      <c r="I345" s="24"/>
      <c r="J345" s="24"/>
      <c r="K345" s="24"/>
      <c r="L345" s="24"/>
      <c r="M345" s="24"/>
      <c r="N345" s="24"/>
      <c r="O345" s="25"/>
      <c r="P345" s="24"/>
      <c r="Q345" s="24"/>
      <c r="R345" s="24"/>
      <c r="S345" s="24"/>
      <c r="T345" s="24"/>
      <c r="U345" s="24"/>
      <c r="V345" s="24"/>
      <c r="W345" s="24"/>
      <c r="X345" s="25"/>
      <c r="Y345" s="3"/>
      <c r="Z345" s="3"/>
      <c r="AA345" s="3"/>
      <c r="AB345" s="3"/>
      <c r="AC345" s="3"/>
    </row>
    <row r="346" ht="12.75" customHeight="1">
      <c r="A346" s="160"/>
      <c r="B346" s="3"/>
      <c r="C346" s="166"/>
      <c r="D346" s="121"/>
      <c r="E346" s="121"/>
      <c r="F346" s="166"/>
      <c r="G346" s="166"/>
      <c r="H346" s="17"/>
      <c r="I346" s="24"/>
      <c r="J346" s="24"/>
      <c r="K346" s="24"/>
      <c r="L346" s="24"/>
      <c r="M346" s="24"/>
      <c r="N346" s="24"/>
      <c r="O346" s="25"/>
      <c r="P346" s="24"/>
      <c r="Q346" s="24"/>
      <c r="R346" s="24"/>
      <c r="S346" s="24"/>
      <c r="T346" s="24"/>
      <c r="U346" s="24"/>
      <c r="V346" s="24"/>
      <c r="W346" s="24"/>
      <c r="X346" s="25"/>
      <c r="Y346" s="3"/>
      <c r="Z346" s="3"/>
      <c r="AA346" s="3"/>
      <c r="AB346" s="3"/>
      <c r="AC346" s="3"/>
    </row>
    <row r="347" ht="12.75" customHeight="1">
      <c r="A347" s="160"/>
      <c r="B347" s="3"/>
      <c r="C347" s="166"/>
      <c r="D347" s="121"/>
      <c r="E347" s="121"/>
      <c r="F347" s="166"/>
      <c r="G347" s="166"/>
      <c r="H347" s="17"/>
      <c r="I347" s="24"/>
      <c r="J347" s="24"/>
      <c r="K347" s="24"/>
      <c r="L347" s="24"/>
      <c r="M347" s="24"/>
      <c r="N347" s="24"/>
      <c r="O347" s="25"/>
      <c r="P347" s="24"/>
      <c r="Q347" s="24"/>
      <c r="R347" s="24"/>
      <c r="S347" s="24"/>
      <c r="T347" s="24"/>
      <c r="U347" s="24"/>
      <c r="V347" s="24"/>
      <c r="W347" s="24"/>
      <c r="X347" s="25"/>
      <c r="Y347" s="3"/>
      <c r="Z347" s="3"/>
      <c r="AA347" s="3"/>
      <c r="AB347" s="3"/>
      <c r="AC347" s="3"/>
    </row>
    <row r="348" ht="12.75" customHeight="1">
      <c r="A348" s="160"/>
      <c r="B348" s="3"/>
      <c r="C348" s="166"/>
      <c r="D348" s="121"/>
      <c r="E348" s="121"/>
      <c r="F348" s="166"/>
      <c r="G348" s="166"/>
      <c r="H348" s="17"/>
      <c r="I348" s="24"/>
      <c r="J348" s="24"/>
      <c r="K348" s="24"/>
      <c r="L348" s="24"/>
      <c r="M348" s="24"/>
      <c r="N348" s="24"/>
      <c r="O348" s="25"/>
      <c r="P348" s="24"/>
      <c r="Q348" s="24"/>
      <c r="R348" s="24"/>
      <c r="S348" s="24"/>
      <c r="T348" s="24"/>
      <c r="U348" s="24"/>
      <c r="V348" s="24"/>
      <c r="W348" s="24"/>
      <c r="X348" s="25"/>
      <c r="Y348" s="3"/>
      <c r="Z348" s="3"/>
      <c r="AA348" s="3"/>
      <c r="AB348" s="3"/>
      <c r="AC348" s="3"/>
    </row>
    <row r="349" ht="12.75" customHeight="1">
      <c r="A349" s="160"/>
      <c r="B349" s="3"/>
      <c r="C349" s="166"/>
      <c r="D349" s="121"/>
      <c r="E349" s="121"/>
      <c r="F349" s="166"/>
      <c r="G349" s="166"/>
      <c r="H349" s="17"/>
      <c r="I349" s="24"/>
      <c r="J349" s="24"/>
      <c r="K349" s="24"/>
      <c r="L349" s="24"/>
      <c r="M349" s="24"/>
      <c r="N349" s="24"/>
      <c r="O349" s="25"/>
      <c r="P349" s="24"/>
      <c r="Q349" s="24"/>
      <c r="R349" s="24"/>
      <c r="S349" s="24"/>
      <c r="T349" s="24"/>
      <c r="U349" s="24"/>
      <c r="V349" s="24"/>
      <c r="W349" s="24"/>
      <c r="X349" s="25"/>
      <c r="Y349" s="3"/>
      <c r="Z349" s="3"/>
      <c r="AA349" s="3"/>
      <c r="AB349" s="3"/>
      <c r="AC349" s="3"/>
    </row>
    <row r="350" ht="12.75" customHeight="1">
      <c r="A350" s="160"/>
      <c r="B350" s="3"/>
      <c r="C350" s="166"/>
      <c r="D350" s="121"/>
      <c r="E350" s="121"/>
      <c r="F350" s="166"/>
      <c r="G350" s="166"/>
      <c r="H350" s="17"/>
      <c r="I350" s="24"/>
      <c r="J350" s="24"/>
      <c r="K350" s="24"/>
      <c r="L350" s="24"/>
      <c r="M350" s="24"/>
      <c r="N350" s="24"/>
      <c r="O350" s="25"/>
      <c r="P350" s="24"/>
      <c r="Q350" s="24"/>
      <c r="R350" s="24"/>
      <c r="S350" s="24"/>
      <c r="T350" s="24"/>
      <c r="U350" s="24"/>
      <c r="V350" s="24"/>
      <c r="W350" s="24"/>
      <c r="X350" s="25"/>
      <c r="Y350" s="3"/>
      <c r="Z350" s="3"/>
      <c r="AA350" s="3"/>
      <c r="AB350" s="3"/>
      <c r="AC350" s="3"/>
    </row>
    <row r="351" ht="12.75" customHeight="1">
      <c r="A351" s="160"/>
      <c r="B351" s="3"/>
      <c r="C351" s="166"/>
      <c r="D351" s="121"/>
      <c r="E351" s="121"/>
      <c r="F351" s="166"/>
      <c r="G351" s="166"/>
      <c r="H351" s="17"/>
      <c r="I351" s="24"/>
      <c r="J351" s="24"/>
      <c r="K351" s="24"/>
      <c r="L351" s="24"/>
      <c r="M351" s="24"/>
      <c r="N351" s="24"/>
      <c r="O351" s="25"/>
      <c r="P351" s="24"/>
      <c r="Q351" s="24"/>
      <c r="R351" s="24"/>
      <c r="S351" s="24"/>
      <c r="T351" s="24"/>
      <c r="U351" s="24"/>
      <c r="V351" s="24"/>
      <c r="W351" s="24"/>
      <c r="X351" s="25"/>
      <c r="Y351" s="3"/>
      <c r="Z351" s="3"/>
      <c r="AA351" s="3"/>
      <c r="AB351" s="3"/>
      <c r="AC351" s="3"/>
    </row>
    <row r="352" ht="12.75" customHeight="1">
      <c r="A352" s="160"/>
      <c r="B352" s="3"/>
      <c r="C352" s="166"/>
      <c r="D352" s="121"/>
      <c r="E352" s="121"/>
      <c r="F352" s="166"/>
      <c r="G352" s="166"/>
      <c r="H352" s="17"/>
      <c r="I352" s="24"/>
      <c r="J352" s="24"/>
      <c r="K352" s="24"/>
      <c r="L352" s="24"/>
      <c r="M352" s="24"/>
      <c r="N352" s="24"/>
      <c r="O352" s="25"/>
      <c r="P352" s="24"/>
      <c r="Q352" s="24"/>
      <c r="R352" s="24"/>
      <c r="S352" s="24"/>
      <c r="T352" s="24"/>
      <c r="U352" s="24"/>
      <c r="V352" s="24"/>
      <c r="W352" s="24"/>
      <c r="X352" s="25"/>
      <c r="Y352" s="3"/>
      <c r="Z352" s="3"/>
      <c r="AA352" s="3"/>
      <c r="AB352" s="3"/>
      <c r="AC352" s="3"/>
    </row>
    <row r="353" ht="12.75" customHeight="1">
      <c r="A353" s="160"/>
      <c r="B353" s="3"/>
      <c r="C353" s="166"/>
      <c r="D353" s="121"/>
      <c r="E353" s="121"/>
      <c r="F353" s="166"/>
      <c r="G353" s="166"/>
      <c r="H353" s="17"/>
      <c r="I353" s="24"/>
      <c r="J353" s="24"/>
      <c r="K353" s="24"/>
      <c r="L353" s="24"/>
      <c r="M353" s="24"/>
      <c r="N353" s="24"/>
      <c r="O353" s="25"/>
      <c r="P353" s="24"/>
      <c r="Q353" s="24"/>
      <c r="R353" s="24"/>
      <c r="S353" s="24"/>
      <c r="T353" s="24"/>
      <c r="U353" s="24"/>
      <c r="V353" s="24"/>
      <c r="W353" s="24"/>
      <c r="X353" s="25"/>
      <c r="Y353" s="3"/>
      <c r="Z353" s="3"/>
      <c r="AA353" s="3"/>
      <c r="AB353" s="3"/>
      <c r="AC353" s="3"/>
    </row>
    <row r="354" ht="12.75" customHeight="1">
      <c r="A354" s="160"/>
      <c r="B354" s="3"/>
      <c r="C354" s="166"/>
      <c r="D354" s="121"/>
      <c r="E354" s="121"/>
      <c r="F354" s="166"/>
      <c r="G354" s="166"/>
      <c r="H354" s="17"/>
      <c r="I354" s="24"/>
      <c r="J354" s="24"/>
      <c r="K354" s="24"/>
      <c r="L354" s="24"/>
      <c r="M354" s="24"/>
      <c r="N354" s="24"/>
      <c r="O354" s="25"/>
      <c r="P354" s="24"/>
      <c r="Q354" s="24"/>
      <c r="R354" s="24"/>
      <c r="S354" s="24"/>
      <c r="T354" s="24"/>
      <c r="U354" s="24"/>
      <c r="V354" s="24"/>
      <c r="W354" s="24"/>
      <c r="X354" s="25"/>
      <c r="Y354" s="3"/>
      <c r="Z354" s="3"/>
      <c r="AA354" s="3"/>
      <c r="AB354" s="3"/>
      <c r="AC354" s="3"/>
    </row>
    <row r="355" ht="12.75" customHeight="1">
      <c r="A355" s="160"/>
      <c r="B355" s="3"/>
      <c r="C355" s="166"/>
      <c r="D355" s="121"/>
      <c r="E355" s="121"/>
      <c r="F355" s="166"/>
      <c r="G355" s="166"/>
      <c r="H355" s="17"/>
      <c r="I355" s="24"/>
      <c r="J355" s="24"/>
      <c r="K355" s="24"/>
      <c r="L355" s="24"/>
      <c r="M355" s="24"/>
      <c r="N355" s="24"/>
      <c r="O355" s="25"/>
      <c r="P355" s="24"/>
      <c r="Q355" s="24"/>
      <c r="R355" s="24"/>
      <c r="S355" s="24"/>
      <c r="T355" s="24"/>
      <c r="U355" s="24"/>
      <c r="V355" s="24"/>
      <c r="W355" s="24"/>
      <c r="X355" s="25"/>
      <c r="Y355" s="3"/>
      <c r="Z355" s="3"/>
      <c r="AA355" s="3"/>
      <c r="AB355" s="3"/>
      <c r="AC355" s="3"/>
    </row>
    <row r="356" ht="12.75" customHeight="1">
      <c r="A356" s="160"/>
      <c r="B356" s="3"/>
      <c r="C356" s="166"/>
      <c r="D356" s="121"/>
      <c r="E356" s="121"/>
      <c r="F356" s="166"/>
      <c r="G356" s="166"/>
      <c r="H356" s="17"/>
      <c r="I356" s="24"/>
      <c r="J356" s="24"/>
      <c r="K356" s="24"/>
      <c r="L356" s="24"/>
      <c r="M356" s="24"/>
      <c r="N356" s="24"/>
      <c r="O356" s="25"/>
      <c r="P356" s="24"/>
      <c r="Q356" s="24"/>
      <c r="R356" s="24"/>
      <c r="S356" s="24"/>
      <c r="T356" s="24"/>
      <c r="U356" s="24"/>
      <c r="V356" s="24"/>
      <c r="W356" s="24"/>
      <c r="X356" s="25"/>
      <c r="Y356" s="3"/>
      <c r="Z356" s="3"/>
      <c r="AA356" s="3"/>
      <c r="AB356" s="3"/>
      <c r="AC356" s="3"/>
    </row>
    <row r="357" ht="12.75" customHeight="1">
      <c r="A357" s="160"/>
      <c r="B357" s="3"/>
      <c r="C357" s="166"/>
      <c r="D357" s="121"/>
      <c r="E357" s="121"/>
      <c r="F357" s="166"/>
      <c r="G357" s="166"/>
      <c r="H357" s="17"/>
      <c r="I357" s="24"/>
      <c r="J357" s="24"/>
      <c r="K357" s="24"/>
      <c r="L357" s="24"/>
      <c r="M357" s="24"/>
      <c r="N357" s="24"/>
      <c r="O357" s="25"/>
      <c r="P357" s="24"/>
      <c r="Q357" s="24"/>
      <c r="R357" s="24"/>
      <c r="S357" s="24"/>
      <c r="T357" s="24"/>
      <c r="U357" s="24"/>
      <c r="V357" s="24"/>
      <c r="W357" s="24"/>
      <c r="X357" s="25"/>
      <c r="Y357" s="3"/>
      <c r="Z357" s="3"/>
      <c r="AA357" s="3"/>
      <c r="AB357" s="3"/>
      <c r="AC357" s="3"/>
    </row>
    <row r="358" ht="12.75" customHeight="1">
      <c r="A358" s="160"/>
      <c r="B358" s="3"/>
      <c r="C358" s="166"/>
      <c r="D358" s="121"/>
      <c r="E358" s="121"/>
      <c r="F358" s="166"/>
      <c r="G358" s="166"/>
      <c r="H358" s="17"/>
      <c r="I358" s="24"/>
      <c r="J358" s="24"/>
      <c r="K358" s="24"/>
      <c r="L358" s="24"/>
      <c r="M358" s="24"/>
      <c r="N358" s="24"/>
      <c r="O358" s="25"/>
      <c r="P358" s="24"/>
      <c r="Q358" s="24"/>
      <c r="R358" s="24"/>
      <c r="S358" s="24"/>
      <c r="T358" s="24"/>
      <c r="U358" s="24"/>
      <c r="V358" s="24"/>
      <c r="W358" s="24"/>
      <c r="X358" s="25"/>
      <c r="Y358" s="3"/>
      <c r="Z358" s="3"/>
      <c r="AA358" s="3"/>
      <c r="AB358" s="3"/>
      <c r="AC358" s="3"/>
    </row>
    <row r="359" ht="12.75" customHeight="1">
      <c r="A359" s="160"/>
      <c r="B359" s="3"/>
      <c r="C359" s="166"/>
      <c r="D359" s="121"/>
      <c r="E359" s="121"/>
      <c r="F359" s="166"/>
      <c r="G359" s="166"/>
      <c r="H359" s="17"/>
      <c r="I359" s="24"/>
      <c r="J359" s="24"/>
      <c r="K359" s="24"/>
      <c r="L359" s="24"/>
      <c r="M359" s="24"/>
      <c r="N359" s="24"/>
      <c r="O359" s="25"/>
      <c r="P359" s="24"/>
      <c r="Q359" s="24"/>
      <c r="R359" s="24"/>
      <c r="S359" s="24"/>
      <c r="T359" s="24"/>
      <c r="U359" s="24"/>
      <c r="V359" s="24"/>
      <c r="W359" s="24"/>
      <c r="X359" s="25"/>
      <c r="Y359" s="3"/>
      <c r="Z359" s="3"/>
      <c r="AA359" s="3"/>
      <c r="AB359" s="3"/>
      <c r="AC359" s="3"/>
    </row>
    <row r="360" ht="12.75" customHeight="1">
      <c r="A360" s="160"/>
      <c r="B360" s="3"/>
      <c r="C360" s="166"/>
      <c r="D360" s="121"/>
      <c r="E360" s="121"/>
      <c r="F360" s="166"/>
      <c r="G360" s="166"/>
      <c r="H360" s="17"/>
      <c r="I360" s="24"/>
      <c r="J360" s="24"/>
      <c r="K360" s="24"/>
      <c r="L360" s="24"/>
      <c r="M360" s="24"/>
      <c r="N360" s="24"/>
      <c r="O360" s="25"/>
      <c r="P360" s="24"/>
      <c r="Q360" s="24"/>
      <c r="R360" s="24"/>
      <c r="S360" s="24"/>
      <c r="T360" s="24"/>
      <c r="U360" s="24"/>
      <c r="V360" s="24"/>
      <c r="W360" s="24"/>
      <c r="X360" s="25"/>
      <c r="Y360" s="3"/>
      <c r="Z360" s="3"/>
      <c r="AA360" s="3"/>
      <c r="AB360" s="3"/>
      <c r="AC360" s="3"/>
    </row>
    <row r="361" ht="12.75" customHeight="1">
      <c r="A361" s="160"/>
      <c r="B361" s="3"/>
      <c r="C361" s="166"/>
      <c r="D361" s="121"/>
      <c r="E361" s="121"/>
      <c r="F361" s="166"/>
      <c r="G361" s="166"/>
      <c r="H361" s="17"/>
      <c r="I361" s="24"/>
      <c r="J361" s="24"/>
      <c r="K361" s="24"/>
      <c r="L361" s="24"/>
      <c r="M361" s="24"/>
      <c r="N361" s="24"/>
      <c r="O361" s="25"/>
      <c r="P361" s="24"/>
      <c r="Q361" s="24"/>
      <c r="R361" s="24"/>
      <c r="S361" s="24"/>
      <c r="T361" s="24"/>
      <c r="U361" s="24"/>
      <c r="V361" s="24"/>
      <c r="W361" s="24"/>
      <c r="X361" s="25"/>
      <c r="Y361" s="3"/>
      <c r="Z361" s="3"/>
      <c r="AA361" s="3"/>
      <c r="AB361" s="3"/>
      <c r="AC361" s="3"/>
    </row>
    <row r="362" ht="12.75" customHeight="1">
      <c r="A362" s="160"/>
      <c r="B362" s="3"/>
      <c r="C362" s="166"/>
      <c r="D362" s="121"/>
      <c r="E362" s="121"/>
      <c r="F362" s="166"/>
      <c r="G362" s="166"/>
      <c r="H362" s="17"/>
      <c r="I362" s="24"/>
      <c r="J362" s="24"/>
      <c r="K362" s="24"/>
      <c r="L362" s="24"/>
      <c r="M362" s="24"/>
      <c r="N362" s="24"/>
      <c r="O362" s="25"/>
      <c r="P362" s="24"/>
      <c r="Q362" s="24"/>
      <c r="R362" s="24"/>
      <c r="S362" s="24"/>
      <c r="T362" s="24"/>
      <c r="U362" s="24"/>
      <c r="V362" s="24"/>
      <c r="W362" s="24"/>
      <c r="X362" s="25"/>
      <c r="Y362" s="3"/>
      <c r="Z362" s="3"/>
      <c r="AA362" s="3"/>
      <c r="AB362" s="3"/>
      <c r="AC362" s="3"/>
    </row>
    <row r="363" ht="12.75" customHeight="1">
      <c r="A363" s="160"/>
      <c r="B363" s="3"/>
      <c r="C363" s="166"/>
      <c r="D363" s="121"/>
      <c r="E363" s="121"/>
      <c r="F363" s="166"/>
      <c r="G363" s="166"/>
      <c r="H363" s="17"/>
      <c r="I363" s="24"/>
      <c r="J363" s="24"/>
      <c r="K363" s="24"/>
      <c r="L363" s="24"/>
      <c r="M363" s="24"/>
      <c r="N363" s="24"/>
      <c r="O363" s="25"/>
      <c r="P363" s="24"/>
      <c r="Q363" s="24"/>
      <c r="R363" s="24"/>
      <c r="S363" s="24"/>
      <c r="T363" s="24"/>
      <c r="U363" s="24"/>
      <c r="V363" s="24"/>
      <c r="W363" s="24"/>
      <c r="X363" s="25"/>
      <c r="Y363" s="3"/>
      <c r="Z363" s="3"/>
      <c r="AA363" s="3"/>
      <c r="AB363" s="3"/>
      <c r="AC363" s="3"/>
    </row>
    <row r="364" ht="12.75" customHeight="1">
      <c r="A364" s="160"/>
      <c r="B364" s="3"/>
      <c r="C364" s="166"/>
      <c r="D364" s="121"/>
      <c r="E364" s="121"/>
      <c r="F364" s="166"/>
      <c r="G364" s="166"/>
      <c r="H364" s="17"/>
      <c r="I364" s="24"/>
      <c r="J364" s="24"/>
      <c r="K364" s="24"/>
      <c r="L364" s="24"/>
      <c r="M364" s="24"/>
      <c r="N364" s="24"/>
      <c r="O364" s="25"/>
      <c r="P364" s="24"/>
      <c r="Q364" s="24"/>
      <c r="R364" s="24"/>
      <c r="S364" s="24"/>
      <c r="T364" s="24"/>
      <c r="U364" s="24"/>
      <c r="V364" s="24"/>
      <c r="W364" s="24"/>
      <c r="X364" s="25"/>
      <c r="Y364" s="3"/>
      <c r="Z364" s="3"/>
      <c r="AA364" s="3"/>
      <c r="AB364" s="3"/>
      <c r="AC364" s="3"/>
    </row>
    <row r="365" ht="12.75" customHeight="1">
      <c r="A365" s="160"/>
      <c r="B365" s="3"/>
      <c r="C365" s="166"/>
      <c r="D365" s="121"/>
      <c r="E365" s="121"/>
      <c r="F365" s="166"/>
      <c r="G365" s="166"/>
      <c r="H365" s="17"/>
      <c r="I365" s="24"/>
      <c r="J365" s="24"/>
      <c r="K365" s="24"/>
      <c r="L365" s="24"/>
      <c r="M365" s="24"/>
      <c r="N365" s="24"/>
      <c r="O365" s="25"/>
      <c r="P365" s="24"/>
      <c r="Q365" s="24"/>
      <c r="R365" s="24"/>
      <c r="S365" s="24"/>
      <c r="T365" s="24"/>
      <c r="U365" s="24"/>
      <c r="V365" s="24"/>
      <c r="W365" s="24"/>
      <c r="X365" s="25"/>
      <c r="Y365" s="3"/>
      <c r="Z365" s="3"/>
      <c r="AA365" s="3"/>
      <c r="AB365" s="3"/>
      <c r="AC365" s="3"/>
    </row>
    <row r="366" ht="12.75" customHeight="1">
      <c r="A366" s="160"/>
      <c r="B366" s="3"/>
      <c r="C366" s="166"/>
      <c r="D366" s="121"/>
      <c r="E366" s="121"/>
      <c r="F366" s="166"/>
      <c r="G366" s="166"/>
      <c r="H366" s="17"/>
      <c r="I366" s="24"/>
      <c r="J366" s="24"/>
      <c r="K366" s="24"/>
      <c r="L366" s="24"/>
      <c r="M366" s="24"/>
      <c r="N366" s="24"/>
      <c r="O366" s="25"/>
      <c r="P366" s="24"/>
      <c r="Q366" s="24"/>
      <c r="R366" s="24"/>
      <c r="S366" s="24"/>
      <c r="T366" s="24"/>
      <c r="U366" s="24"/>
      <c r="V366" s="24"/>
      <c r="W366" s="24"/>
      <c r="X366" s="25"/>
      <c r="Y366" s="3"/>
      <c r="Z366" s="3"/>
      <c r="AA366" s="3"/>
      <c r="AB366" s="3"/>
      <c r="AC366" s="3"/>
    </row>
    <row r="367" ht="12.75" customHeight="1">
      <c r="A367" s="160"/>
      <c r="B367" s="3"/>
      <c r="C367" s="166"/>
      <c r="D367" s="121"/>
      <c r="E367" s="121"/>
      <c r="F367" s="166"/>
      <c r="G367" s="166"/>
      <c r="H367" s="17"/>
      <c r="I367" s="24"/>
      <c r="J367" s="24"/>
      <c r="K367" s="24"/>
      <c r="L367" s="24"/>
      <c r="M367" s="24"/>
      <c r="N367" s="24"/>
      <c r="O367" s="25"/>
      <c r="P367" s="24"/>
      <c r="Q367" s="24"/>
      <c r="R367" s="24"/>
      <c r="S367" s="24"/>
      <c r="T367" s="24"/>
      <c r="U367" s="24"/>
      <c r="V367" s="24"/>
      <c r="W367" s="24"/>
      <c r="X367" s="25"/>
      <c r="Y367" s="3"/>
      <c r="Z367" s="3"/>
      <c r="AA367" s="3"/>
      <c r="AB367" s="3"/>
      <c r="AC367" s="3"/>
    </row>
    <row r="368" ht="12.75" customHeight="1">
      <c r="A368" s="160"/>
      <c r="B368" s="3"/>
      <c r="C368" s="166"/>
      <c r="D368" s="121"/>
      <c r="E368" s="121"/>
      <c r="F368" s="166"/>
      <c r="G368" s="166"/>
      <c r="H368" s="17"/>
      <c r="I368" s="24"/>
      <c r="J368" s="24"/>
      <c r="K368" s="24"/>
      <c r="L368" s="24"/>
      <c r="M368" s="24"/>
      <c r="N368" s="24"/>
      <c r="O368" s="25"/>
      <c r="P368" s="24"/>
      <c r="Q368" s="24"/>
      <c r="R368" s="24"/>
      <c r="S368" s="24"/>
      <c r="T368" s="24"/>
      <c r="U368" s="24"/>
      <c r="V368" s="24"/>
      <c r="W368" s="24"/>
      <c r="X368" s="25"/>
      <c r="Y368" s="3"/>
      <c r="Z368" s="3"/>
      <c r="AA368" s="3"/>
      <c r="AB368" s="3"/>
      <c r="AC368" s="3"/>
    </row>
    <row r="369" ht="12.75" customHeight="1">
      <c r="A369" s="160"/>
      <c r="B369" s="3"/>
      <c r="C369" s="166"/>
      <c r="D369" s="121"/>
      <c r="E369" s="121"/>
      <c r="F369" s="166"/>
      <c r="G369" s="166"/>
      <c r="H369" s="17"/>
      <c r="I369" s="24"/>
      <c r="J369" s="24"/>
      <c r="K369" s="24"/>
      <c r="L369" s="24"/>
      <c r="M369" s="24"/>
      <c r="N369" s="24"/>
      <c r="O369" s="25"/>
      <c r="P369" s="24"/>
      <c r="Q369" s="24"/>
      <c r="R369" s="24"/>
      <c r="S369" s="24"/>
      <c r="T369" s="24"/>
      <c r="U369" s="24"/>
      <c r="V369" s="24"/>
      <c r="W369" s="24"/>
      <c r="X369" s="25"/>
      <c r="Y369" s="3"/>
      <c r="Z369" s="3"/>
      <c r="AA369" s="3"/>
      <c r="AB369" s="3"/>
      <c r="AC369" s="3"/>
    </row>
    <row r="370" ht="12.75" customHeight="1">
      <c r="A370" s="160"/>
      <c r="B370" s="3"/>
      <c r="C370" s="166"/>
      <c r="D370" s="121"/>
      <c r="E370" s="121"/>
      <c r="F370" s="166"/>
      <c r="G370" s="166"/>
      <c r="H370" s="17"/>
      <c r="I370" s="24"/>
      <c r="J370" s="24"/>
      <c r="K370" s="24"/>
      <c r="L370" s="24"/>
      <c r="M370" s="24"/>
      <c r="N370" s="24"/>
      <c r="O370" s="25"/>
      <c r="P370" s="24"/>
      <c r="Q370" s="24"/>
      <c r="R370" s="24"/>
      <c r="S370" s="24"/>
      <c r="T370" s="24"/>
      <c r="U370" s="24"/>
      <c r="V370" s="24"/>
      <c r="W370" s="24"/>
      <c r="X370" s="25"/>
      <c r="Y370" s="3"/>
      <c r="Z370" s="3"/>
      <c r="AA370" s="3"/>
      <c r="AB370" s="3"/>
      <c r="AC370" s="3"/>
    </row>
    <row r="371" ht="12.75" customHeight="1">
      <c r="A371" s="160"/>
      <c r="B371" s="3"/>
      <c r="C371" s="166"/>
      <c r="D371" s="121"/>
      <c r="E371" s="121"/>
      <c r="F371" s="166"/>
      <c r="G371" s="166"/>
      <c r="H371" s="17"/>
      <c r="I371" s="24"/>
      <c r="J371" s="24"/>
      <c r="K371" s="24"/>
      <c r="L371" s="24"/>
      <c r="M371" s="24"/>
      <c r="N371" s="24"/>
      <c r="O371" s="25"/>
      <c r="P371" s="24"/>
      <c r="Q371" s="24"/>
      <c r="R371" s="24"/>
      <c r="S371" s="24"/>
      <c r="T371" s="24"/>
      <c r="U371" s="24"/>
      <c r="V371" s="24"/>
      <c r="W371" s="24"/>
      <c r="X371" s="25"/>
      <c r="Y371" s="3"/>
      <c r="Z371" s="3"/>
      <c r="AA371" s="3"/>
      <c r="AB371" s="3"/>
      <c r="AC371" s="3"/>
    </row>
    <row r="372" ht="12.75" customHeight="1">
      <c r="A372" s="160"/>
      <c r="B372" s="3"/>
      <c r="C372" s="166"/>
      <c r="D372" s="121"/>
      <c r="E372" s="121"/>
      <c r="F372" s="166"/>
      <c r="G372" s="166"/>
      <c r="H372" s="17"/>
      <c r="I372" s="24"/>
      <c r="J372" s="24"/>
      <c r="K372" s="24"/>
      <c r="L372" s="24"/>
      <c r="M372" s="24"/>
      <c r="N372" s="24"/>
      <c r="O372" s="25"/>
      <c r="P372" s="24"/>
      <c r="Q372" s="24"/>
      <c r="R372" s="24"/>
      <c r="S372" s="24"/>
      <c r="T372" s="24"/>
      <c r="U372" s="24"/>
      <c r="V372" s="24"/>
      <c r="W372" s="24"/>
      <c r="X372" s="25"/>
      <c r="Y372" s="3"/>
      <c r="Z372" s="3"/>
      <c r="AA372" s="3"/>
      <c r="AB372" s="3"/>
      <c r="AC372" s="3"/>
    </row>
    <row r="373" ht="12.75" customHeight="1">
      <c r="A373" s="160"/>
      <c r="B373" s="3"/>
      <c r="C373" s="166"/>
      <c r="D373" s="121"/>
      <c r="E373" s="121"/>
      <c r="F373" s="166"/>
      <c r="G373" s="166"/>
      <c r="H373" s="17"/>
      <c r="I373" s="24"/>
      <c r="J373" s="24"/>
      <c r="K373" s="24"/>
      <c r="L373" s="24"/>
      <c r="M373" s="24"/>
      <c r="N373" s="24"/>
      <c r="O373" s="25"/>
      <c r="P373" s="24"/>
      <c r="Q373" s="24"/>
      <c r="R373" s="24"/>
      <c r="S373" s="24"/>
      <c r="T373" s="24"/>
      <c r="U373" s="24"/>
      <c r="V373" s="24"/>
      <c r="W373" s="24"/>
      <c r="X373" s="25"/>
      <c r="Y373" s="3"/>
      <c r="Z373" s="3"/>
      <c r="AA373" s="3"/>
      <c r="AB373" s="3"/>
      <c r="AC373" s="3"/>
    </row>
    <row r="374" ht="12.75" customHeight="1">
      <c r="A374" s="160"/>
      <c r="B374" s="3"/>
      <c r="C374" s="166"/>
      <c r="D374" s="121"/>
      <c r="E374" s="121"/>
      <c r="F374" s="166"/>
      <c r="G374" s="166"/>
      <c r="H374" s="17"/>
      <c r="I374" s="24"/>
      <c r="J374" s="24"/>
      <c r="K374" s="24"/>
      <c r="L374" s="24"/>
      <c r="M374" s="24"/>
      <c r="N374" s="24"/>
      <c r="O374" s="25"/>
      <c r="P374" s="24"/>
      <c r="Q374" s="24"/>
      <c r="R374" s="24"/>
      <c r="S374" s="24"/>
      <c r="T374" s="24"/>
      <c r="U374" s="24"/>
      <c r="V374" s="24"/>
      <c r="W374" s="24"/>
      <c r="X374" s="25"/>
      <c r="Y374" s="3"/>
      <c r="Z374" s="3"/>
      <c r="AA374" s="3"/>
      <c r="AB374" s="3"/>
      <c r="AC374" s="3"/>
    </row>
    <row r="375" ht="12.75" customHeight="1">
      <c r="A375" s="160"/>
      <c r="B375" s="3"/>
      <c r="C375" s="166"/>
      <c r="D375" s="121"/>
      <c r="E375" s="121"/>
      <c r="F375" s="166"/>
      <c r="G375" s="166"/>
      <c r="H375" s="17"/>
      <c r="I375" s="24"/>
      <c r="J375" s="24"/>
      <c r="K375" s="24"/>
      <c r="L375" s="24"/>
      <c r="M375" s="24"/>
      <c r="N375" s="24"/>
      <c r="O375" s="25"/>
      <c r="P375" s="24"/>
      <c r="Q375" s="24"/>
      <c r="R375" s="24"/>
      <c r="S375" s="24"/>
      <c r="T375" s="24"/>
      <c r="U375" s="24"/>
      <c r="V375" s="24"/>
      <c r="W375" s="24"/>
      <c r="X375" s="25"/>
      <c r="Y375" s="3"/>
      <c r="Z375" s="3"/>
      <c r="AA375" s="3"/>
      <c r="AB375" s="3"/>
      <c r="AC375" s="3"/>
    </row>
    <row r="376" ht="12.75" customHeight="1">
      <c r="A376" s="160"/>
      <c r="B376" s="3"/>
      <c r="C376" s="166"/>
      <c r="D376" s="121"/>
      <c r="E376" s="121"/>
      <c r="F376" s="166"/>
      <c r="G376" s="166"/>
      <c r="H376" s="17"/>
      <c r="I376" s="24"/>
      <c r="J376" s="24"/>
      <c r="K376" s="24"/>
      <c r="L376" s="24"/>
      <c r="M376" s="24"/>
      <c r="N376" s="24"/>
      <c r="O376" s="25"/>
      <c r="P376" s="24"/>
      <c r="Q376" s="24"/>
      <c r="R376" s="24"/>
      <c r="S376" s="24"/>
      <c r="T376" s="24"/>
      <c r="U376" s="24"/>
      <c r="V376" s="24"/>
      <c r="W376" s="24"/>
      <c r="X376" s="25"/>
      <c r="Y376" s="3"/>
      <c r="Z376" s="3"/>
      <c r="AA376" s="3"/>
      <c r="AB376" s="3"/>
      <c r="AC376" s="3"/>
    </row>
    <row r="377" ht="12.75" customHeight="1">
      <c r="A377" s="160"/>
      <c r="B377" s="3"/>
      <c r="C377" s="166"/>
      <c r="D377" s="121"/>
      <c r="E377" s="121"/>
      <c r="F377" s="166"/>
      <c r="G377" s="166"/>
      <c r="H377" s="17"/>
      <c r="I377" s="24"/>
      <c r="J377" s="24"/>
      <c r="K377" s="24"/>
      <c r="L377" s="24"/>
      <c r="M377" s="24"/>
      <c r="N377" s="24"/>
      <c r="O377" s="25"/>
      <c r="P377" s="24"/>
      <c r="Q377" s="24"/>
      <c r="R377" s="24"/>
      <c r="S377" s="24"/>
      <c r="T377" s="24"/>
      <c r="U377" s="24"/>
      <c r="V377" s="24"/>
      <c r="W377" s="24"/>
      <c r="X377" s="25"/>
      <c r="Y377" s="3"/>
      <c r="Z377" s="3"/>
      <c r="AA377" s="3"/>
      <c r="AB377" s="3"/>
      <c r="AC377" s="3"/>
    </row>
    <row r="378" ht="12.75" customHeight="1">
      <c r="A378" s="160"/>
      <c r="B378" s="3"/>
      <c r="C378" s="166"/>
      <c r="D378" s="121"/>
      <c r="E378" s="121"/>
      <c r="F378" s="166"/>
      <c r="G378" s="166"/>
      <c r="H378" s="17"/>
      <c r="I378" s="24"/>
      <c r="J378" s="24"/>
      <c r="K378" s="24"/>
      <c r="L378" s="24"/>
      <c r="M378" s="24"/>
      <c r="N378" s="24"/>
      <c r="O378" s="25"/>
      <c r="P378" s="24"/>
      <c r="Q378" s="24"/>
      <c r="R378" s="24"/>
      <c r="S378" s="24"/>
      <c r="T378" s="24"/>
      <c r="U378" s="24"/>
      <c r="V378" s="24"/>
      <c r="W378" s="24"/>
      <c r="X378" s="25"/>
      <c r="Y378" s="3"/>
      <c r="Z378" s="3"/>
      <c r="AA378" s="3"/>
      <c r="AB378" s="3"/>
      <c r="AC378" s="3"/>
    </row>
    <row r="379" ht="12.75" customHeight="1">
      <c r="A379" s="160"/>
      <c r="B379" s="3"/>
      <c r="C379" s="166"/>
      <c r="D379" s="121"/>
      <c r="E379" s="121"/>
      <c r="F379" s="166"/>
      <c r="G379" s="166"/>
      <c r="H379" s="17"/>
      <c r="I379" s="24"/>
      <c r="J379" s="24"/>
      <c r="K379" s="24"/>
      <c r="L379" s="24"/>
      <c r="M379" s="24"/>
      <c r="N379" s="24"/>
      <c r="O379" s="25"/>
      <c r="P379" s="24"/>
      <c r="Q379" s="24"/>
      <c r="R379" s="24"/>
      <c r="S379" s="24"/>
      <c r="T379" s="24"/>
      <c r="U379" s="24"/>
      <c r="V379" s="24"/>
      <c r="W379" s="24"/>
      <c r="X379" s="25"/>
      <c r="Y379" s="3"/>
      <c r="Z379" s="3"/>
      <c r="AA379" s="3"/>
      <c r="AB379" s="3"/>
      <c r="AC379" s="3"/>
    </row>
    <row r="380" ht="12.75" customHeight="1">
      <c r="A380" s="160"/>
      <c r="B380" s="3"/>
      <c r="C380" s="166"/>
      <c r="D380" s="121"/>
      <c r="E380" s="121"/>
      <c r="F380" s="166"/>
      <c r="G380" s="166"/>
      <c r="H380" s="17"/>
      <c r="I380" s="24"/>
      <c r="J380" s="24"/>
      <c r="K380" s="24"/>
      <c r="L380" s="24"/>
      <c r="M380" s="24"/>
      <c r="N380" s="24"/>
      <c r="O380" s="25"/>
      <c r="P380" s="24"/>
      <c r="Q380" s="24"/>
      <c r="R380" s="24"/>
      <c r="S380" s="24"/>
      <c r="T380" s="24"/>
      <c r="U380" s="24"/>
      <c r="V380" s="24"/>
      <c r="W380" s="24"/>
      <c r="X380" s="25"/>
      <c r="Y380" s="3"/>
      <c r="Z380" s="3"/>
      <c r="AA380" s="3"/>
      <c r="AB380" s="3"/>
      <c r="AC380" s="3"/>
    </row>
    <row r="381" ht="12.75" customHeight="1">
      <c r="A381" s="160"/>
      <c r="B381" s="3"/>
      <c r="C381" s="166"/>
      <c r="D381" s="121"/>
      <c r="E381" s="121"/>
      <c r="F381" s="166"/>
      <c r="G381" s="166"/>
      <c r="H381" s="17"/>
      <c r="I381" s="24"/>
      <c r="J381" s="24"/>
      <c r="K381" s="24"/>
      <c r="L381" s="24"/>
      <c r="M381" s="24"/>
      <c r="N381" s="24"/>
      <c r="O381" s="25"/>
      <c r="P381" s="24"/>
      <c r="Q381" s="24"/>
      <c r="R381" s="24"/>
      <c r="S381" s="24"/>
      <c r="T381" s="24"/>
      <c r="U381" s="24"/>
      <c r="V381" s="24"/>
      <c r="W381" s="24"/>
      <c r="X381" s="25"/>
      <c r="Y381" s="3"/>
      <c r="Z381" s="3"/>
      <c r="AA381" s="3"/>
      <c r="AB381" s="3"/>
      <c r="AC381" s="3"/>
    </row>
    <row r="382" ht="12.75" customHeight="1">
      <c r="A382" s="160"/>
      <c r="B382" s="3"/>
      <c r="C382" s="166"/>
      <c r="D382" s="121"/>
      <c r="E382" s="121"/>
      <c r="F382" s="166"/>
      <c r="G382" s="166"/>
      <c r="H382" s="17"/>
      <c r="I382" s="24"/>
      <c r="J382" s="24"/>
      <c r="K382" s="24"/>
      <c r="L382" s="24"/>
      <c r="M382" s="24"/>
      <c r="N382" s="24"/>
      <c r="O382" s="25"/>
      <c r="P382" s="24"/>
      <c r="Q382" s="24"/>
      <c r="R382" s="24"/>
      <c r="S382" s="24"/>
      <c r="T382" s="24"/>
      <c r="U382" s="24"/>
      <c r="V382" s="24"/>
      <c r="W382" s="24"/>
      <c r="X382" s="25"/>
      <c r="Y382" s="3"/>
      <c r="Z382" s="3"/>
      <c r="AA382" s="3"/>
      <c r="AB382" s="3"/>
      <c r="AC382" s="3"/>
    </row>
    <row r="383" ht="12.75" customHeight="1">
      <c r="A383" s="160"/>
      <c r="B383" s="3"/>
      <c r="C383" s="166"/>
      <c r="D383" s="121"/>
      <c r="E383" s="121"/>
      <c r="F383" s="166"/>
      <c r="G383" s="166"/>
      <c r="H383" s="17"/>
      <c r="I383" s="24"/>
      <c r="J383" s="24"/>
      <c r="K383" s="24"/>
      <c r="L383" s="24"/>
      <c r="M383" s="24"/>
      <c r="N383" s="24"/>
      <c r="O383" s="25"/>
      <c r="P383" s="24"/>
      <c r="Q383" s="24"/>
      <c r="R383" s="24"/>
      <c r="S383" s="24"/>
      <c r="T383" s="24"/>
      <c r="U383" s="24"/>
      <c r="V383" s="24"/>
      <c r="W383" s="24"/>
      <c r="X383" s="25"/>
      <c r="Y383" s="3"/>
      <c r="Z383" s="3"/>
      <c r="AA383" s="3"/>
      <c r="AB383" s="3"/>
      <c r="AC383" s="3"/>
    </row>
    <row r="384" ht="12.75" customHeight="1">
      <c r="A384" s="160"/>
      <c r="B384" s="3"/>
      <c r="C384" s="166"/>
      <c r="D384" s="121"/>
      <c r="E384" s="121"/>
      <c r="F384" s="166"/>
      <c r="G384" s="166"/>
      <c r="H384" s="17"/>
      <c r="I384" s="24"/>
      <c r="J384" s="24"/>
      <c r="K384" s="24"/>
      <c r="L384" s="24"/>
      <c r="M384" s="24"/>
      <c r="N384" s="24"/>
      <c r="O384" s="25"/>
      <c r="P384" s="24"/>
      <c r="Q384" s="24"/>
      <c r="R384" s="24"/>
      <c r="S384" s="24"/>
      <c r="T384" s="24"/>
      <c r="U384" s="24"/>
      <c r="V384" s="24"/>
      <c r="W384" s="24"/>
      <c r="X384" s="25"/>
      <c r="Y384" s="3"/>
      <c r="Z384" s="3"/>
      <c r="AA384" s="3"/>
      <c r="AB384" s="3"/>
      <c r="AC384" s="3"/>
    </row>
    <row r="385" ht="12.75" customHeight="1">
      <c r="A385" s="160"/>
      <c r="B385" s="3"/>
      <c r="C385" s="166"/>
      <c r="D385" s="121"/>
      <c r="E385" s="121"/>
      <c r="F385" s="166"/>
      <c r="G385" s="166"/>
      <c r="H385" s="17"/>
      <c r="I385" s="24"/>
      <c r="J385" s="24"/>
      <c r="K385" s="24"/>
      <c r="L385" s="24"/>
      <c r="M385" s="24"/>
      <c r="N385" s="24"/>
      <c r="O385" s="25"/>
      <c r="P385" s="24"/>
      <c r="Q385" s="24"/>
      <c r="R385" s="24"/>
      <c r="S385" s="24"/>
      <c r="T385" s="24"/>
      <c r="U385" s="24"/>
      <c r="V385" s="24"/>
      <c r="W385" s="24"/>
      <c r="X385" s="25"/>
      <c r="Y385" s="3"/>
      <c r="Z385" s="3"/>
      <c r="AA385" s="3"/>
      <c r="AB385" s="3"/>
      <c r="AC385" s="3"/>
    </row>
    <row r="386" ht="12.75" customHeight="1">
      <c r="A386" s="160"/>
      <c r="B386" s="3"/>
      <c r="C386" s="166"/>
      <c r="D386" s="121"/>
      <c r="E386" s="121"/>
      <c r="F386" s="166"/>
      <c r="G386" s="166"/>
      <c r="H386" s="17"/>
      <c r="I386" s="24"/>
      <c r="J386" s="24"/>
      <c r="K386" s="24"/>
      <c r="L386" s="24"/>
      <c r="M386" s="24"/>
      <c r="N386" s="24"/>
      <c r="O386" s="25"/>
      <c r="P386" s="24"/>
      <c r="Q386" s="24"/>
      <c r="R386" s="24"/>
      <c r="S386" s="24"/>
      <c r="T386" s="24"/>
      <c r="U386" s="24"/>
      <c r="V386" s="24"/>
      <c r="W386" s="24"/>
      <c r="X386" s="25"/>
      <c r="Y386" s="3"/>
      <c r="Z386" s="3"/>
      <c r="AA386" s="3"/>
      <c r="AB386" s="3"/>
      <c r="AC386" s="3"/>
    </row>
    <row r="387" ht="12.75" customHeight="1">
      <c r="A387" s="160"/>
      <c r="B387" s="3"/>
      <c r="C387" s="166"/>
      <c r="D387" s="121"/>
      <c r="E387" s="121"/>
      <c r="F387" s="166"/>
      <c r="G387" s="166"/>
      <c r="H387" s="17"/>
      <c r="I387" s="24"/>
      <c r="J387" s="24"/>
      <c r="K387" s="24"/>
      <c r="L387" s="24"/>
      <c r="M387" s="24"/>
      <c r="N387" s="24"/>
      <c r="O387" s="25"/>
      <c r="P387" s="24"/>
      <c r="Q387" s="24"/>
      <c r="R387" s="24"/>
      <c r="S387" s="24"/>
      <c r="T387" s="24"/>
      <c r="U387" s="24"/>
      <c r="V387" s="24"/>
      <c r="W387" s="24"/>
      <c r="X387" s="25"/>
      <c r="Y387" s="3"/>
      <c r="Z387" s="3"/>
      <c r="AA387" s="3"/>
      <c r="AB387" s="3"/>
      <c r="AC387" s="3"/>
    </row>
    <row r="388" ht="12.75" customHeight="1">
      <c r="A388" s="160"/>
      <c r="B388" s="3"/>
      <c r="C388" s="166"/>
      <c r="D388" s="121"/>
      <c r="E388" s="121"/>
      <c r="F388" s="166"/>
      <c r="G388" s="166"/>
      <c r="H388" s="17"/>
      <c r="I388" s="24"/>
      <c r="J388" s="24"/>
      <c r="K388" s="24"/>
      <c r="L388" s="24"/>
      <c r="M388" s="24"/>
      <c r="N388" s="24"/>
      <c r="O388" s="25"/>
      <c r="P388" s="24"/>
      <c r="Q388" s="24"/>
      <c r="R388" s="24"/>
      <c r="S388" s="24"/>
      <c r="T388" s="24"/>
      <c r="U388" s="24"/>
      <c r="V388" s="24"/>
      <c r="W388" s="24"/>
      <c r="X388" s="25"/>
      <c r="Y388" s="3"/>
      <c r="Z388" s="3"/>
      <c r="AA388" s="3"/>
      <c r="AB388" s="3"/>
      <c r="AC388" s="3"/>
    </row>
    <row r="389" ht="12.75" customHeight="1">
      <c r="A389" s="160"/>
      <c r="B389" s="3"/>
      <c r="C389" s="166"/>
      <c r="D389" s="121"/>
      <c r="E389" s="121"/>
      <c r="F389" s="166"/>
      <c r="G389" s="166"/>
      <c r="H389" s="17"/>
      <c r="I389" s="24"/>
      <c r="J389" s="24"/>
      <c r="K389" s="24"/>
      <c r="L389" s="24"/>
      <c r="M389" s="24"/>
      <c r="N389" s="24"/>
      <c r="O389" s="25"/>
      <c r="P389" s="24"/>
      <c r="Q389" s="24"/>
      <c r="R389" s="24"/>
      <c r="S389" s="24"/>
      <c r="T389" s="24"/>
      <c r="U389" s="24"/>
      <c r="V389" s="24"/>
      <c r="W389" s="24"/>
      <c r="X389" s="25"/>
      <c r="Y389" s="3"/>
      <c r="Z389" s="3"/>
      <c r="AA389" s="3"/>
      <c r="AB389" s="3"/>
      <c r="AC389" s="3"/>
    </row>
    <row r="390" ht="12.75" customHeight="1">
      <c r="A390" s="160"/>
      <c r="B390" s="3"/>
      <c r="C390" s="166"/>
      <c r="D390" s="121"/>
      <c r="E390" s="121"/>
      <c r="F390" s="166"/>
      <c r="G390" s="166"/>
      <c r="H390" s="17"/>
      <c r="I390" s="24"/>
      <c r="J390" s="24"/>
      <c r="K390" s="24"/>
      <c r="L390" s="24"/>
      <c r="M390" s="24"/>
      <c r="N390" s="24"/>
      <c r="O390" s="25"/>
      <c r="P390" s="24"/>
      <c r="Q390" s="24"/>
      <c r="R390" s="24"/>
      <c r="S390" s="24"/>
      <c r="T390" s="24"/>
      <c r="U390" s="24"/>
      <c r="V390" s="24"/>
      <c r="W390" s="24"/>
      <c r="X390" s="25"/>
      <c r="Y390" s="3"/>
      <c r="Z390" s="3"/>
      <c r="AA390" s="3"/>
      <c r="AB390" s="3"/>
      <c r="AC390" s="3"/>
    </row>
    <row r="391" ht="12.75" customHeight="1">
      <c r="A391" s="160"/>
      <c r="B391" s="3"/>
      <c r="C391" s="166"/>
      <c r="D391" s="121"/>
      <c r="E391" s="121"/>
      <c r="F391" s="166"/>
      <c r="G391" s="166"/>
      <c r="H391" s="17"/>
      <c r="I391" s="24"/>
      <c r="J391" s="24"/>
      <c r="K391" s="24"/>
      <c r="L391" s="24"/>
      <c r="M391" s="24"/>
      <c r="N391" s="24"/>
      <c r="O391" s="25"/>
      <c r="P391" s="24"/>
      <c r="Q391" s="24"/>
      <c r="R391" s="24"/>
      <c r="S391" s="24"/>
      <c r="T391" s="24"/>
      <c r="U391" s="24"/>
      <c r="V391" s="24"/>
      <c r="W391" s="24"/>
      <c r="X391" s="25"/>
      <c r="Y391" s="3"/>
      <c r="Z391" s="3"/>
      <c r="AA391" s="3"/>
      <c r="AB391" s="3"/>
      <c r="AC391" s="3"/>
    </row>
    <row r="392" ht="12.75" customHeight="1">
      <c r="A392" s="160"/>
      <c r="B392" s="3"/>
      <c r="C392" s="166"/>
      <c r="D392" s="121"/>
      <c r="E392" s="121"/>
      <c r="F392" s="166"/>
      <c r="G392" s="166"/>
      <c r="H392" s="17"/>
      <c r="I392" s="24"/>
      <c r="J392" s="24"/>
      <c r="K392" s="24"/>
      <c r="L392" s="24"/>
      <c r="M392" s="24"/>
      <c r="N392" s="24"/>
      <c r="O392" s="25"/>
      <c r="P392" s="24"/>
      <c r="Q392" s="24"/>
      <c r="R392" s="24"/>
      <c r="S392" s="24"/>
      <c r="T392" s="24"/>
      <c r="U392" s="24"/>
      <c r="V392" s="24"/>
      <c r="W392" s="24"/>
      <c r="X392" s="25"/>
      <c r="Y392" s="3"/>
      <c r="Z392" s="3"/>
      <c r="AA392" s="3"/>
      <c r="AB392" s="3"/>
      <c r="AC392" s="3"/>
    </row>
    <row r="393" ht="12.75" customHeight="1">
      <c r="A393" s="160"/>
      <c r="B393" s="3"/>
      <c r="C393" s="166"/>
      <c r="D393" s="121"/>
      <c r="E393" s="121"/>
      <c r="F393" s="166"/>
      <c r="G393" s="166"/>
      <c r="H393" s="17"/>
      <c r="I393" s="24"/>
      <c r="J393" s="24"/>
      <c r="K393" s="24"/>
      <c r="L393" s="24"/>
      <c r="M393" s="24"/>
      <c r="N393" s="24"/>
      <c r="O393" s="25"/>
      <c r="P393" s="24"/>
      <c r="Q393" s="24"/>
      <c r="R393" s="24"/>
      <c r="S393" s="24"/>
      <c r="T393" s="24"/>
      <c r="U393" s="24"/>
      <c r="V393" s="24"/>
      <c r="W393" s="24"/>
      <c r="X393" s="25"/>
      <c r="Y393" s="3"/>
      <c r="Z393" s="3"/>
      <c r="AA393" s="3"/>
      <c r="AB393" s="3"/>
      <c r="AC393" s="3"/>
    </row>
    <row r="394" ht="12.75" customHeight="1">
      <c r="A394" s="160"/>
      <c r="B394" s="3"/>
      <c r="C394" s="166"/>
      <c r="D394" s="121"/>
      <c r="E394" s="121"/>
      <c r="F394" s="166"/>
      <c r="G394" s="166"/>
      <c r="H394" s="17"/>
      <c r="I394" s="24"/>
      <c r="J394" s="24"/>
      <c r="K394" s="24"/>
      <c r="L394" s="24"/>
      <c r="M394" s="24"/>
      <c r="N394" s="24"/>
      <c r="O394" s="25"/>
      <c r="P394" s="24"/>
      <c r="Q394" s="24"/>
      <c r="R394" s="24"/>
      <c r="S394" s="24"/>
      <c r="T394" s="24"/>
      <c r="U394" s="24"/>
      <c r="V394" s="24"/>
      <c r="W394" s="24"/>
      <c r="X394" s="25"/>
      <c r="Y394" s="3"/>
      <c r="Z394" s="3"/>
      <c r="AA394" s="3"/>
      <c r="AB394" s="3"/>
      <c r="AC394" s="3"/>
    </row>
    <row r="395" ht="12.75" customHeight="1">
      <c r="A395" s="160"/>
      <c r="B395" s="3"/>
      <c r="C395" s="166"/>
      <c r="D395" s="121"/>
      <c r="E395" s="121"/>
      <c r="F395" s="166"/>
      <c r="G395" s="166"/>
      <c r="H395" s="17"/>
      <c r="I395" s="24"/>
      <c r="J395" s="24"/>
      <c r="K395" s="24"/>
      <c r="L395" s="24"/>
      <c r="M395" s="24"/>
      <c r="N395" s="24"/>
      <c r="O395" s="25"/>
      <c r="P395" s="24"/>
      <c r="Q395" s="24"/>
      <c r="R395" s="24"/>
      <c r="S395" s="24"/>
      <c r="T395" s="24"/>
      <c r="U395" s="24"/>
      <c r="V395" s="24"/>
      <c r="W395" s="24"/>
      <c r="X395" s="25"/>
      <c r="Y395" s="3"/>
      <c r="Z395" s="3"/>
      <c r="AA395" s="3"/>
      <c r="AB395" s="3"/>
      <c r="AC395" s="3"/>
    </row>
    <row r="396" ht="12.75" customHeight="1">
      <c r="A396" s="160"/>
      <c r="B396" s="3"/>
      <c r="C396" s="166"/>
      <c r="D396" s="121"/>
      <c r="E396" s="121"/>
      <c r="F396" s="166"/>
      <c r="G396" s="166"/>
      <c r="H396" s="17"/>
      <c r="I396" s="24"/>
      <c r="J396" s="24"/>
      <c r="K396" s="24"/>
      <c r="L396" s="24"/>
      <c r="M396" s="24"/>
      <c r="N396" s="24"/>
      <c r="O396" s="25"/>
      <c r="P396" s="24"/>
      <c r="Q396" s="24"/>
      <c r="R396" s="24"/>
      <c r="S396" s="24"/>
      <c r="T396" s="24"/>
      <c r="U396" s="24"/>
      <c r="V396" s="24"/>
      <c r="W396" s="24"/>
      <c r="X396" s="25"/>
      <c r="Y396" s="3"/>
      <c r="Z396" s="3"/>
      <c r="AA396" s="3"/>
      <c r="AB396" s="3"/>
      <c r="AC396" s="3"/>
    </row>
    <row r="397" ht="12.75" customHeight="1">
      <c r="A397" s="160"/>
      <c r="B397" s="3"/>
      <c r="C397" s="166"/>
      <c r="D397" s="121"/>
      <c r="E397" s="121"/>
      <c r="F397" s="166"/>
      <c r="G397" s="166"/>
      <c r="H397" s="17"/>
      <c r="I397" s="24"/>
      <c r="J397" s="24"/>
      <c r="K397" s="24"/>
      <c r="L397" s="24"/>
      <c r="M397" s="24"/>
      <c r="N397" s="24"/>
      <c r="O397" s="25"/>
      <c r="P397" s="24"/>
      <c r="Q397" s="24"/>
      <c r="R397" s="24"/>
      <c r="S397" s="24"/>
      <c r="T397" s="24"/>
      <c r="U397" s="24"/>
      <c r="V397" s="24"/>
      <c r="W397" s="24"/>
      <c r="X397" s="25"/>
      <c r="Y397" s="3"/>
      <c r="Z397" s="3"/>
      <c r="AA397" s="3"/>
      <c r="AB397" s="3"/>
      <c r="AC397" s="3"/>
    </row>
    <row r="398" ht="12.75" customHeight="1">
      <c r="A398" s="160"/>
      <c r="B398" s="3"/>
      <c r="C398" s="166"/>
      <c r="D398" s="121"/>
      <c r="E398" s="121"/>
      <c r="F398" s="166"/>
      <c r="G398" s="166"/>
      <c r="H398" s="17"/>
      <c r="I398" s="24"/>
      <c r="J398" s="24"/>
      <c r="K398" s="24"/>
      <c r="L398" s="24"/>
      <c r="M398" s="24"/>
      <c r="N398" s="24"/>
      <c r="O398" s="25"/>
      <c r="P398" s="24"/>
      <c r="Q398" s="24"/>
      <c r="R398" s="24"/>
      <c r="S398" s="24"/>
      <c r="T398" s="24"/>
      <c r="U398" s="24"/>
      <c r="V398" s="24"/>
      <c r="W398" s="24"/>
      <c r="X398" s="25"/>
      <c r="Y398" s="3"/>
      <c r="Z398" s="3"/>
      <c r="AA398" s="3"/>
      <c r="AB398" s="3"/>
      <c r="AC398" s="3"/>
    </row>
    <row r="399" ht="12.75" customHeight="1">
      <c r="A399" s="160"/>
      <c r="B399" s="3"/>
      <c r="C399" s="166"/>
      <c r="D399" s="121"/>
      <c r="E399" s="121"/>
      <c r="F399" s="166"/>
      <c r="G399" s="166"/>
      <c r="H399" s="17"/>
      <c r="I399" s="24"/>
      <c r="J399" s="24"/>
      <c r="K399" s="24"/>
      <c r="L399" s="24"/>
      <c r="M399" s="24"/>
      <c r="N399" s="24"/>
      <c r="O399" s="25"/>
      <c r="P399" s="24"/>
      <c r="Q399" s="24"/>
      <c r="R399" s="24"/>
      <c r="S399" s="24"/>
      <c r="T399" s="24"/>
      <c r="U399" s="24"/>
      <c r="V399" s="24"/>
      <c r="W399" s="24"/>
      <c r="X399" s="25"/>
      <c r="Y399" s="3"/>
      <c r="Z399" s="3"/>
      <c r="AA399" s="3"/>
      <c r="AB399" s="3"/>
      <c r="AC399" s="3"/>
    </row>
    <row r="400" ht="12.75" customHeight="1">
      <c r="A400" s="160"/>
      <c r="B400" s="3"/>
      <c r="C400" s="166"/>
      <c r="D400" s="121"/>
      <c r="E400" s="121"/>
      <c r="F400" s="166"/>
      <c r="G400" s="166"/>
      <c r="H400" s="17"/>
      <c r="I400" s="24"/>
      <c r="J400" s="24"/>
      <c r="K400" s="24"/>
      <c r="L400" s="24"/>
      <c r="M400" s="24"/>
      <c r="N400" s="24"/>
      <c r="O400" s="25"/>
      <c r="P400" s="24"/>
      <c r="Q400" s="24"/>
      <c r="R400" s="24"/>
      <c r="S400" s="24"/>
      <c r="T400" s="24"/>
      <c r="U400" s="24"/>
      <c r="V400" s="24"/>
      <c r="W400" s="24"/>
      <c r="X400" s="25"/>
      <c r="Y400" s="3"/>
      <c r="Z400" s="3"/>
      <c r="AA400" s="3"/>
      <c r="AB400" s="3"/>
      <c r="AC400" s="3"/>
    </row>
    <row r="401" ht="12.75" customHeight="1">
      <c r="A401" s="160"/>
      <c r="B401" s="3"/>
      <c r="C401" s="166"/>
      <c r="D401" s="121"/>
      <c r="E401" s="121"/>
      <c r="F401" s="166"/>
      <c r="G401" s="166"/>
      <c r="H401" s="17"/>
      <c r="I401" s="24"/>
      <c r="J401" s="24"/>
      <c r="K401" s="24"/>
      <c r="L401" s="24"/>
      <c r="M401" s="24"/>
      <c r="N401" s="24"/>
      <c r="O401" s="25"/>
      <c r="P401" s="24"/>
      <c r="Q401" s="24"/>
      <c r="R401" s="24"/>
      <c r="S401" s="24"/>
      <c r="T401" s="24"/>
      <c r="U401" s="24"/>
      <c r="V401" s="24"/>
      <c r="W401" s="24"/>
      <c r="X401" s="25"/>
      <c r="Y401" s="3"/>
      <c r="Z401" s="3"/>
      <c r="AA401" s="3"/>
      <c r="AB401" s="3"/>
      <c r="AC401" s="3"/>
    </row>
    <row r="402" ht="12.75" customHeight="1">
      <c r="A402" s="160"/>
      <c r="B402" s="3"/>
      <c r="C402" s="166"/>
      <c r="D402" s="71"/>
      <c r="E402" s="71"/>
      <c r="F402" s="166"/>
      <c r="G402" s="166"/>
      <c r="H402" s="17"/>
      <c r="I402" s="24"/>
      <c r="J402" s="24"/>
      <c r="K402" s="24"/>
      <c r="L402" s="24"/>
      <c r="M402" s="24"/>
      <c r="N402" s="24"/>
      <c r="O402" s="25"/>
      <c r="P402" s="24"/>
      <c r="Q402" s="24"/>
      <c r="R402" s="24"/>
      <c r="S402" s="24"/>
      <c r="T402" s="24"/>
      <c r="U402" s="24"/>
      <c r="V402" s="24"/>
      <c r="W402" s="24"/>
      <c r="X402" s="25"/>
      <c r="Y402" s="3"/>
      <c r="Z402" s="3"/>
      <c r="AA402" s="3"/>
      <c r="AB402" s="3"/>
      <c r="AC402" s="3"/>
    </row>
    <row r="403" ht="12.75" customHeight="1">
      <c r="A403" s="160"/>
      <c r="B403" s="3"/>
      <c r="C403" s="166"/>
      <c r="D403" s="71"/>
      <c r="E403" s="71"/>
      <c r="F403" s="166"/>
      <c r="G403" s="166"/>
      <c r="H403" s="17"/>
      <c r="I403" s="24"/>
      <c r="J403" s="24"/>
      <c r="K403" s="24"/>
      <c r="L403" s="24"/>
      <c r="M403" s="24"/>
      <c r="N403" s="24"/>
      <c r="O403" s="25"/>
      <c r="P403" s="24"/>
      <c r="Q403" s="24"/>
      <c r="R403" s="24"/>
      <c r="S403" s="24"/>
      <c r="T403" s="24"/>
      <c r="U403" s="24"/>
      <c r="V403" s="24"/>
      <c r="W403" s="24"/>
      <c r="X403" s="25"/>
      <c r="Y403" s="3"/>
      <c r="Z403" s="3"/>
      <c r="AA403" s="3"/>
      <c r="AB403" s="3"/>
      <c r="AC403" s="3"/>
    </row>
    <row r="404" ht="12.75" customHeight="1">
      <c r="A404" s="160"/>
      <c r="B404" s="3"/>
      <c r="C404" s="166"/>
      <c r="D404" s="71"/>
      <c r="E404" s="71"/>
      <c r="F404" s="166"/>
      <c r="G404" s="166"/>
      <c r="H404" s="17"/>
      <c r="I404" s="24"/>
      <c r="J404" s="24"/>
      <c r="K404" s="24"/>
      <c r="L404" s="24"/>
      <c r="M404" s="24"/>
      <c r="N404" s="24"/>
      <c r="O404" s="25"/>
      <c r="P404" s="24"/>
      <c r="Q404" s="24"/>
      <c r="R404" s="24"/>
      <c r="S404" s="24"/>
      <c r="T404" s="24"/>
      <c r="U404" s="24"/>
      <c r="V404" s="24"/>
      <c r="W404" s="24"/>
      <c r="X404" s="25"/>
      <c r="Y404" s="3"/>
      <c r="Z404" s="3"/>
      <c r="AA404" s="3"/>
      <c r="AB404" s="3"/>
      <c r="AC404" s="3"/>
    </row>
    <row r="405" ht="12.75" customHeight="1">
      <c r="A405" s="160"/>
      <c r="B405" s="3"/>
      <c r="C405" s="166"/>
      <c r="D405" s="71"/>
      <c r="E405" s="71"/>
      <c r="F405" s="166"/>
      <c r="G405" s="166"/>
      <c r="H405" s="17"/>
      <c r="I405" s="24"/>
      <c r="J405" s="24"/>
      <c r="K405" s="24"/>
      <c r="L405" s="24"/>
      <c r="M405" s="24"/>
      <c r="N405" s="24"/>
      <c r="O405" s="25"/>
      <c r="P405" s="24"/>
      <c r="Q405" s="24"/>
      <c r="R405" s="24"/>
      <c r="S405" s="24"/>
      <c r="T405" s="24"/>
      <c r="U405" s="24"/>
      <c r="V405" s="24"/>
      <c r="W405" s="24"/>
      <c r="X405" s="25"/>
      <c r="Y405" s="3"/>
      <c r="Z405" s="3"/>
      <c r="AA405" s="3"/>
      <c r="AB405" s="3"/>
      <c r="AC405" s="3"/>
    </row>
    <row r="406" ht="12.75" customHeight="1">
      <c r="A406" s="160"/>
      <c r="B406" s="3"/>
      <c r="C406" s="166"/>
      <c r="D406" s="71"/>
      <c r="E406" s="71"/>
      <c r="F406" s="166"/>
      <c r="G406" s="166"/>
      <c r="H406" s="17"/>
      <c r="I406" s="24"/>
      <c r="J406" s="24"/>
      <c r="K406" s="24"/>
      <c r="L406" s="24"/>
      <c r="M406" s="24"/>
      <c r="N406" s="24"/>
      <c r="O406" s="25"/>
      <c r="P406" s="24"/>
      <c r="Q406" s="24"/>
      <c r="R406" s="24"/>
      <c r="S406" s="24"/>
      <c r="T406" s="24"/>
      <c r="U406" s="24"/>
      <c r="V406" s="24"/>
      <c r="W406" s="24"/>
      <c r="X406" s="25"/>
      <c r="Y406" s="3"/>
      <c r="Z406" s="3"/>
      <c r="AA406" s="3"/>
      <c r="AB406" s="3"/>
      <c r="AC406" s="3"/>
    </row>
    <row r="407" ht="12.75" customHeight="1">
      <c r="A407" s="160"/>
      <c r="B407" s="3"/>
      <c r="C407" s="166"/>
      <c r="D407" s="71"/>
      <c r="E407" s="71"/>
      <c r="F407" s="166"/>
      <c r="G407" s="166"/>
      <c r="H407" s="17"/>
      <c r="I407" s="24"/>
      <c r="J407" s="24"/>
      <c r="K407" s="24"/>
      <c r="L407" s="24"/>
      <c r="M407" s="24"/>
      <c r="N407" s="24"/>
      <c r="O407" s="25"/>
      <c r="P407" s="24"/>
      <c r="Q407" s="24"/>
      <c r="R407" s="24"/>
      <c r="S407" s="24"/>
      <c r="T407" s="24"/>
      <c r="U407" s="24"/>
      <c r="V407" s="24"/>
      <c r="W407" s="24"/>
      <c r="X407" s="25"/>
      <c r="Y407" s="3"/>
      <c r="Z407" s="3"/>
      <c r="AA407" s="3"/>
      <c r="AB407" s="3"/>
      <c r="AC407" s="3"/>
    </row>
    <row r="408" ht="12.75" customHeight="1">
      <c r="A408" s="160"/>
      <c r="B408" s="3"/>
      <c r="C408" s="166"/>
      <c r="D408" s="71"/>
      <c r="E408" s="71"/>
      <c r="F408" s="166"/>
      <c r="G408" s="166"/>
      <c r="H408" s="17"/>
      <c r="I408" s="24"/>
      <c r="J408" s="24"/>
      <c r="K408" s="24"/>
      <c r="L408" s="24"/>
      <c r="M408" s="24"/>
      <c r="N408" s="24"/>
      <c r="O408" s="25"/>
      <c r="P408" s="24"/>
      <c r="Q408" s="24"/>
      <c r="R408" s="24"/>
      <c r="S408" s="24"/>
      <c r="T408" s="24"/>
      <c r="U408" s="24"/>
      <c r="V408" s="24"/>
      <c r="W408" s="24"/>
      <c r="X408" s="25"/>
      <c r="Y408" s="3"/>
      <c r="Z408" s="3"/>
      <c r="AA408" s="3"/>
      <c r="AB408" s="3"/>
      <c r="AC408" s="3"/>
    </row>
    <row r="409" ht="12.75" customHeight="1">
      <c r="A409" s="160"/>
      <c r="B409" s="3"/>
      <c r="C409" s="166"/>
      <c r="D409" s="71"/>
      <c r="E409" s="71"/>
      <c r="F409" s="166"/>
      <c r="G409" s="166"/>
      <c r="H409" s="17"/>
      <c r="I409" s="24"/>
      <c r="J409" s="24"/>
      <c r="K409" s="24"/>
      <c r="L409" s="24"/>
      <c r="M409" s="24"/>
      <c r="N409" s="24"/>
      <c r="O409" s="25"/>
      <c r="P409" s="24"/>
      <c r="Q409" s="24"/>
      <c r="R409" s="24"/>
      <c r="S409" s="24"/>
      <c r="T409" s="24"/>
      <c r="U409" s="24"/>
      <c r="V409" s="24"/>
      <c r="W409" s="24"/>
      <c r="X409" s="25"/>
      <c r="Y409" s="3"/>
      <c r="Z409" s="3"/>
      <c r="AA409" s="3"/>
      <c r="AB409" s="3"/>
      <c r="AC409" s="3"/>
    </row>
    <row r="410" ht="12.75" customHeight="1">
      <c r="A410" s="160"/>
      <c r="B410" s="3"/>
      <c r="C410" s="166"/>
      <c r="D410" s="71"/>
      <c r="E410" s="71"/>
      <c r="F410" s="166"/>
      <c r="G410" s="166"/>
      <c r="H410" s="17"/>
      <c r="I410" s="24"/>
      <c r="J410" s="24"/>
      <c r="K410" s="24"/>
      <c r="L410" s="24"/>
      <c r="M410" s="24"/>
      <c r="N410" s="24"/>
      <c r="O410" s="25"/>
      <c r="P410" s="24"/>
      <c r="Q410" s="24"/>
      <c r="R410" s="24"/>
      <c r="S410" s="24"/>
      <c r="T410" s="24"/>
      <c r="U410" s="24"/>
      <c r="V410" s="24"/>
      <c r="W410" s="24"/>
      <c r="X410" s="25"/>
      <c r="Y410" s="3"/>
      <c r="Z410" s="3"/>
      <c r="AA410" s="3"/>
      <c r="AB410" s="3"/>
      <c r="AC410" s="3"/>
    </row>
    <row r="411" ht="12.75" customHeight="1">
      <c r="A411" s="160"/>
      <c r="B411" s="3"/>
      <c r="C411" s="166"/>
      <c r="D411" s="71"/>
      <c r="E411" s="71"/>
      <c r="F411" s="166"/>
      <c r="G411" s="166"/>
      <c r="H411" s="17"/>
      <c r="I411" s="24"/>
      <c r="J411" s="24"/>
      <c r="K411" s="24"/>
      <c r="L411" s="24"/>
      <c r="M411" s="24"/>
      <c r="N411" s="24"/>
      <c r="O411" s="25"/>
      <c r="P411" s="24"/>
      <c r="Q411" s="24"/>
      <c r="R411" s="24"/>
      <c r="S411" s="24"/>
      <c r="T411" s="24"/>
      <c r="U411" s="24"/>
      <c r="V411" s="24"/>
      <c r="W411" s="24"/>
      <c r="X411" s="25"/>
      <c r="Y411" s="3"/>
      <c r="Z411" s="3"/>
      <c r="AA411" s="3"/>
      <c r="AB411" s="3"/>
      <c r="AC411" s="3"/>
    </row>
    <row r="412" ht="12.75" customHeight="1">
      <c r="A412" s="160"/>
      <c r="B412" s="3"/>
      <c r="C412" s="166"/>
      <c r="D412" s="71"/>
      <c r="E412" s="71"/>
      <c r="F412" s="166"/>
      <c r="G412" s="166"/>
      <c r="H412" s="17"/>
      <c r="I412" s="24"/>
      <c r="J412" s="24"/>
      <c r="K412" s="24"/>
      <c r="L412" s="24"/>
      <c r="M412" s="24"/>
      <c r="N412" s="24"/>
      <c r="O412" s="25"/>
      <c r="P412" s="24"/>
      <c r="Q412" s="24"/>
      <c r="R412" s="24"/>
      <c r="S412" s="24"/>
      <c r="T412" s="24"/>
      <c r="U412" s="24"/>
      <c r="V412" s="24"/>
      <c r="W412" s="24"/>
      <c r="X412" s="25"/>
      <c r="Y412" s="3"/>
      <c r="Z412" s="3"/>
      <c r="AA412" s="3"/>
      <c r="AB412" s="3"/>
      <c r="AC412" s="3"/>
    </row>
    <row r="413" ht="12.75" customHeight="1">
      <c r="A413" s="160"/>
      <c r="B413" s="3"/>
      <c r="C413" s="166"/>
      <c r="D413" s="71"/>
      <c r="E413" s="71"/>
      <c r="F413" s="3"/>
      <c r="G413" s="3"/>
      <c r="H413" s="17"/>
      <c r="I413" s="73"/>
      <c r="J413" s="73"/>
      <c r="K413" s="73"/>
      <c r="L413" s="73"/>
      <c r="M413" s="73"/>
      <c r="N413" s="73"/>
      <c r="O413" s="74"/>
      <c r="P413" s="73"/>
      <c r="Q413" s="73"/>
      <c r="R413" s="73"/>
      <c r="S413" s="73"/>
      <c r="T413" s="73"/>
      <c r="U413" s="73"/>
      <c r="V413" s="73"/>
      <c r="W413" s="3"/>
      <c r="X413" s="74"/>
      <c r="Y413" s="3"/>
      <c r="Z413" s="3"/>
      <c r="AA413" s="3"/>
      <c r="AB413" s="3"/>
      <c r="AC413" s="3"/>
    </row>
    <row r="414" ht="12.75" customHeight="1">
      <c r="A414" s="160"/>
      <c r="B414" s="3"/>
      <c r="C414" s="166"/>
      <c r="D414" s="71"/>
      <c r="E414" s="71"/>
      <c r="F414" s="3"/>
      <c r="G414" s="3"/>
      <c r="H414" s="17"/>
      <c r="I414" s="73"/>
      <c r="J414" s="73"/>
      <c r="K414" s="73"/>
      <c r="L414" s="73"/>
      <c r="M414" s="73"/>
      <c r="N414" s="73"/>
      <c r="O414" s="74"/>
      <c r="P414" s="73"/>
      <c r="Q414" s="73"/>
      <c r="R414" s="73"/>
      <c r="S414" s="73"/>
      <c r="T414" s="73"/>
      <c r="U414" s="73"/>
      <c r="V414" s="73"/>
      <c r="W414" s="3"/>
      <c r="X414" s="74"/>
      <c r="Y414" s="3"/>
      <c r="Z414" s="3"/>
      <c r="AA414" s="3"/>
      <c r="AB414" s="3"/>
      <c r="AC414" s="3"/>
    </row>
    <row r="415" ht="12.75" customHeight="1">
      <c r="A415" s="160"/>
      <c r="B415" s="3"/>
      <c r="C415" s="166"/>
      <c r="D415" s="71"/>
      <c r="E415" s="71"/>
      <c r="F415" s="3"/>
      <c r="G415" s="3"/>
      <c r="H415" s="17"/>
      <c r="I415" s="73"/>
      <c r="J415" s="73"/>
      <c r="K415" s="73"/>
      <c r="L415" s="73"/>
      <c r="M415" s="73"/>
      <c r="N415" s="73"/>
      <c r="O415" s="74"/>
      <c r="P415" s="73"/>
      <c r="Q415" s="73"/>
      <c r="R415" s="73"/>
      <c r="S415" s="73"/>
      <c r="T415" s="73"/>
      <c r="U415" s="73"/>
      <c r="V415" s="73"/>
      <c r="W415" s="3"/>
      <c r="X415" s="74"/>
      <c r="Y415" s="3"/>
      <c r="Z415" s="3"/>
      <c r="AA415" s="3"/>
      <c r="AB415" s="3"/>
      <c r="AC415" s="3"/>
    </row>
    <row r="416" ht="12.75" customHeight="1">
      <c r="A416" s="160"/>
      <c r="B416" s="3"/>
      <c r="C416" s="166"/>
      <c r="D416" s="71"/>
      <c r="E416" s="71"/>
      <c r="F416" s="3"/>
      <c r="G416" s="3"/>
      <c r="H416" s="17"/>
      <c r="I416" s="73"/>
      <c r="J416" s="73"/>
      <c r="K416" s="73"/>
      <c r="L416" s="73"/>
      <c r="M416" s="73"/>
      <c r="N416" s="73"/>
      <c r="O416" s="74"/>
      <c r="P416" s="73"/>
      <c r="Q416" s="73"/>
      <c r="R416" s="73"/>
      <c r="S416" s="73"/>
      <c r="T416" s="73"/>
      <c r="U416" s="73"/>
      <c r="V416" s="73"/>
      <c r="W416" s="3"/>
      <c r="X416" s="74"/>
      <c r="Y416" s="3"/>
      <c r="Z416" s="3"/>
      <c r="AA416" s="3"/>
      <c r="AB416" s="3"/>
      <c r="AC416" s="3"/>
    </row>
    <row r="417" ht="12.75" customHeight="1">
      <c r="A417" s="160"/>
      <c r="B417" s="3"/>
      <c r="C417" s="166"/>
      <c r="D417" s="71"/>
      <c r="E417" s="71"/>
      <c r="F417" s="3"/>
      <c r="G417" s="3"/>
      <c r="H417" s="17"/>
      <c r="I417" s="73"/>
      <c r="J417" s="73"/>
      <c r="K417" s="73"/>
      <c r="L417" s="73"/>
      <c r="M417" s="73"/>
      <c r="N417" s="73"/>
      <c r="O417" s="74"/>
      <c r="P417" s="73"/>
      <c r="Q417" s="73"/>
      <c r="R417" s="73"/>
      <c r="S417" s="73"/>
      <c r="T417" s="73"/>
      <c r="U417" s="73"/>
      <c r="V417" s="73"/>
      <c r="W417" s="3"/>
      <c r="X417" s="74"/>
      <c r="Y417" s="3"/>
      <c r="Z417" s="3"/>
      <c r="AA417" s="3"/>
      <c r="AB417" s="3"/>
      <c r="AC417" s="3"/>
    </row>
    <row r="418" ht="12.75" customHeight="1">
      <c r="A418" s="160"/>
      <c r="B418" s="3"/>
      <c r="C418" s="166"/>
      <c r="D418" s="71"/>
      <c r="E418" s="71"/>
      <c r="F418" s="3"/>
      <c r="G418" s="3"/>
      <c r="H418" s="17"/>
      <c r="I418" s="73"/>
      <c r="J418" s="73"/>
      <c r="K418" s="73"/>
      <c r="L418" s="73"/>
      <c r="M418" s="73"/>
      <c r="N418" s="73"/>
      <c r="O418" s="74"/>
      <c r="P418" s="73"/>
      <c r="Q418" s="73"/>
      <c r="R418" s="73"/>
      <c r="S418" s="73"/>
      <c r="T418" s="73"/>
      <c r="U418" s="73"/>
      <c r="V418" s="73"/>
      <c r="W418" s="3"/>
      <c r="X418" s="74"/>
      <c r="Y418" s="3"/>
      <c r="Z418" s="3"/>
      <c r="AA418" s="3"/>
      <c r="AB418" s="3"/>
      <c r="AC418" s="3"/>
    </row>
    <row r="419" ht="12.75" customHeight="1">
      <c r="A419" s="160"/>
      <c r="B419" s="3"/>
      <c r="C419" s="166"/>
      <c r="D419" s="71"/>
      <c r="E419" s="71"/>
      <c r="F419" s="3"/>
      <c r="G419" s="3"/>
      <c r="H419" s="17"/>
      <c r="I419" s="73"/>
      <c r="J419" s="73"/>
      <c r="K419" s="73"/>
      <c r="L419" s="73"/>
      <c r="M419" s="73"/>
      <c r="N419" s="73"/>
      <c r="O419" s="74"/>
      <c r="P419" s="73"/>
      <c r="Q419" s="73"/>
      <c r="R419" s="73"/>
      <c r="S419" s="73"/>
      <c r="T419" s="73"/>
      <c r="U419" s="73"/>
      <c r="V419" s="73"/>
      <c r="W419" s="3"/>
      <c r="X419" s="74"/>
      <c r="Y419" s="3"/>
      <c r="Z419" s="3"/>
      <c r="AA419" s="3"/>
      <c r="AB419" s="3"/>
      <c r="AC419" s="3"/>
    </row>
    <row r="420" ht="12.75" customHeight="1">
      <c r="A420" s="160"/>
      <c r="B420" s="3"/>
      <c r="C420" s="166"/>
      <c r="D420" s="71"/>
      <c r="E420" s="71"/>
      <c r="F420" s="3"/>
      <c r="G420" s="3"/>
      <c r="H420" s="17"/>
      <c r="I420" s="73"/>
      <c r="J420" s="73"/>
      <c r="K420" s="73"/>
      <c r="L420" s="73"/>
      <c r="M420" s="73"/>
      <c r="N420" s="73"/>
      <c r="O420" s="74"/>
      <c r="P420" s="73"/>
      <c r="Q420" s="73"/>
      <c r="R420" s="73"/>
      <c r="S420" s="73"/>
      <c r="T420" s="73"/>
      <c r="U420" s="73"/>
      <c r="V420" s="73"/>
      <c r="W420" s="3"/>
      <c r="X420" s="74"/>
      <c r="Y420" s="3"/>
      <c r="Z420" s="3"/>
      <c r="AA420" s="3"/>
      <c r="AB420" s="3"/>
      <c r="AC420" s="3"/>
    </row>
    <row r="421" ht="12.75" customHeight="1">
      <c r="A421" s="160"/>
      <c r="B421" s="3"/>
      <c r="C421" s="166"/>
      <c r="D421" s="71"/>
      <c r="E421" s="71"/>
      <c r="F421" s="3"/>
      <c r="G421" s="3"/>
      <c r="H421" s="17"/>
      <c r="I421" s="73"/>
      <c r="J421" s="73"/>
      <c r="K421" s="73"/>
      <c r="L421" s="73"/>
      <c r="M421" s="73"/>
      <c r="N421" s="73"/>
      <c r="O421" s="74"/>
      <c r="P421" s="73"/>
      <c r="Q421" s="73"/>
      <c r="R421" s="73"/>
      <c r="S421" s="73"/>
      <c r="T421" s="73"/>
      <c r="U421" s="73"/>
      <c r="V421" s="73"/>
      <c r="W421" s="3"/>
      <c r="X421" s="74"/>
      <c r="Y421" s="3"/>
      <c r="Z421" s="3"/>
      <c r="AA421" s="3"/>
      <c r="AB421" s="3"/>
      <c r="AC421" s="3"/>
    </row>
    <row r="422" ht="12.75" customHeight="1">
      <c r="A422" s="160"/>
      <c r="B422" s="3"/>
      <c r="C422" s="166"/>
      <c r="D422" s="71"/>
      <c r="E422" s="71"/>
      <c r="F422" s="3"/>
      <c r="G422" s="3"/>
      <c r="H422" s="17"/>
      <c r="I422" s="73"/>
      <c r="J422" s="73"/>
      <c r="K422" s="73"/>
      <c r="L422" s="73"/>
      <c r="M422" s="73"/>
      <c r="N422" s="73"/>
      <c r="O422" s="74"/>
      <c r="P422" s="73"/>
      <c r="Q422" s="73"/>
      <c r="R422" s="73"/>
      <c r="S422" s="73"/>
      <c r="T422" s="73"/>
      <c r="U422" s="73"/>
      <c r="V422" s="73"/>
      <c r="W422" s="3"/>
      <c r="X422" s="74"/>
      <c r="Y422" s="3"/>
      <c r="Z422" s="3"/>
      <c r="AA422" s="3"/>
      <c r="AB422" s="3"/>
      <c r="AC422" s="3"/>
    </row>
    <row r="423" ht="12.75" customHeight="1">
      <c r="A423" s="160"/>
      <c r="B423" s="3"/>
      <c r="C423" s="166"/>
      <c r="D423" s="71"/>
      <c r="E423" s="71"/>
      <c r="F423" s="3"/>
      <c r="G423" s="3"/>
      <c r="H423" s="17"/>
      <c r="I423" s="73"/>
      <c r="J423" s="73"/>
      <c r="K423" s="73"/>
      <c r="L423" s="73"/>
      <c r="M423" s="73"/>
      <c r="N423" s="73"/>
      <c r="O423" s="74"/>
      <c r="P423" s="73"/>
      <c r="Q423" s="73"/>
      <c r="R423" s="73"/>
      <c r="S423" s="73"/>
      <c r="T423" s="73"/>
      <c r="U423" s="73"/>
      <c r="V423" s="73"/>
      <c r="W423" s="3"/>
      <c r="X423" s="74"/>
      <c r="Y423" s="3"/>
      <c r="Z423" s="3"/>
      <c r="AA423" s="3"/>
      <c r="AB423" s="3"/>
      <c r="AC423" s="3"/>
    </row>
    <row r="424" ht="12.75" customHeight="1">
      <c r="A424" s="160"/>
      <c r="B424" s="3"/>
      <c r="C424" s="166"/>
      <c r="D424" s="71"/>
      <c r="E424" s="71"/>
      <c r="F424" s="3"/>
      <c r="G424" s="3"/>
      <c r="H424" s="17"/>
      <c r="I424" s="73"/>
      <c r="J424" s="73"/>
      <c r="K424" s="73"/>
      <c r="L424" s="73"/>
      <c r="M424" s="73"/>
      <c r="N424" s="73"/>
      <c r="O424" s="74"/>
      <c r="P424" s="73"/>
      <c r="Q424" s="73"/>
      <c r="R424" s="73"/>
      <c r="S424" s="73"/>
      <c r="T424" s="73"/>
      <c r="U424" s="73"/>
      <c r="V424" s="73"/>
      <c r="W424" s="3"/>
      <c r="X424" s="74"/>
      <c r="Y424" s="3"/>
      <c r="Z424" s="3"/>
      <c r="AA424" s="3"/>
      <c r="AB424" s="3"/>
      <c r="AC424" s="3"/>
    </row>
    <row r="425" ht="12.75" customHeight="1">
      <c r="A425" s="160"/>
      <c r="B425" s="3"/>
      <c r="C425" s="166"/>
      <c r="D425" s="71"/>
      <c r="E425" s="71"/>
      <c r="F425" s="3"/>
      <c r="G425" s="3"/>
      <c r="H425" s="17"/>
      <c r="I425" s="73"/>
      <c r="J425" s="73"/>
      <c r="K425" s="73"/>
      <c r="L425" s="73"/>
      <c r="M425" s="73"/>
      <c r="N425" s="73"/>
      <c r="O425" s="74"/>
      <c r="P425" s="73"/>
      <c r="Q425" s="73"/>
      <c r="R425" s="73"/>
      <c r="S425" s="73"/>
      <c r="T425" s="73"/>
      <c r="U425" s="73"/>
      <c r="V425" s="73"/>
      <c r="W425" s="3"/>
      <c r="X425" s="74"/>
      <c r="Y425" s="3"/>
      <c r="Z425" s="3"/>
      <c r="AA425" s="3"/>
      <c r="AB425" s="3"/>
      <c r="AC425" s="3"/>
    </row>
    <row r="426" ht="12.75" customHeight="1">
      <c r="A426" s="160"/>
      <c r="B426" s="3"/>
      <c r="C426" s="166"/>
      <c r="D426" s="71"/>
      <c r="E426" s="71"/>
      <c r="F426" s="3"/>
      <c r="G426" s="3"/>
      <c r="H426" s="17"/>
      <c r="I426" s="73"/>
      <c r="J426" s="73"/>
      <c r="K426" s="73"/>
      <c r="L426" s="73"/>
      <c r="M426" s="73"/>
      <c r="N426" s="73"/>
      <c r="O426" s="74"/>
      <c r="P426" s="73"/>
      <c r="Q426" s="73"/>
      <c r="R426" s="73"/>
      <c r="S426" s="73"/>
      <c r="T426" s="73"/>
      <c r="U426" s="73"/>
      <c r="V426" s="73"/>
      <c r="W426" s="3"/>
      <c r="X426" s="74"/>
      <c r="Y426" s="3"/>
      <c r="Z426" s="3"/>
      <c r="AA426" s="3"/>
      <c r="AB426" s="3"/>
      <c r="AC426" s="3"/>
    </row>
    <row r="427" ht="12.75" customHeight="1">
      <c r="A427" s="160"/>
      <c r="B427" s="3"/>
      <c r="C427" s="166"/>
      <c r="D427" s="71"/>
      <c r="E427" s="71"/>
      <c r="F427" s="3"/>
      <c r="G427" s="3"/>
      <c r="H427" s="17"/>
      <c r="I427" s="73"/>
      <c r="J427" s="73"/>
      <c r="K427" s="73"/>
      <c r="L427" s="73"/>
      <c r="M427" s="73"/>
      <c r="N427" s="73"/>
      <c r="O427" s="74"/>
      <c r="P427" s="73"/>
      <c r="Q427" s="73"/>
      <c r="R427" s="73"/>
      <c r="S427" s="73"/>
      <c r="T427" s="73"/>
      <c r="U427" s="73"/>
      <c r="V427" s="73"/>
      <c r="W427" s="3"/>
      <c r="X427" s="74"/>
      <c r="Y427" s="3"/>
      <c r="Z427" s="3"/>
      <c r="AA427" s="3"/>
      <c r="AB427" s="3"/>
      <c r="AC427" s="3"/>
    </row>
    <row r="428" ht="12.75" customHeight="1">
      <c r="A428" s="160"/>
      <c r="B428" s="3"/>
      <c r="C428" s="166"/>
      <c r="D428" s="71"/>
      <c r="E428" s="71"/>
      <c r="F428" s="3"/>
      <c r="G428" s="3"/>
      <c r="H428" s="17"/>
      <c r="I428" s="73"/>
      <c r="J428" s="73"/>
      <c r="K428" s="73"/>
      <c r="L428" s="73"/>
      <c r="M428" s="73"/>
      <c r="N428" s="73"/>
      <c r="O428" s="74"/>
      <c r="P428" s="73"/>
      <c r="Q428" s="73"/>
      <c r="R428" s="73"/>
      <c r="S428" s="73"/>
      <c r="T428" s="73"/>
      <c r="U428" s="73"/>
      <c r="V428" s="73"/>
      <c r="W428" s="3"/>
      <c r="X428" s="74"/>
      <c r="Y428" s="3"/>
      <c r="Z428" s="3"/>
      <c r="AA428" s="3"/>
      <c r="AB428" s="3"/>
      <c r="AC428" s="3"/>
    </row>
    <row r="429" ht="12.75" customHeight="1">
      <c r="A429" s="160"/>
      <c r="B429" s="3"/>
      <c r="C429" s="166"/>
      <c r="D429" s="71"/>
      <c r="E429" s="71"/>
      <c r="F429" s="3"/>
      <c r="G429" s="3"/>
      <c r="H429" s="17"/>
      <c r="I429" s="73"/>
      <c r="J429" s="73"/>
      <c r="K429" s="73"/>
      <c r="L429" s="73"/>
      <c r="M429" s="73"/>
      <c r="N429" s="73"/>
      <c r="O429" s="74"/>
      <c r="P429" s="73"/>
      <c r="Q429" s="73"/>
      <c r="R429" s="73"/>
      <c r="S429" s="73"/>
      <c r="T429" s="73"/>
      <c r="U429" s="73"/>
      <c r="V429" s="73"/>
      <c r="W429" s="3"/>
      <c r="X429" s="74"/>
      <c r="Y429" s="3"/>
      <c r="Z429" s="3"/>
      <c r="AA429" s="3"/>
      <c r="AB429" s="3"/>
      <c r="AC429" s="3"/>
    </row>
    <row r="430" ht="12.75" customHeight="1">
      <c r="A430" s="160"/>
      <c r="B430" s="3"/>
      <c r="C430" s="166"/>
      <c r="D430" s="71"/>
      <c r="E430" s="71"/>
      <c r="F430" s="3"/>
      <c r="G430" s="3"/>
      <c r="H430" s="17"/>
      <c r="I430" s="73"/>
      <c r="J430" s="73"/>
      <c r="K430" s="73"/>
      <c r="L430" s="73"/>
      <c r="M430" s="73"/>
      <c r="N430" s="73"/>
      <c r="O430" s="74"/>
      <c r="P430" s="73"/>
      <c r="Q430" s="73"/>
      <c r="R430" s="73"/>
      <c r="S430" s="73"/>
      <c r="T430" s="73"/>
      <c r="U430" s="73"/>
      <c r="V430" s="73"/>
      <c r="W430" s="3"/>
      <c r="X430" s="74"/>
      <c r="Y430" s="3"/>
      <c r="Z430" s="3"/>
      <c r="AA430" s="3"/>
      <c r="AB430" s="3"/>
      <c r="AC430" s="3"/>
    </row>
    <row r="431" ht="12.75" customHeight="1">
      <c r="A431" s="160"/>
      <c r="B431" s="3"/>
      <c r="C431" s="166"/>
      <c r="D431" s="71"/>
      <c r="E431" s="71"/>
      <c r="F431" s="3"/>
      <c r="G431" s="3"/>
      <c r="H431" s="17"/>
      <c r="I431" s="73"/>
      <c r="J431" s="73"/>
      <c r="K431" s="73"/>
      <c r="L431" s="73"/>
      <c r="M431" s="73"/>
      <c r="N431" s="73"/>
      <c r="O431" s="74"/>
      <c r="P431" s="73"/>
      <c r="Q431" s="73"/>
      <c r="R431" s="73"/>
      <c r="S431" s="73"/>
      <c r="T431" s="73"/>
      <c r="U431" s="73"/>
      <c r="V431" s="73"/>
      <c r="W431" s="3"/>
      <c r="X431" s="74"/>
      <c r="Y431" s="3"/>
      <c r="Z431" s="3"/>
      <c r="AA431" s="3"/>
      <c r="AB431" s="3"/>
      <c r="AC431" s="3"/>
    </row>
    <row r="432" ht="12.75" customHeight="1">
      <c r="A432" s="160"/>
      <c r="B432" s="3"/>
      <c r="C432" s="166"/>
      <c r="D432" s="71"/>
      <c r="E432" s="71"/>
      <c r="F432" s="3"/>
      <c r="G432" s="3"/>
      <c r="H432" s="17"/>
      <c r="I432" s="73"/>
      <c r="J432" s="73"/>
      <c r="K432" s="73"/>
      <c r="L432" s="73"/>
      <c r="M432" s="73"/>
      <c r="N432" s="73"/>
      <c r="O432" s="74"/>
      <c r="P432" s="73"/>
      <c r="Q432" s="73"/>
      <c r="R432" s="73"/>
      <c r="S432" s="73"/>
      <c r="T432" s="73"/>
      <c r="U432" s="73"/>
      <c r="V432" s="73"/>
      <c r="W432" s="3"/>
      <c r="X432" s="74"/>
      <c r="Y432" s="3"/>
      <c r="Z432" s="3"/>
      <c r="AA432" s="3"/>
      <c r="AB432" s="3"/>
      <c r="AC432" s="3"/>
    </row>
    <row r="433" ht="12.75" customHeight="1">
      <c r="A433" s="160"/>
      <c r="B433" s="3"/>
      <c r="C433" s="166"/>
      <c r="D433" s="71"/>
      <c r="E433" s="71"/>
      <c r="F433" s="3"/>
      <c r="G433" s="3"/>
      <c r="H433" s="17"/>
      <c r="I433" s="73"/>
      <c r="J433" s="73"/>
      <c r="K433" s="73"/>
      <c r="L433" s="73"/>
      <c r="M433" s="73"/>
      <c r="N433" s="73"/>
      <c r="O433" s="74"/>
      <c r="P433" s="73"/>
      <c r="Q433" s="73"/>
      <c r="R433" s="73"/>
      <c r="S433" s="73"/>
      <c r="T433" s="73"/>
      <c r="U433" s="73"/>
      <c r="V433" s="73"/>
      <c r="W433" s="3"/>
      <c r="X433" s="74"/>
      <c r="Y433" s="3"/>
      <c r="Z433" s="3"/>
      <c r="AA433" s="3"/>
      <c r="AB433" s="3"/>
      <c r="AC433" s="3"/>
    </row>
    <row r="434" ht="12.75" customHeight="1">
      <c r="A434" s="160"/>
      <c r="B434" s="3"/>
      <c r="C434" s="166"/>
      <c r="D434" s="71"/>
      <c r="E434" s="71"/>
      <c r="F434" s="3"/>
      <c r="G434" s="3"/>
      <c r="H434" s="17"/>
      <c r="I434" s="73"/>
      <c r="J434" s="73"/>
      <c r="K434" s="73"/>
      <c r="L434" s="73"/>
      <c r="M434" s="73"/>
      <c r="N434" s="73"/>
      <c r="O434" s="74"/>
      <c r="P434" s="73"/>
      <c r="Q434" s="73"/>
      <c r="R434" s="73"/>
      <c r="S434" s="73"/>
      <c r="T434" s="73"/>
      <c r="U434" s="73"/>
      <c r="V434" s="73"/>
      <c r="W434" s="3"/>
      <c r="X434" s="74"/>
      <c r="Y434" s="3"/>
      <c r="Z434" s="3"/>
      <c r="AA434" s="3"/>
      <c r="AB434" s="3"/>
      <c r="AC434" s="3"/>
    </row>
    <row r="435" ht="12.75" customHeight="1">
      <c r="A435" s="160"/>
      <c r="B435" s="3"/>
      <c r="C435" s="166"/>
      <c r="D435" s="71"/>
      <c r="E435" s="71"/>
      <c r="F435" s="3"/>
      <c r="G435" s="3"/>
      <c r="H435" s="17"/>
      <c r="I435" s="73"/>
      <c r="J435" s="73"/>
      <c r="K435" s="73"/>
      <c r="L435" s="73"/>
      <c r="M435" s="73"/>
      <c r="N435" s="73"/>
      <c r="O435" s="74"/>
      <c r="P435" s="73"/>
      <c r="Q435" s="73"/>
      <c r="R435" s="73"/>
      <c r="S435" s="73"/>
      <c r="T435" s="73"/>
      <c r="U435" s="73"/>
      <c r="V435" s="73"/>
      <c r="W435" s="3"/>
      <c r="X435" s="74"/>
      <c r="Y435" s="3"/>
      <c r="Z435" s="3"/>
      <c r="AA435" s="3"/>
      <c r="AB435" s="3"/>
      <c r="AC435" s="3"/>
    </row>
    <row r="436" ht="12.75" customHeight="1">
      <c r="A436" s="160"/>
      <c r="B436" s="3"/>
      <c r="C436" s="166"/>
      <c r="D436" s="71"/>
      <c r="E436" s="71"/>
      <c r="F436" s="3"/>
      <c r="G436" s="3"/>
      <c r="H436" s="17"/>
      <c r="I436" s="73"/>
      <c r="J436" s="73"/>
      <c r="K436" s="73"/>
      <c r="L436" s="73"/>
      <c r="M436" s="73"/>
      <c r="N436" s="73"/>
      <c r="O436" s="74"/>
      <c r="P436" s="73"/>
      <c r="Q436" s="73"/>
      <c r="R436" s="73"/>
      <c r="S436" s="73"/>
      <c r="T436" s="73"/>
      <c r="U436" s="73"/>
      <c r="V436" s="73"/>
      <c r="W436" s="3"/>
      <c r="X436" s="74"/>
      <c r="Y436" s="3"/>
      <c r="Z436" s="3"/>
      <c r="AA436" s="3"/>
      <c r="AB436" s="3"/>
      <c r="AC436" s="3"/>
    </row>
    <row r="437" ht="12.75" customHeight="1">
      <c r="A437" s="160"/>
      <c r="B437" s="3"/>
      <c r="C437" s="166"/>
      <c r="D437" s="71"/>
      <c r="E437" s="71"/>
      <c r="F437" s="3"/>
      <c r="G437" s="3"/>
      <c r="H437" s="17"/>
      <c r="I437" s="73"/>
      <c r="J437" s="73"/>
      <c r="K437" s="73"/>
      <c r="L437" s="73"/>
      <c r="M437" s="73"/>
      <c r="N437" s="73"/>
      <c r="O437" s="74"/>
      <c r="P437" s="73"/>
      <c r="Q437" s="73"/>
      <c r="R437" s="73"/>
      <c r="S437" s="73"/>
      <c r="T437" s="73"/>
      <c r="U437" s="73"/>
      <c r="V437" s="73"/>
      <c r="W437" s="3"/>
      <c r="X437" s="74"/>
      <c r="Y437" s="3"/>
      <c r="Z437" s="3"/>
      <c r="AA437" s="3"/>
      <c r="AB437" s="3"/>
      <c r="AC437" s="3"/>
    </row>
    <row r="438" ht="12.75" customHeight="1">
      <c r="A438" s="160"/>
      <c r="B438" s="3"/>
      <c r="C438" s="166"/>
      <c r="D438" s="71"/>
      <c r="E438" s="71"/>
      <c r="F438" s="3"/>
      <c r="G438" s="3"/>
      <c r="H438" s="17"/>
      <c r="I438" s="73"/>
      <c r="J438" s="73"/>
      <c r="K438" s="73"/>
      <c r="L438" s="73"/>
      <c r="M438" s="73"/>
      <c r="N438" s="73"/>
      <c r="O438" s="74"/>
      <c r="P438" s="73"/>
      <c r="Q438" s="73"/>
      <c r="R438" s="73"/>
      <c r="S438" s="73"/>
      <c r="T438" s="73"/>
      <c r="U438" s="73"/>
      <c r="V438" s="73"/>
      <c r="W438" s="3"/>
      <c r="X438" s="74"/>
      <c r="Y438" s="3"/>
      <c r="Z438" s="3"/>
      <c r="AA438" s="3"/>
      <c r="AB438" s="3"/>
      <c r="AC438" s="3"/>
    </row>
    <row r="439" ht="12.75" customHeight="1">
      <c r="A439" s="160"/>
      <c r="B439" s="3"/>
      <c r="C439" s="166"/>
      <c r="D439" s="71"/>
      <c r="E439" s="71"/>
      <c r="F439" s="3"/>
      <c r="G439" s="3"/>
      <c r="H439" s="17"/>
      <c r="I439" s="73"/>
      <c r="J439" s="73"/>
      <c r="K439" s="73"/>
      <c r="L439" s="73"/>
      <c r="M439" s="73"/>
      <c r="N439" s="73"/>
      <c r="O439" s="74"/>
      <c r="P439" s="73"/>
      <c r="Q439" s="73"/>
      <c r="R439" s="73"/>
      <c r="S439" s="73"/>
      <c r="T439" s="73"/>
      <c r="U439" s="73"/>
      <c r="V439" s="73"/>
      <c r="W439" s="3"/>
      <c r="X439" s="74"/>
      <c r="Y439" s="3"/>
      <c r="Z439" s="3"/>
      <c r="AA439" s="3"/>
      <c r="AB439" s="3"/>
      <c r="AC439" s="3"/>
    </row>
    <row r="440" ht="12.75" customHeight="1">
      <c r="A440" s="160"/>
      <c r="B440" s="3"/>
      <c r="C440" s="166"/>
      <c r="D440" s="71"/>
      <c r="E440" s="71"/>
      <c r="F440" s="3"/>
      <c r="G440" s="3"/>
      <c r="H440" s="17"/>
      <c r="I440" s="73"/>
      <c r="J440" s="73"/>
      <c r="K440" s="73"/>
      <c r="L440" s="73"/>
      <c r="M440" s="73"/>
      <c r="N440" s="73"/>
      <c r="O440" s="74"/>
      <c r="P440" s="73"/>
      <c r="Q440" s="73"/>
      <c r="R440" s="73"/>
      <c r="S440" s="73"/>
      <c r="T440" s="73"/>
      <c r="U440" s="73"/>
      <c r="V440" s="73"/>
      <c r="W440" s="3"/>
      <c r="X440" s="74"/>
      <c r="Y440" s="3"/>
      <c r="Z440" s="3"/>
      <c r="AA440" s="3"/>
      <c r="AB440" s="3"/>
      <c r="AC440" s="3"/>
    </row>
    <row r="441" ht="12.75" customHeight="1">
      <c r="A441" s="160"/>
      <c r="B441" s="3"/>
      <c r="C441" s="166"/>
      <c r="D441" s="71"/>
      <c r="E441" s="71"/>
      <c r="F441" s="3"/>
      <c r="G441" s="3"/>
      <c r="H441" s="17"/>
      <c r="I441" s="73"/>
      <c r="J441" s="73"/>
      <c r="K441" s="73"/>
      <c r="L441" s="73"/>
      <c r="M441" s="73"/>
      <c r="N441" s="73"/>
      <c r="O441" s="74"/>
      <c r="P441" s="73"/>
      <c r="Q441" s="73"/>
      <c r="R441" s="73"/>
      <c r="S441" s="73"/>
      <c r="T441" s="73"/>
      <c r="U441" s="73"/>
      <c r="V441" s="73"/>
      <c r="W441" s="3"/>
      <c r="X441" s="74"/>
      <c r="Y441" s="3"/>
      <c r="Z441" s="3"/>
      <c r="AA441" s="3"/>
      <c r="AB441" s="3"/>
      <c r="AC441" s="3"/>
    </row>
    <row r="442" ht="12.75" customHeight="1">
      <c r="A442" s="160"/>
      <c r="B442" s="3"/>
      <c r="C442" s="166"/>
      <c r="D442" s="71"/>
      <c r="E442" s="71"/>
      <c r="F442" s="3"/>
      <c r="G442" s="3"/>
      <c r="H442" s="17"/>
      <c r="I442" s="73"/>
      <c r="J442" s="73"/>
      <c r="K442" s="73"/>
      <c r="L442" s="73"/>
      <c r="M442" s="73"/>
      <c r="N442" s="73"/>
      <c r="O442" s="74"/>
      <c r="P442" s="73"/>
      <c r="Q442" s="73"/>
      <c r="R442" s="73"/>
      <c r="S442" s="73"/>
      <c r="T442" s="73"/>
      <c r="U442" s="73"/>
      <c r="V442" s="73"/>
      <c r="W442" s="3"/>
      <c r="X442" s="74"/>
      <c r="Y442" s="3"/>
      <c r="Z442" s="3"/>
      <c r="AA442" s="3"/>
      <c r="AB442" s="3"/>
      <c r="AC442" s="3"/>
    </row>
    <row r="443" ht="12.75" customHeight="1">
      <c r="A443" s="160"/>
      <c r="B443" s="3"/>
      <c r="C443" s="166"/>
      <c r="D443" s="71"/>
      <c r="E443" s="71"/>
      <c r="F443" s="3"/>
      <c r="G443" s="3"/>
      <c r="H443" s="17"/>
      <c r="I443" s="73"/>
      <c r="J443" s="73"/>
      <c r="K443" s="73"/>
      <c r="L443" s="73"/>
      <c r="M443" s="73"/>
      <c r="N443" s="73"/>
      <c r="O443" s="74"/>
      <c r="P443" s="73"/>
      <c r="Q443" s="73"/>
      <c r="R443" s="73"/>
      <c r="S443" s="73"/>
      <c r="T443" s="73"/>
      <c r="U443" s="73"/>
      <c r="V443" s="73"/>
      <c r="W443" s="3"/>
      <c r="X443" s="74"/>
      <c r="Y443" s="3"/>
      <c r="Z443" s="3"/>
      <c r="AA443" s="3"/>
      <c r="AB443" s="3"/>
      <c r="AC443" s="3"/>
    </row>
    <row r="444" ht="12.75" customHeight="1">
      <c r="A444" s="160"/>
      <c r="B444" s="3"/>
      <c r="C444" s="166"/>
      <c r="D444" s="71"/>
      <c r="E444" s="71"/>
      <c r="F444" s="3"/>
      <c r="G444" s="3"/>
      <c r="H444" s="17"/>
      <c r="I444" s="73"/>
      <c r="J444" s="73"/>
      <c r="K444" s="73"/>
      <c r="L444" s="73"/>
      <c r="M444" s="73"/>
      <c r="N444" s="73"/>
      <c r="O444" s="74"/>
      <c r="P444" s="73"/>
      <c r="Q444" s="73"/>
      <c r="R444" s="73"/>
      <c r="S444" s="73"/>
      <c r="T444" s="73"/>
      <c r="U444" s="73"/>
      <c r="V444" s="73"/>
      <c r="W444" s="3"/>
      <c r="X444" s="74"/>
      <c r="Y444" s="3"/>
      <c r="Z444" s="3"/>
      <c r="AA444" s="3"/>
      <c r="AB444" s="3"/>
      <c r="AC444" s="3"/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Y1:Z1"/>
    <mergeCell ref="Y2:Z5"/>
    <mergeCell ref="R3:X17"/>
    <mergeCell ref="T18:U18"/>
    <mergeCell ref="R20:X20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32:X32"/>
    <mergeCell ref="R33:X33"/>
    <mergeCell ref="R34:X34"/>
    <mergeCell ref="R35:X35"/>
    <mergeCell ref="R36:X36"/>
    <mergeCell ref="R37:X37"/>
    <mergeCell ref="R38:S38"/>
    <mergeCell ref="T38:U38"/>
    <mergeCell ref="R39:S39"/>
    <mergeCell ref="T39:U39"/>
    <mergeCell ref="R40:S40"/>
    <mergeCell ref="T40:U40"/>
    <mergeCell ref="R44:S44"/>
    <mergeCell ref="I69:J69"/>
    <mergeCell ref="K69:M69"/>
    <mergeCell ref="N69:O69"/>
    <mergeCell ref="P69:V69"/>
    <mergeCell ref="W69:X69"/>
    <mergeCell ref="I233:J233"/>
    <mergeCell ref="K233:M233"/>
    <mergeCell ref="N233:O233"/>
    <mergeCell ref="P233:V233"/>
    <mergeCell ref="W233:X233"/>
    <mergeCell ref="R41:S41"/>
    <mergeCell ref="T41:U41"/>
    <mergeCell ref="R42:S42"/>
    <mergeCell ref="T42:U42"/>
    <mergeCell ref="R43:S43"/>
    <mergeCell ref="T43:U43"/>
    <mergeCell ref="T44:U44"/>
  </mergeCells>
  <dataValidations>
    <dataValidation type="date" allowBlank="1" showInputMessage="1" showErrorMessage="1" prompt="Invalid Date - The date must fall within this week." sqref="C32 B35:B36">
      <formula1>TODAY()-5</formula1>
      <formula2>TODAY()</formula2>
    </dataValidation>
    <dataValidation type="list" allowBlank="1" showErrorMessage="1" sqref="H4 P4">
      <formula1>"1,2,3,4,5,N/A"</formula1>
    </dataValidation>
    <dataValidation type="list" allowBlank="1" showErrorMessage="1" sqref="P6:P16">
      <formula1>"Yes,No,Varies"</formula1>
    </dataValidation>
    <dataValidation type="list" allowBlank="1" showErrorMessage="1" sqref="B33">
      <formula1>"Gift Card,Monthly Concession,One-Time Concession,None"</formula1>
    </dataValidation>
    <dataValidation type="decimal" allowBlank="1" showErrorMessage="1" sqref="I71:N229">
      <formula1>0.0</formula1>
      <formula2>3000000.0</formula2>
    </dataValidation>
    <dataValidation type="decimal" allowBlank="1" showErrorMessage="1" sqref="B29:B30 B32 I230:N230">
      <formula1>0.0</formula1>
      <formula2>3000.0</formula2>
    </dataValidation>
    <dataValidation type="decimal" operator="greaterThanOrEqual" allowBlank="1" showErrorMessage="1" sqref="B34 B39 B42 B46:B47 B50:B51 B53:B54 B56:B66 O67">
      <formula1>0.0</formula1>
    </dataValidation>
    <dataValidation type="list" allowBlank="1" showErrorMessage="1" sqref="A71:A229">
      <formula1>"Studio,1 Bedroom,2 Bedroom,3 Bedroom,4 Bedroom,5 Bedroom,6 Bedroom"</formula1>
    </dataValidation>
    <dataValidation type="list" allowBlank="1" showErrorMessage="1" sqref="AC17 P18 S18 AC19 P23 H5:H35 L34:N36 B38 B41 L38:L42 F39:G43 H71:H229">
      <formula1>"Yes,No"</formula1>
    </dataValidation>
    <dataValidation type="list" allowBlank="1" showErrorMessage="1" sqref="R38:R44">
      <formula1>"Monday,Tuesday,Wednesday,Thursday,Friday,Saturday,Sunday"</formula1>
    </dataValidation>
    <dataValidation type="list" allowBlank="1" showErrorMessage="1" sqref="B14">
      <formula1>"High-Rise,Mid-Rise,Wrap,Garden,Cottage,SFR"</formula1>
    </dataValidation>
    <dataValidation type="list" allowBlank="1" showErrorMessage="1" sqref="U45">
      <formula1>"10:00-5:00 PM,10:00-6:00 PM,9:00-6:00 PM,9:00-5:00 PM,12:00-5:00 PM"</formula1>
    </dataValidation>
    <dataValidation type="list" allowBlank="1" showErrorMessage="1" sqref="B22">
      <formula1>"Saturday-Friday,Sunday-Monday,Monday-Sunday"</formula1>
    </dataValidation>
    <dataValidation type="list" allowBlank="1" showErrorMessage="1" sqref="B15">
      <formula1>"1,2,3,4,5"</formula1>
    </dataValidation>
    <dataValidation type="decimal" allowBlank="1" showErrorMessage="1" sqref="B25 B27">
      <formula1>0.0</formula1>
      <formula2>1.2</formula2>
    </dataValidation>
    <dataValidation type="list" allowBlank="1" showErrorMessage="1" sqref="B16">
      <formula1>"Subject Property,Tier 1,Tier 2"</formula1>
    </dataValidation>
    <dataValidation type="list" allowBlank="1" showErrorMessage="1" sqref="B12">
      <formula1>"Student,Conventional,Affordable,Innovative"</formula1>
    </dataValidation>
    <dataValidation type="list" allowBlank="1" showErrorMessage="1" sqref="C46:C58">
      <formula1>"Monthly,Annual"</formula1>
    </dataValidation>
    <dataValidation type="list" allowBlank="1" showErrorMessage="1" sqref="P34:P36 P38:P42">
      <formula1>"Per Bed,Per Unit"</formula1>
    </dataValidation>
    <dataValidation type="decimal" allowBlank="1" showErrorMessage="1" sqref="T18 M38:M42">
      <formula1>0.0</formula1>
      <formula2>1000.0</formula2>
    </dataValidation>
    <dataValidation type="list" allowBlank="1" showErrorMessage="1" sqref="B13">
      <formula1>"New Construction,Operational,Undergoing Renovations"</formula1>
    </dataValidation>
    <dataValidation type="list" allowBlank="1" showErrorMessage="1" sqref="B48">
      <formula1>"App Fee Waived-Admin Due,Admin Fee Waived-App Due,Both Fees Waived,Both Fees Due"</formula1>
    </dataValidation>
  </dataValidations>
  <printOptions/>
  <pageMargins bottom="0.75" footer="0.0" header="0.0" left="0.25" right="0.25" top="0.75"/>
  <pageSetup fitToHeight="0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D8D8"/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2.71"/>
    <col customWidth="1" min="2" max="2" width="23.0"/>
    <col customWidth="1" min="3" max="3" width="12.0"/>
    <col customWidth="1" min="4" max="5" width="10.43"/>
    <col customWidth="1" min="6" max="7" width="9.29"/>
    <col customWidth="1" min="8" max="8" width="9.43"/>
    <col customWidth="1" min="9" max="10" width="7.71"/>
    <col customWidth="1" min="11" max="11" width="13.29"/>
    <col customWidth="1" min="12" max="12" width="9.71"/>
    <col customWidth="1" min="13" max="14" width="9.29"/>
    <col customWidth="1" min="15" max="15" width="11.86"/>
    <col customWidth="1" min="16" max="16" width="11.14"/>
    <col customWidth="1" min="17" max="17" width="7.71"/>
    <col customWidth="1" min="18" max="18" width="8.71"/>
    <col customWidth="1" min="19" max="19" width="9.29"/>
    <col customWidth="1" min="20" max="20" width="9.71"/>
    <col customWidth="1" min="21" max="21" width="8.29"/>
    <col customWidth="1" min="22" max="22" width="8.0"/>
    <col customWidth="1" min="23" max="23" width="7.71"/>
    <col customWidth="1" min="24" max="24" width="7.43"/>
    <col customWidth="1" min="25" max="25" width="10.57"/>
    <col customWidth="1" min="26" max="26" width="9.71"/>
    <col customWidth="1" min="27" max="29" width="9.29"/>
  </cols>
  <sheetData>
    <row r="1" ht="93.0" customHeight="1">
      <c r="A1" s="150" t="str">
        <f>Dashboard!$A$1</f>
        <v>MARKET SURVEY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2" t="str">
        <f>"Property Detail: "&amp;B4</f>
        <v>Property Detail: Bower</v>
      </c>
      <c r="Y1" s="17"/>
      <c r="AA1" s="3"/>
      <c r="AB1" s="3"/>
      <c r="AC1" s="3"/>
    </row>
    <row r="2" ht="18.0" customHeight="1">
      <c r="A2" s="9"/>
      <c r="B2" s="9"/>
      <c r="C2" s="17"/>
      <c r="D2" s="17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64"/>
      <c r="Y2" s="153"/>
      <c r="AA2" s="3"/>
      <c r="AB2" s="3"/>
      <c r="AC2" s="3"/>
    </row>
    <row r="3" ht="12.75" customHeight="1">
      <c r="A3" s="109" t="s">
        <v>133</v>
      </c>
      <c r="B3" s="109"/>
      <c r="C3" s="154"/>
      <c r="D3" s="17"/>
      <c r="E3" s="155" t="s">
        <v>134</v>
      </c>
      <c r="F3" s="109"/>
      <c r="G3" s="109"/>
      <c r="H3" s="109"/>
      <c r="I3" s="9"/>
      <c r="J3" s="9"/>
      <c r="K3" s="109" t="s">
        <v>135</v>
      </c>
      <c r="L3" s="109"/>
      <c r="M3" s="109"/>
      <c r="N3" s="109"/>
      <c r="O3" s="109"/>
      <c r="P3" s="109"/>
      <c r="Q3" s="3"/>
      <c r="R3" s="156" t="s">
        <v>136</v>
      </c>
      <c r="AA3" s="3"/>
      <c r="AB3" s="3"/>
      <c r="AC3" s="3"/>
    </row>
    <row r="4" ht="12.75" customHeight="1">
      <c r="A4" s="157" t="s">
        <v>1</v>
      </c>
      <c r="B4" s="158" t="s">
        <v>26</v>
      </c>
      <c r="C4" s="17"/>
      <c r="D4" s="17"/>
      <c r="E4" s="157" t="s">
        <v>137</v>
      </c>
      <c r="F4" s="9"/>
      <c r="G4" s="9"/>
      <c r="H4" s="159">
        <v>5.0</v>
      </c>
      <c r="I4" s="9"/>
      <c r="J4" s="9"/>
      <c r="K4" s="157" t="s">
        <v>138</v>
      </c>
      <c r="L4" s="9"/>
      <c r="M4" s="9"/>
      <c r="N4" s="19"/>
      <c r="O4" s="74"/>
      <c r="P4" s="159">
        <v>5.0</v>
      </c>
      <c r="Q4" s="3"/>
      <c r="AA4" s="3"/>
      <c r="AB4" s="3"/>
      <c r="AC4" s="3"/>
    </row>
    <row r="5" ht="12.75" customHeight="1">
      <c r="A5" s="160" t="s">
        <v>139</v>
      </c>
      <c r="B5" s="161"/>
      <c r="C5" s="17"/>
      <c r="D5" s="17"/>
      <c r="E5" s="157" t="s">
        <v>140</v>
      </c>
      <c r="F5" s="9"/>
      <c r="G5" s="9"/>
      <c r="H5" s="159" t="s">
        <v>178</v>
      </c>
      <c r="I5" s="9"/>
      <c r="J5" s="9"/>
      <c r="K5" s="157" t="s">
        <v>141</v>
      </c>
      <c r="L5" s="9"/>
      <c r="M5" s="9"/>
      <c r="N5" s="9"/>
      <c r="O5" s="74"/>
      <c r="P5" s="159">
        <v>1.0</v>
      </c>
      <c r="Q5" s="3"/>
      <c r="AA5" s="3"/>
      <c r="AB5" s="3"/>
      <c r="AC5" s="3"/>
    </row>
    <row r="6" ht="12.75" customHeight="1">
      <c r="A6" s="157" t="s">
        <v>142</v>
      </c>
      <c r="B6" s="158" t="s">
        <v>424</v>
      </c>
      <c r="C6" s="17"/>
      <c r="D6" s="17"/>
      <c r="E6" s="157" t="s">
        <v>143</v>
      </c>
      <c r="F6" s="9"/>
      <c r="G6" s="9"/>
      <c r="H6" s="159" t="s">
        <v>178</v>
      </c>
      <c r="I6" s="9"/>
      <c r="J6" s="9"/>
      <c r="K6" s="157" t="s">
        <v>144</v>
      </c>
      <c r="L6" s="9"/>
      <c r="M6" s="9"/>
      <c r="N6" s="9"/>
      <c r="O6" s="74"/>
      <c r="P6" s="159" t="s">
        <v>233</v>
      </c>
      <c r="Q6" s="3"/>
      <c r="Y6" s="3"/>
      <c r="Z6" s="3"/>
      <c r="AA6" s="3"/>
      <c r="AB6" s="3"/>
      <c r="AC6" s="3"/>
    </row>
    <row r="7" ht="12.75" customHeight="1">
      <c r="A7" s="157"/>
      <c r="B7" s="158"/>
      <c r="C7" s="162"/>
      <c r="D7" s="17"/>
      <c r="E7" s="163" t="s">
        <v>145</v>
      </c>
      <c r="F7" s="3"/>
      <c r="G7" s="3"/>
      <c r="H7" s="159" t="s">
        <v>233</v>
      </c>
      <c r="I7" s="9"/>
      <c r="J7" s="9"/>
      <c r="K7" s="157" t="s">
        <v>146</v>
      </c>
      <c r="L7" s="9"/>
      <c r="M7" s="9"/>
      <c r="N7" s="9"/>
      <c r="O7" s="74"/>
      <c r="P7" s="159" t="s">
        <v>233</v>
      </c>
      <c r="Q7" s="3"/>
      <c r="Y7" s="3"/>
      <c r="Z7" s="3"/>
      <c r="AA7" s="3"/>
      <c r="AB7" s="3"/>
      <c r="AC7" s="3"/>
    </row>
    <row r="8" ht="12.75" customHeight="1">
      <c r="A8" s="157" t="s">
        <v>147</v>
      </c>
      <c r="B8" s="164" t="s">
        <v>425</v>
      </c>
      <c r="C8" s="17"/>
      <c r="D8" s="17"/>
      <c r="E8" s="157" t="s">
        <v>148</v>
      </c>
      <c r="F8" s="9"/>
      <c r="G8" s="9"/>
      <c r="H8" s="159" t="s">
        <v>233</v>
      </c>
      <c r="I8" s="9"/>
      <c r="J8" s="9"/>
      <c r="K8" s="157" t="s">
        <v>149</v>
      </c>
      <c r="L8" s="9"/>
      <c r="M8" s="9"/>
      <c r="N8" s="9"/>
      <c r="O8" s="74"/>
      <c r="P8" s="159" t="s">
        <v>178</v>
      </c>
      <c r="Q8" s="3"/>
      <c r="Y8" s="3"/>
      <c r="Z8" s="3"/>
      <c r="AA8" s="3"/>
      <c r="AB8" s="3"/>
      <c r="AC8" s="3"/>
    </row>
    <row r="9" ht="12.75" customHeight="1">
      <c r="A9" s="157" t="s">
        <v>150</v>
      </c>
      <c r="B9" s="158" t="s">
        <v>426</v>
      </c>
      <c r="C9" s="17"/>
      <c r="D9" s="17"/>
      <c r="E9" s="157" t="s">
        <v>151</v>
      </c>
      <c r="F9" s="9"/>
      <c r="G9" s="9"/>
      <c r="H9" s="159" t="s">
        <v>178</v>
      </c>
      <c r="I9" s="9"/>
      <c r="J9" s="9"/>
      <c r="K9" s="157" t="s">
        <v>152</v>
      </c>
      <c r="L9" s="9"/>
      <c r="M9" s="9"/>
      <c r="N9" s="9"/>
      <c r="O9" s="74"/>
      <c r="P9" s="159" t="s">
        <v>178</v>
      </c>
      <c r="Q9" s="3"/>
      <c r="Y9" s="3"/>
      <c r="Z9" s="3"/>
      <c r="AA9" s="3"/>
      <c r="AB9" s="3"/>
      <c r="AC9" s="3"/>
    </row>
    <row r="10" ht="12.75" customHeight="1">
      <c r="A10" s="157" t="s">
        <v>153</v>
      </c>
      <c r="B10" s="158" t="s">
        <v>427</v>
      </c>
      <c r="C10" s="17"/>
      <c r="D10" s="17"/>
      <c r="E10" s="163" t="s">
        <v>154</v>
      </c>
      <c r="F10" s="3"/>
      <c r="G10" s="3"/>
      <c r="H10" s="159" t="s">
        <v>233</v>
      </c>
      <c r="I10" s="9"/>
      <c r="J10" s="9"/>
      <c r="K10" s="157" t="s">
        <v>155</v>
      </c>
      <c r="L10" s="9"/>
      <c r="M10" s="9"/>
      <c r="N10" s="9"/>
      <c r="O10" s="74"/>
      <c r="P10" s="159" t="s">
        <v>233</v>
      </c>
      <c r="Q10" s="3"/>
      <c r="Z10" s="3"/>
      <c r="AA10" s="3"/>
      <c r="AB10" s="3"/>
      <c r="AC10" s="3"/>
    </row>
    <row r="11" ht="12.75" customHeight="1">
      <c r="A11" s="157" t="s">
        <v>156</v>
      </c>
      <c r="B11" s="158" t="s">
        <v>427</v>
      </c>
      <c r="C11" s="18"/>
      <c r="D11" s="17"/>
      <c r="E11" s="157" t="s">
        <v>157</v>
      </c>
      <c r="F11" s="9"/>
      <c r="G11" s="9"/>
      <c r="H11" s="159" t="s">
        <v>178</v>
      </c>
      <c r="I11" s="9"/>
      <c r="J11" s="9"/>
      <c r="K11" s="157" t="s">
        <v>158</v>
      </c>
      <c r="L11" s="9"/>
      <c r="M11" s="9"/>
      <c r="N11" s="9"/>
      <c r="O11" s="74"/>
      <c r="P11" s="159" t="s">
        <v>233</v>
      </c>
      <c r="Q11" s="3"/>
      <c r="Y11" s="3"/>
      <c r="Z11" s="3"/>
      <c r="AA11" s="3"/>
      <c r="AB11" s="3"/>
      <c r="AC11" s="3"/>
    </row>
    <row r="12" ht="12.75" customHeight="1">
      <c r="A12" s="157" t="s">
        <v>159</v>
      </c>
      <c r="B12" s="165" t="s">
        <v>392</v>
      </c>
      <c r="C12" s="18"/>
      <c r="D12" s="17"/>
      <c r="E12" s="157" t="s">
        <v>160</v>
      </c>
      <c r="F12" s="9"/>
      <c r="G12" s="9"/>
      <c r="H12" s="159" t="s">
        <v>178</v>
      </c>
      <c r="I12" s="9"/>
      <c r="J12" s="9"/>
      <c r="K12" s="157" t="s">
        <v>161</v>
      </c>
      <c r="L12" s="9"/>
      <c r="M12" s="9"/>
      <c r="N12" s="9"/>
      <c r="O12" s="74"/>
      <c r="P12" s="159" t="s">
        <v>233</v>
      </c>
      <c r="Q12" s="3"/>
      <c r="Y12" s="3"/>
      <c r="Z12" s="3"/>
      <c r="AA12" s="3"/>
      <c r="AB12" s="3"/>
      <c r="AC12" s="3"/>
    </row>
    <row r="13" ht="12.75" customHeight="1">
      <c r="A13" s="157" t="s">
        <v>162</v>
      </c>
      <c r="B13" s="165" t="s">
        <v>33</v>
      </c>
      <c r="C13" s="17"/>
      <c r="D13" s="17"/>
      <c r="E13" s="157" t="s">
        <v>163</v>
      </c>
      <c r="F13" s="9"/>
      <c r="G13" s="9"/>
      <c r="H13" s="159" t="s">
        <v>233</v>
      </c>
      <c r="I13" s="9"/>
      <c r="J13" s="9"/>
      <c r="K13" s="157" t="s">
        <v>164</v>
      </c>
      <c r="L13" s="9"/>
      <c r="M13" s="9"/>
      <c r="N13" s="9"/>
      <c r="O13" s="74"/>
      <c r="P13" s="159" t="s">
        <v>233</v>
      </c>
      <c r="Q13" s="3"/>
      <c r="Y13" s="3"/>
      <c r="Z13" s="3"/>
      <c r="AA13" s="3"/>
      <c r="AB13" s="3"/>
      <c r="AC13" s="3"/>
    </row>
    <row r="14" ht="12.75" customHeight="1">
      <c r="A14" s="157" t="s">
        <v>3</v>
      </c>
      <c r="B14" s="158" t="s">
        <v>393</v>
      </c>
      <c r="C14" s="166"/>
      <c r="D14" s="17"/>
      <c r="E14" s="157" t="s">
        <v>165</v>
      </c>
      <c r="F14" s="9"/>
      <c r="G14" s="9"/>
      <c r="H14" s="159" t="s">
        <v>178</v>
      </c>
      <c r="I14" s="9"/>
      <c r="J14" s="9"/>
      <c r="K14" s="157" t="s">
        <v>166</v>
      </c>
      <c r="L14" s="9"/>
      <c r="M14" s="9"/>
      <c r="N14" s="9"/>
      <c r="O14" s="74"/>
      <c r="P14" s="159" t="s">
        <v>178</v>
      </c>
      <c r="Q14" s="3"/>
      <c r="Y14" s="3"/>
      <c r="Z14" s="3"/>
      <c r="AA14" s="3"/>
      <c r="AB14" s="3"/>
      <c r="AC14" s="3"/>
    </row>
    <row r="15" ht="12.75" customHeight="1">
      <c r="A15" s="157" t="s">
        <v>167</v>
      </c>
      <c r="B15" s="167">
        <v>5.0</v>
      </c>
      <c r="C15" s="17"/>
      <c r="D15" s="17"/>
      <c r="E15" s="157" t="s">
        <v>168</v>
      </c>
      <c r="F15" s="9"/>
      <c r="G15" s="9"/>
      <c r="H15" s="159" t="s">
        <v>233</v>
      </c>
      <c r="I15" s="9"/>
      <c r="J15" s="9"/>
      <c r="K15" s="157" t="s">
        <v>169</v>
      </c>
      <c r="L15" s="9"/>
      <c r="M15" s="9"/>
      <c r="N15" s="9"/>
      <c r="O15" s="74"/>
      <c r="P15" s="159" t="s">
        <v>178</v>
      </c>
      <c r="Q15" s="3"/>
      <c r="Y15" s="3"/>
      <c r="Z15" s="3"/>
      <c r="AA15" s="3"/>
      <c r="AB15" s="3"/>
      <c r="AC15" s="3"/>
    </row>
    <row r="16" ht="12.75" customHeight="1">
      <c r="A16" s="157" t="s">
        <v>170</v>
      </c>
      <c r="B16" s="158" t="s">
        <v>394</v>
      </c>
      <c r="C16" s="17"/>
      <c r="D16" s="17"/>
      <c r="E16" s="157" t="s">
        <v>171</v>
      </c>
      <c r="F16" s="9"/>
      <c r="G16" s="9"/>
      <c r="H16" s="159" t="s">
        <v>233</v>
      </c>
      <c r="I16" s="9"/>
      <c r="J16" s="9"/>
      <c r="K16" s="157" t="s">
        <v>172</v>
      </c>
      <c r="L16" s="9"/>
      <c r="M16" s="9"/>
      <c r="N16" s="9"/>
      <c r="O16" s="74"/>
      <c r="P16" s="159" t="s">
        <v>178</v>
      </c>
      <c r="Q16" s="3"/>
      <c r="Y16" s="3"/>
      <c r="Z16" s="3"/>
      <c r="AA16" s="3"/>
      <c r="AB16" s="3"/>
      <c r="AC16" s="3"/>
    </row>
    <row r="17" ht="12.75" customHeight="1">
      <c r="A17" s="157" t="s">
        <v>173</v>
      </c>
      <c r="B17" s="158">
        <v>2020.0</v>
      </c>
      <c r="C17" s="18"/>
      <c r="D17" s="17"/>
      <c r="E17" s="157" t="s">
        <v>174</v>
      </c>
      <c r="F17" s="9"/>
      <c r="G17" s="9"/>
      <c r="H17" s="159" t="s">
        <v>178</v>
      </c>
      <c r="I17" s="9"/>
      <c r="J17" s="9"/>
      <c r="K17" s="168" t="s">
        <v>107</v>
      </c>
      <c r="L17" s="169"/>
      <c r="M17" s="169"/>
      <c r="N17" s="169"/>
      <c r="O17" s="170"/>
      <c r="P17" s="171"/>
      <c r="Q17" s="3"/>
      <c r="Y17" s="3"/>
      <c r="Z17" s="9"/>
      <c r="AA17" s="9"/>
      <c r="AB17" s="9"/>
      <c r="AC17" s="19"/>
    </row>
    <row r="18" ht="12.75" customHeight="1">
      <c r="A18" s="157" t="s">
        <v>175</v>
      </c>
      <c r="B18" s="165"/>
      <c r="C18" s="18"/>
      <c r="D18" s="17"/>
      <c r="E18" s="157" t="s">
        <v>176</v>
      </c>
      <c r="F18" s="9"/>
      <c r="G18" s="9"/>
      <c r="H18" s="159" t="s">
        <v>178</v>
      </c>
      <c r="I18" s="9"/>
      <c r="J18" s="9"/>
      <c r="K18" s="157" t="s">
        <v>177</v>
      </c>
      <c r="L18" s="9"/>
      <c r="M18" s="9"/>
      <c r="N18" s="9"/>
      <c r="O18" s="74"/>
      <c r="P18" s="172"/>
      <c r="Q18" s="3"/>
      <c r="R18" s="3"/>
      <c r="S18" s="17"/>
      <c r="T18" s="173"/>
      <c r="V18" s="174"/>
      <c r="W18" s="174"/>
      <c r="X18" s="174"/>
      <c r="Y18" s="3"/>
      <c r="Z18" s="9"/>
      <c r="AA18" s="3"/>
      <c r="AB18" s="9"/>
      <c r="AC18" s="19"/>
    </row>
    <row r="19" ht="12.75" customHeight="1">
      <c r="A19" s="175" t="s">
        <v>179</v>
      </c>
      <c r="B19" s="176" t="s">
        <v>428</v>
      </c>
      <c r="C19" s="17"/>
      <c r="D19" s="17"/>
      <c r="E19" s="157" t="s">
        <v>181</v>
      </c>
      <c r="F19" s="9"/>
      <c r="G19" s="9"/>
      <c r="H19" s="159" t="s">
        <v>178</v>
      </c>
      <c r="I19" s="9"/>
      <c r="J19" s="9"/>
      <c r="K19" s="157" t="s">
        <v>182</v>
      </c>
      <c r="L19" s="9"/>
      <c r="M19" s="9"/>
      <c r="N19" s="9"/>
      <c r="O19" s="74"/>
      <c r="P19" s="177">
        <v>0.0</v>
      </c>
      <c r="Q19" s="178">
        <f>IF($P$18="No",$P$19 + $P$20 + $P$21,0)</f>
        <v>0</v>
      </c>
      <c r="R19" s="109" t="s">
        <v>183</v>
      </c>
      <c r="S19" s="109"/>
      <c r="T19" s="109"/>
      <c r="U19" s="109"/>
      <c r="V19" s="109"/>
      <c r="W19" s="109"/>
      <c r="X19" s="109"/>
      <c r="Y19" s="9"/>
      <c r="Z19" s="9"/>
      <c r="AA19" s="9"/>
      <c r="AB19" s="3"/>
      <c r="AC19" s="19"/>
    </row>
    <row r="20" ht="12.75" customHeight="1">
      <c r="A20" s="3"/>
      <c r="B20" s="3"/>
      <c r="C20" s="154"/>
      <c r="D20" s="17"/>
      <c r="E20" s="157" t="s">
        <v>184</v>
      </c>
      <c r="F20" s="9"/>
      <c r="G20" s="9"/>
      <c r="H20" s="159" t="s">
        <v>178</v>
      </c>
      <c r="I20" s="9"/>
      <c r="J20" s="9"/>
      <c r="K20" s="157" t="s">
        <v>185</v>
      </c>
      <c r="L20" s="9"/>
      <c r="M20" s="9"/>
      <c r="N20" s="9"/>
      <c r="O20" s="74"/>
      <c r="P20" s="177">
        <v>0.0</v>
      </c>
      <c r="Q20" s="73"/>
      <c r="R20" s="180" t="s">
        <v>186</v>
      </c>
      <c r="S20" s="181"/>
      <c r="T20" s="181"/>
      <c r="U20" s="181"/>
      <c r="V20" s="181"/>
      <c r="W20" s="181"/>
      <c r="X20" s="182"/>
      <c r="Y20" s="9"/>
      <c r="Z20" s="9"/>
      <c r="AA20" s="9"/>
      <c r="AB20" s="3"/>
      <c r="AC20" s="19"/>
    </row>
    <row r="21" ht="12.75" customHeight="1">
      <c r="A21" s="109" t="s">
        <v>187</v>
      </c>
      <c r="B21" s="109"/>
      <c r="C21" s="154"/>
      <c r="D21" s="17"/>
      <c r="E21" s="157" t="s">
        <v>188</v>
      </c>
      <c r="F21" s="9"/>
      <c r="G21" s="9"/>
      <c r="H21" s="159" t="s">
        <v>233</v>
      </c>
      <c r="I21" s="9"/>
      <c r="J21" s="9"/>
      <c r="K21" s="157" t="s">
        <v>189</v>
      </c>
      <c r="L21" s="9"/>
      <c r="M21" s="9"/>
      <c r="N21" s="9"/>
      <c r="O21" s="74"/>
      <c r="P21" s="177">
        <v>0.0</v>
      </c>
      <c r="Q21" s="73"/>
      <c r="R21" s="183" t="s">
        <v>429</v>
      </c>
      <c r="S21" s="184"/>
      <c r="T21" s="184"/>
      <c r="U21" s="184"/>
      <c r="V21" s="184"/>
      <c r="W21" s="184"/>
      <c r="X21" s="185"/>
      <c r="Y21" s="9"/>
      <c r="Z21" s="9"/>
      <c r="AA21" s="9"/>
      <c r="AB21" s="3"/>
      <c r="AC21" s="19"/>
    </row>
    <row r="22" ht="12.75" customHeight="1">
      <c r="A22" s="157" t="s">
        <v>124</v>
      </c>
      <c r="B22" s="158" t="s">
        <v>190</v>
      </c>
      <c r="C22" s="154"/>
      <c r="D22" s="17"/>
      <c r="E22" s="157" t="s">
        <v>191</v>
      </c>
      <c r="F22" s="9"/>
      <c r="G22" s="9"/>
      <c r="H22" s="159" t="s">
        <v>178</v>
      </c>
      <c r="I22" s="9"/>
      <c r="J22" s="9"/>
      <c r="K22" s="168" t="s">
        <v>106</v>
      </c>
      <c r="L22" s="169"/>
      <c r="M22" s="169"/>
      <c r="N22" s="169"/>
      <c r="O22" s="170"/>
      <c r="P22" s="171"/>
      <c r="Q22" s="73"/>
      <c r="R22" s="183"/>
      <c r="S22" s="184"/>
      <c r="T22" s="184"/>
      <c r="U22" s="184"/>
      <c r="V22" s="184"/>
      <c r="W22" s="184"/>
      <c r="X22" s="185"/>
      <c r="Y22" s="9"/>
      <c r="Z22" s="9"/>
      <c r="AA22" s="9"/>
      <c r="AB22" s="3"/>
      <c r="AC22" s="19"/>
    </row>
    <row r="23" ht="12.75" customHeight="1">
      <c r="A23" s="157" t="s">
        <v>8</v>
      </c>
      <c r="B23" s="186" t="s">
        <v>395</v>
      </c>
      <c r="C23" s="154"/>
      <c r="D23" s="17"/>
      <c r="E23" s="157" t="s">
        <v>192</v>
      </c>
      <c r="F23" s="9"/>
      <c r="G23" s="9"/>
      <c r="H23" s="159" t="s">
        <v>178</v>
      </c>
      <c r="I23" s="9"/>
      <c r="J23" s="9"/>
      <c r="K23" s="157" t="s">
        <v>177</v>
      </c>
      <c r="L23" s="9"/>
      <c r="M23" s="9"/>
      <c r="N23" s="9"/>
      <c r="O23" s="74"/>
      <c r="P23" s="159"/>
      <c r="Q23" s="73"/>
      <c r="R23" s="183"/>
      <c r="S23" s="184"/>
      <c r="T23" s="184"/>
      <c r="U23" s="184"/>
      <c r="V23" s="184"/>
      <c r="W23" s="184"/>
      <c r="X23" s="185"/>
      <c r="Y23" s="9"/>
      <c r="Z23" s="9"/>
      <c r="AA23" s="9"/>
      <c r="AB23" s="3"/>
      <c r="AC23" s="19"/>
    </row>
    <row r="24" ht="12.75" customHeight="1">
      <c r="A24" s="163" t="s">
        <v>9</v>
      </c>
      <c r="B24" s="186" t="s">
        <v>395</v>
      </c>
      <c r="C24" s="187"/>
      <c r="D24" s="17"/>
      <c r="E24" s="157" t="s">
        <v>193</v>
      </c>
      <c r="F24" s="9"/>
      <c r="G24" s="9"/>
      <c r="H24" s="159" t="s">
        <v>233</v>
      </c>
      <c r="I24" s="9"/>
      <c r="J24" s="9"/>
      <c r="K24" s="157" t="s">
        <v>182</v>
      </c>
      <c r="L24" s="9"/>
      <c r="M24" s="9"/>
      <c r="N24" s="9"/>
      <c r="O24" s="74"/>
      <c r="P24" s="177">
        <v>0.0</v>
      </c>
      <c r="Q24" s="73"/>
      <c r="R24" s="183"/>
      <c r="S24" s="184"/>
      <c r="T24" s="184"/>
      <c r="U24" s="184"/>
      <c r="V24" s="184"/>
      <c r="W24" s="184"/>
      <c r="X24" s="185"/>
      <c r="Y24" s="9"/>
      <c r="Z24" s="9"/>
      <c r="AA24" s="9"/>
      <c r="AB24" s="9"/>
      <c r="AC24" s="19"/>
    </row>
    <row r="25" ht="12.75" customHeight="1">
      <c r="A25" s="157" t="s">
        <v>194</v>
      </c>
      <c r="B25" s="188">
        <v>0.95</v>
      </c>
      <c r="C25" s="121"/>
      <c r="D25" s="17"/>
      <c r="E25" s="157" t="s">
        <v>195</v>
      </c>
      <c r="F25" s="9"/>
      <c r="G25" s="9"/>
      <c r="H25" s="159" t="s">
        <v>178</v>
      </c>
      <c r="I25" s="3"/>
      <c r="J25" s="3"/>
      <c r="K25" s="168" t="s">
        <v>196</v>
      </c>
      <c r="L25" s="169"/>
      <c r="M25" s="169"/>
      <c r="N25" s="169"/>
      <c r="O25" s="170"/>
      <c r="P25" s="171"/>
      <c r="Q25" s="73"/>
      <c r="R25" s="183"/>
      <c r="S25" s="184"/>
      <c r="T25" s="184"/>
      <c r="U25" s="184"/>
      <c r="V25" s="184"/>
      <c r="W25" s="184"/>
      <c r="X25" s="185"/>
      <c r="Y25" s="9"/>
      <c r="Z25" s="9"/>
      <c r="AA25" s="9"/>
      <c r="AB25" s="9"/>
      <c r="AC25" s="19"/>
    </row>
    <row r="26" ht="12.75" customHeight="1">
      <c r="A26" s="157" t="s">
        <v>197</v>
      </c>
      <c r="B26" s="189">
        <f>MAXIFS('Historical Market Data'!$G:$G,'Historical Market Data'!$A:$A,$B$4,'Historical Market Data'!$B:$B,MAXIFS('Historical Market Data'!$B:$B,'Historical Market Data'!$A:$A,$B$4,'Historical Market Data'!$B:$B,"&lt;"&amp;(TODAY()-365)))</f>
        <v>0</v>
      </c>
      <c r="C26" s="187"/>
      <c r="D26" s="17"/>
      <c r="E26" s="157" t="s">
        <v>198</v>
      </c>
      <c r="F26" s="9"/>
      <c r="G26" s="9"/>
      <c r="H26" s="159" t="s">
        <v>233</v>
      </c>
      <c r="I26" s="3"/>
      <c r="J26" s="3"/>
      <c r="K26" s="157" t="s">
        <v>199</v>
      </c>
      <c r="L26" s="9"/>
      <c r="M26" s="9"/>
      <c r="N26" s="9"/>
      <c r="O26" s="74"/>
      <c r="P26" s="177">
        <v>0.0</v>
      </c>
      <c r="Q26" s="73"/>
      <c r="R26" s="183"/>
      <c r="S26" s="184"/>
      <c r="T26" s="184"/>
      <c r="U26" s="184"/>
      <c r="V26" s="184"/>
      <c r="W26" s="184"/>
      <c r="X26" s="185"/>
      <c r="Y26" s="9"/>
      <c r="Z26" s="9"/>
      <c r="AA26" s="9"/>
      <c r="AB26" s="9"/>
      <c r="AC26" s="19"/>
    </row>
    <row r="27" ht="12.75" customHeight="1">
      <c r="A27" s="157" t="s">
        <v>200</v>
      </c>
      <c r="B27" s="188">
        <v>0.93</v>
      </c>
      <c r="C27" s="121"/>
      <c r="D27" s="17"/>
      <c r="E27" s="157" t="s">
        <v>201</v>
      </c>
      <c r="F27" s="9"/>
      <c r="G27" s="9"/>
      <c r="H27" s="159" t="s">
        <v>178</v>
      </c>
      <c r="I27" s="3"/>
      <c r="J27" s="3"/>
      <c r="K27" s="157" t="s">
        <v>202</v>
      </c>
      <c r="L27" s="9"/>
      <c r="M27" s="9"/>
      <c r="N27" s="9"/>
      <c r="O27" s="74"/>
      <c r="P27" s="177">
        <v>0.0</v>
      </c>
      <c r="Q27" s="73"/>
      <c r="R27" s="183"/>
      <c r="S27" s="184"/>
      <c r="T27" s="184"/>
      <c r="U27" s="184"/>
      <c r="V27" s="184"/>
      <c r="W27" s="184"/>
      <c r="X27" s="185"/>
      <c r="Y27" s="9"/>
      <c r="Z27" s="9"/>
      <c r="AA27" s="9"/>
      <c r="AB27" s="9"/>
      <c r="AC27" s="19"/>
    </row>
    <row r="28" ht="12.75" customHeight="1">
      <c r="A28" s="157" t="s">
        <v>203</v>
      </c>
      <c r="B28" s="189">
        <f>MAXIFS('Historical Market Data'!$I:$I,'Historical Market Data'!$A:$A,$B$4,'Historical Market Data'!$B:$B,MAXIFS('Historical Market Data'!$B:$B,'Historical Market Data'!$A:$A,$B$4,'Historical Market Data'!$B:$B,"&lt;"&amp;(TODAY()-365)))</f>
        <v>0</v>
      </c>
      <c r="C28" s="190"/>
      <c r="D28" s="17"/>
      <c r="E28" s="157" t="s">
        <v>204</v>
      </c>
      <c r="F28" s="9"/>
      <c r="G28" s="9"/>
      <c r="H28" s="159" t="s">
        <v>178</v>
      </c>
      <c r="I28" s="3"/>
      <c r="J28" s="3"/>
      <c r="K28" s="157" t="s">
        <v>205</v>
      </c>
      <c r="L28" s="9"/>
      <c r="M28" s="9"/>
      <c r="N28" s="9"/>
      <c r="O28" s="74"/>
      <c r="P28" s="177">
        <v>0.0</v>
      </c>
      <c r="Q28" s="73"/>
      <c r="R28" s="183"/>
      <c r="S28" s="184"/>
      <c r="T28" s="184"/>
      <c r="U28" s="184"/>
      <c r="V28" s="184"/>
      <c r="W28" s="184"/>
      <c r="X28" s="185"/>
      <c r="Y28" s="9"/>
      <c r="Z28" s="9"/>
      <c r="AA28" s="3"/>
      <c r="AB28" s="3"/>
      <c r="AC28" s="3"/>
    </row>
    <row r="29" ht="12.75" customHeight="1">
      <c r="A29" s="157" t="s">
        <v>12</v>
      </c>
      <c r="B29" s="191">
        <v>0.0</v>
      </c>
      <c r="C29" s="190"/>
      <c r="D29" s="17"/>
      <c r="E29" s="157" t="s">
        <v>206</v>
      </c>
      <c r="F29" s="9"/>
      <c r="G29" s="9"/>
      <c r="H29" s="159" t="s">
        <v>178</v>
      </c>
      <c r="I29" s="3"/>
      <c r="J29" s="3"/>
      <c r="K29" s="157" t="s">
        <v>207</v>
      </c>
      <c r="L29" s="9"/>
      <c r="M29" s="9"/>
      <c r="N29" s="9"/>
      <c r="O29" s="74"/>
      <c r="P29" s="177">
        <v>0.0</v>
      </c>
      <c r="Q29" s="73"/>
      <c r="R29" s="183"/>
      <c r="S29" s="184"/>
      <c r="T29" s="184"/>
      <c r="U29" s="184"/>
      <c r="V29" s="184"/>
      <c r="W29" s="184"/>
      <c r="X29" s="185"/>
      <c r="Y29" s="9"/>
      <c r="Z29" s="9"/>
      <c r="AA29" s="3"/>
      <c r="AB29" s="3"/>
      <c r="AC29" s="3"/>
    </row>
    <row r="30" ht="12.75" customHeight="1">
      <c r="A30" s="157" t="s">
        <v>13</v>
      </c>
      <c r="B30" s="191">
        <v>0.0</v>
      </c>
      <c r="C30" s="190"/>
      <c r="D30" s="3"/>
      <c r="E30" s="157" t="s">
        <v>208</v>
      </c>
      <c r="F30" s="9"/>
      <c r="G30" s="9"/>
      <c r="H30" s="159" t="s">
        <v>233</v>
      </c>
      <c r="I30" s="3"/>
      <c r="J30" s="3"/>
      <c r="K30" s="175" t="s">
        <v>209</v>
      </c>
      <c r="L30" s="192"/>
      <c r="M30" s="192"/>
      <c r="N30" s="192"/>
      <c r="O30" s="193"/>
      <c r="P30" s="194">
        <v>0.0</v>
      </c>
      <c r="Q30" s="73"/>
      <c r="R30" s="180" t="s">
        <v>210</v>
      </c>
      <c r="S30" s="181"/>
      <c r="T30" s="181"/>
      <c r="U30" s="181"/>
      <c r="V30" s="181"/>
      <c r="W30" s="181"/>
      <c r="X30" s="182"/>
      <c r="Y30" s="9"/>
      <c r="Z30" s="9"/>
      <c r="AA30" s="3"/>
      <c r="AB30" s="3"/>
      <c r="AC30" s="3"/>
    </row>
    <row r="31" ht="12.75" customHeight="1">
      <c r="A31" s="160" t="s">
        <v>211</v>
      </c>
      <c r="B31" s="191">
        <v>0.0</v>
      </c>
      <c r="C31" s="166"/>
      <c r="D31" s="3"/>
      <c r="E31" s="157" t="s">
        <v>212</v>
      </c>
      <c r="F31" s="9"/>
      <c r="G31" s="9"/>
      <c r="H31" s="159" t="s">
        <v>178</v>
      </c>
      <c r="I31" s="3"/>
      <c r="J31" s="3"/>
      <c r="K31" s="3"/>
      <c r="L31" s="3"/>
      <c r="M31" s="3"/>
      <c r="N31" s="3"/>
      <c r="O31" s="3"/>
      <c r="P31" s="3"/>
      <c r="Q31" s="73"/>
      <c r="R31" s="183"/>
      <c r="S31" s="184"/>
      <c r="T31" s="184"/>
      <c r="U31" s="184"/>
      <c r="V31" s="184"/>
      <c r="W31" s="184"/>
      <c r="X31" s="185"/>
      <c r="Y31" s="9"/>
      <c r="Z31" s="3"/>
      <c r="AA31" s="3"/>
      <c r="AB31" s="3"/>
      <c r="AC31" s="3"/>
    </row>
    <row r="32" ht="12.75" customHeight="1">
      <c r="A32" s="157" t="s">
        <v>14</v>
      </c>
      <c r="B32" s="191">
        <v>2.0</v>
      </c>
      <c r="C32" s="195"/>
      <c r="D32" s="3"/>
      <c r="E32" s="157" t="s">
        <v>213</v>
      </c>
      <c r="F32" s="9"/>
      <c r="G32" s="9"/>
      <c r="H32" s="159" t="s">
        <v>178</v>
      </c>
      <c r="I32" s="3"/>
      <c r="J32" s="3"/>
      <c r="K32" s="109" t="s">
        <v>214</v>
      </c>
      <c r="L32" s="109"/>
      <c r="M32" s="109"/>
      <c r="N32" s="109"/>
      <c r="O32" s="109"/>
      <c r="P32" s="196"/>
      <c r="Q32" s="73"/>
      <c r="R32" s="183"/>
      <c r="S32" s="184"/>
      <c r="T32" s="184"/>
      <c r="U32" s="184"/>
      <c r="V32" s="184"/>
      <c r="W32" s="184"/>
      <c r="X32" s="185"/>
      <c r="Y32" s="9"/>
      <c r="Z32" s="3"/>
      <c r="AA32" s="3"/>
      <c r="AB32" s="3"/>
      <c r="AC32" s="3"/>
    </row>
    <row r="33" ht="12.75" customHeight="1">
      <c r="A33" s="157" t="s">
        <v>130</v>
      </c>
      <c r="B33" s="197" t="s">
        <v>215</v>
      </c>
      <c r="C33" s="121"/>
      <c r="D33" s="3"/>
      <c r="E33" s="157" t="s">
        <v>216</v>
      </c>
      <c r="F33" s="9"/>
      <c r="G33" s="9"/>
      <c r="H33" s="159" t="s">
        <v>233</v>
      </c>
      <c r="I33" s="3"/>
      <c r="J33" s="3"/>
      <c r="K33" s="198"/>
      <c r="L33" s="199" t="s">
        <v>217</v>
      </c>
      <c r="M33" s="200" t="s">
        <v>218</v>
      </c>
      <c r="N33" s="201" t="s">
        <v>219</v>
      </c>
      <c r="O33" s="200" t="s">
        <v>220</v>
      </c>
      <c r="P33" s="202" t="s">
        <v>221</v>
      </c>
      <c r="Q33" s="73"/>
      <c r="R33" s="183"/>
      <c r="S33" s="184"/>
      <c r="T33" s="184"/>
      <c r="U33" s="184"/>
      <c r="V33" s="184"/>
      <c r="W33" s="184"/>
      <c r="X33" s="185"/>
      <c r="Y33" s="9"/>
      <c r="Z33" s="3"/>
      <c r="AA33" s="3"/>
      <c r="AB33" s="3"/>
      <c r="AC33" s="3"/>
    </row>
    <row r="34" ht="12.75" customHeight="1">
      <c r="A34" s="157" t="s">
        <v>131</v>
      </c>
      <c r="B34" s="203">
        <v>0.0</v>
      </c>
      <c r="C34" s="204"/>
      <c r="D34" s="3"/>
      <c r="E34" s="157" t="s">
        <v>222</v>
      </c>
      <c r="F34" s="9"/>
      <c r="G34" s="9"/>
      <c r="H34" s="159" t="s">
        <v>233</v>
      </c>
      <c r="I34" s="3"/>
      <c r="J34" s="3"/>
      <c r="K34" s="163" t="s">
        <v>223</v>
      </c>
      <c r="L34" s="17" t="s">
        <v>178</v>
      </c>
      <c r="M34" s="17" t="s">
        <v>178</v>
      </c>
      <c r="N34" s="17" t="s">
        <v>178</v>
      </c>
      <c r="O34" s="173">
        <v>14.0</v>
      </c>
      <c r="P34" s="205" t="s">
        <v>373</v>
      </c>
      <c r="Q34" s="178">
        <f t="shared" ref="Q34:Q36" si="1">IF(OR($L34="Yes", $N34= "Yes"), IF($O34 = 0, 0, -1 * $O34), 0)</f>
        <v>0</v>
      </c>
      <c r="R34" s="183"/>
      <c r="S34" s="184"/>
      <c r="T34" s="184"/>
      <c r="U34" s="184"/>
      <c r="V34" s="184"/>
      <c r="W34" s="184"/>
      <c r="X34" s="185"/>
      <c r="Y34" s="9"/>
      <c r="Z34" s="3"/>
      <c r="AA34" s="3"/>
      <c r="AB34" s="3"/>
      <c r="AC34" s="3"/>
    </row>
    <row r="35" ht="12.75" customHeight="1">
      <c r="A35" s="175" t="s">
        <v>132</v>
      </c>
      <c r="B35" s="206">
        <v>45338.0</v>
      </c>
      <c r="C35" s="121"/>
      <c r="D35" s="3"/>
      <c r="E35" s="175" t="s">
        <v>224</v>
      </c>
      <c r="F35" s="192"/>
      <c r="G35" s="192"/>
      <c r="H35" s="207" t="s">
        <v>233</v>
      </c>
      <c r="I35" s="3"/>
      <c r="J35" s="3"/>
      <c r="K35" s="163" t="s">
        <v>225</v>
      </c>
      <c r="L35" s="17" t="s">
        <v>178</v>
      </c>
      <c r="M35" s="17" t="s">
        <v>178</v>
      </c>
      <c r="N35" s="17" t="s">
        <v>178</v>
      </c>
      <c r="O35" s="173">
        <v>0.0</v>
      </c>
      <c r="P35" s="205" t="s">
        <v>373</v>
      </c>
      <c r="Q35" s="178">
        <f t="shared" si="1"/>
        <v>0</v>
      </c>
      <c r="R35" s="183"/>
      <c r="S35" s="184"/>
      <c r="T35" s="184"/>
      <c r="U35" s="184"/>
      <c r="V35" s="184"/>
      <c r="W35" s="184"/>
      <c r="X35" s="185"/>
      <c r="Y35" s="9"/>
      <c r="Z35" s="3"/>
      <c r="AA35" s="3"/>
      <c r="AB35" s="3"/>
      <c r="AC35" s="3"/>
    </row>
    <row r="36" ht="12.75" customHeight="1">
      <c r="A36" s="9"/>
      <c r="B36" s="208"/>
      <c r="C36" s="204"/>
      <c r="D36" s="3"/>
      <c r="E36" s="3"/>
      <c r="F36" s="3"/>
      <c r="G36" s="3"/>
      <c r="H36" s="3"/>
      <c r="I36" s="3"/>
      <c r="J36" s="3"/>
      <c r="K36" s="163" t="s">
        <v>109</v>
      </c>
      <c r="L36" s="17" t="s">
        <v>178</v>
      </c>
      <c r="M36" s="17" t="s">
        <v>178</v>
      </c>
      <c r="N36" s="17" t="s">
        <v>178</v>
      </c>
      <c r="O36" s="173">
        <v>0.0</v>
      </c>
      <c r="P36" s="205" t="s">
        <v>373</v>
      </c>
      <c r="Q36" s="178">
        <f t="shared" si="1"/>
        <v>0</v>
      </c>
      <c r="R36" s="183"/>
      <c r="S36" s="184"/>
      <c r="T36" s="184"/>
      <c r="U36" s="184"/>
      <c r="V36" s="184"/>
      <c r="W36" s="184"/>
      <c r="X36" s="185"/>
      <c r="Y36" s="9"/>
      <c r="Z36" s="3"/>
      <c r="AA36" s="3"/>
      <c r="AB36" s="3"/>
      <c r="AC36" s="3"/>
    </row>
    <row r="37" ht="12.75" customHeight="1">
      <c r="A37" s="109" t="s">
        <v>226</v>
      </c>
      <c r="B37" s="109"/>
      <c r="C37" s="204"/>
      <c r="D37" s="3"/>
      <c r="E37" s="179" t="s">
        <v>112</v>
      </c>
      <c r="F37" s="109"/>
      <c r="G37" s="109"/>
      <c r="H37" s="109"/>
      <c r="I37" s="3"/>
      <c r="J37" s="3"/>
      <c r="K37" s="198" t="s">
        <v>227</v>
      </c>
      <c r="L37" s="209" t="s">
        <v>228</v>
      </c>
      <c r="M37" s="209" t="s">
        <v>220</v>
      </c>
      <c r="N37" s="209"/>
      <c r="O37" s="209"/>
      <c r="P37" s="210"/>
      <c r="Q37" s="178">
        <f>IF(L37="No",1,-1)</f>
        <v>-1</v>
      </c>
      <c r="R37" s="180" t="s">
        <v>229</v>
      </c>
      <c r="S37" s="181"/>
      <c r="T37" s="181"/>
      <c r="U37" s="181"/>
      <c r="V37" s="181"/>
      <c r="W37" s="181"/>
      <c r="X37" s="182"/>
      <c r="Y37" s="9"/>
      <c r="Z37" s="3"/>
      <c r="AA37" s="3"/>
      <c r="AB37" s="3"/>
      <c r="AC37" s="3"/>
    </row>
    <row r="38" ht="12.75" customHeight="1">
      <c r="A38" s="157" t="s">
        <v>230</v>
      </c>
      <c r="B38" s="211" t="s">
        <v>178</v>
      </c>
      <c r="C38" s="204"/>
      <c r="D38" s="3"/>
      <c r="E38" s="198"/>
      <c r="F38" s="209" t="s">
        <v>231</v>
      </c>
      <c r="G38" s="209" t="s">
        <v>228</v>
      </c>
      <c r="H38" s="212" t="s">
        <v>220</v>
      </c>
      <c r="I38" s="213"/>
      <c r="J38" s="213"/>
      <c r="K38" s="163" t="s">
        <v>232</v>
      </c>
      <c r="L38" s="17" t="s">
        <v>233</v>
      </c>
      <c r="M38" s="173">
        <v>0.0</v>
      </c>
      <c r="N38" s="73"/>
      <c r="O38" s="204"/>
      <c r="P38" s="205" t="s">
        <v>373</v>
      </c>
      <c r="Q38" s="178">
        <f>IF($L38="No",$M38,-1 * $M38)</f>
        <v>0</v>
      </c>
      <c r="R38" s="214" t="s">
        <v>234</v>
      </c>
      <c r="S38" s="184"/>
      <c r="T38" s="215" t="s">
        <v>235</v>
      </c>
      <c r="U38" s="184"/>
      <c r="V38" s="216"/>
      <c r="W38" s="216"/>
      <c r="X38" s="217"/>
      <c r="Y38" s="9"/>
      <c r="Z38" s="3"/>
      <c r="AA38" s="3"/>
      <c r="AB38" s="3"/>
      <c r="AC38" s="3"/>
    </row>
    <row r="39" ht="12.75" customHeight="1">
      <c r="A39" s="157" t="s">
        <v>236</v>
      </c>
      <c r="B39" s="218">
        <v>0.0</v>
      </c>
      <c r="C39" s="204"/>
      <c r="D39" s="3"/>
      <c r="E39" s="157" t="s">
        <v>237</v>
      </c>
      <c r="F39" s="219" t="s">
        <v>178</v>
      </c>
      <c r="G39" s="219" t="s">
        <v>178</v>
      </c>
      <c r="H39" s="177">
        <v>0.0</v>
      </c>
      <c r="I39" s="8">
        <f t="shared" ref="I39:I43" si="2">IF(AND($G39="Yes",$F39="No"), -1 * $H39,IF(AND($G39="No",$F39="Yes"), $H39, 0))</f>
        <v>0</v>
      </c>
      <c r="J39" s="8"/>
      <c r="K39" s="163" t="s">
        <v>238</v>
      </c>
      <c r="L39" s="17" t="s">
        <v>178</v>
      </c>
      <c r="M39" s="173">
        <v>0.0</v>
      </c>
      <c r="N39" s="73"/>
      <c r="O39" s="204"/>
      <c r="P39" s="205" t="s">
        <v>373</v>
      </c>
      <c r="Q39" s="178">
        <f>IF($L39="No",$M39, IF($M39 = 0,0, -1 * $M39))</f>
        <v>0</v>
      </c>
      <c r="R39" s="214" t="s">
        <v>239</v>
      </c>
      <c r="S39" s="184"/>
      <c r="T39" s="215" t="s">
        <v>235</v>
      </c>
      <c r="U39" s="184"/>
      <c r="V39" s="216"/>
      <c r="W39" s="216"/>
      <c r="X39" s="217"/>
      <c r="Y39" s="9"/>
      <c r="Z39" s="3"/>
      <c r="AA39" s="3"/>
      <c r="AB39" s="3"/>
      <c r="AC39" s="3"/>
    </row>
    <row r="40" ht="12.75" customHeight="1">
      <c r="A40" s="157" t="s">
        <v>240</v>
      </c>
      <c r="B40" s="211" t="s">
        <v>115</v>
      </c>
      <c r="C40" s="204"/>
      <c r="D40" s="3"/>
      <c r="E40" s="157" t="s">
        <v>241</v>
      </c>
      <c r="F40" s="220" t="s">
        <v>178</v>
      </c>
      <c r="G40" s="220" t="s">
        <v>178</v>
      </c>
      <c r="H40" s="177">
        <v>0.0</v>
      </c>
      <c r="I40" s="8">
        <f t="shared" si="2"/>
        <v>0</v>
      </c>
      <c r="J40" s="8"/>
      <c r="K40" s="163" t="s">
        <v>242</v>
      </c>
      <c r="L40" s="17" t="s">
        <v>233</v>
      </c>
      <c r="M40" s="173">
        <v>0.0</v>
      </c>
      <c r="N40" s="73"/>
      <c r="O40" s="204"/>
      <c r="P40" s="205" t="s">
        <v>373</v>
      </c>
      <c r="Q40" s="178">
        <f>IF($L40="No",$M40, IF($M40 = 0, 0, -1 * $M40))</f>
        <v>0</v>
      </c>
      <c r="R40" s="214" t="s">
        <v>243</v>
      </c>
      <c r="S40" s="184"/>
      <c r="T40" s="215" t="s">
        <v>235</v>
      </c>
      <c r="U40" s="184"/>
      <c r="V40" s="216"/>
      <c r="W40" s="216"/>
      <c r="X40" s="217"/>
      <c r="Y40" s="9"/>
      <c r="Z40" s="3"/>
      <c r="AA40" s="3"/>
      <c r="AB40" s="3"/>
      <c r="AC40" s="3"/>
    </row>
    <row r="41" ht="12.75" customHeight="1">
      <c r="A41" s="157" t="s">
        <v>244</v>
      </c>
      <c r="B41" s="211" t="s">
        <v>178</v>
      </c>
      <c r="C41" s="9"/>
      <c r="D41" s="3"/>
      <c r="E41" s="157" t="s">
        <v>245</v>
      </c>
      <c r="F41" s="220" t="s">
        <v>178</v>
      </c>
      <c r="G41" s="220" t="s">
        <v>178</v>
      </c>
      <c r="H41" s="177">
        <v>0.0</v>
      </c>
      <c r="I41" s="8">
        <f t="shared" si="2"/>
        <v>0</v>
      </c>
      <c r="J41" s="8"/>
      <c r="K41" s="163" t="s">
        <v>246</v>
      </c>
      <c r="L41" s="17" t="s">
        <v>178</v>
      </c>
      <c r="M41" s="173">
        <v>0.0</v>
      </c>
      <c r="N41" s="73"/>
      <c r="O41" s="204"/>
      <c r="P41" s="205" t="s">
        <v>373</v>
      </c>
      <c r="Q41" s="178">
        <f>IF($L41="No",$M41,-1 * $M41)</f>
        <v>0</v>
      </c>
      <c r="R41" s="214" t="s">
        <v>247</v>
      </c>
      <c r="S41" s="184"/>
      <c r="T41" s="215" t="s">
        <v>235</v>
      </c>
      <c r="U41" s="184"/>
      <c r="V41" s="216"/>
      <c r="W41" s="216"/>
      <c r="X41" s="217"/>
      <c r="Y41" s="9"/>
      <c r="Z41" s="3"/>
      <c r="AA41" s="3"/>
      <c r="AB41" s="3"/>
      <c r="AC41" s="3"/>
    </row>
    <row r="42" ht="12.75" customHeight="1">
      <c r="A42" s="157" t="s">
        <v>248</v>
      </c>
      <c r="B42" s="218">
        <v>0.0</v>
      </c>
      <c r="C42" s="9"/>
      <c r="D42" s="3"/>
      <c r="E42" s="157" t="s">
        <v>249</v>
      </c>
      <c r="F42" s="220" t="s">
        <v>178</v>
      </c>
      <c r="G42" s="220" t="s">
        <v>178</v>
      </c>
      <c r="H42" s="177">
        <v>0.0</v>
      </c>
      <c r="I42" s="8">
        <f t="shared" si="2"/>
        <v>0</v>
      </c>
      <c r="J42" s="8"/>
      <c r="K42" s="221" t="s">
        <v>250</v>
      </c>
      <c r="L42" s="222" t="s">
        <v>233</v>
      </c>
      <c r="M42" s="223">
        <v>0.0</v>
      </c>
      <c r="N42" s="224"/>
      <c r="O42" s="224"/>
      <c r="P42" s="225" t="s">
        <v>373</v>
      </c>
      <c r="Q42" s="178">
        <f>IF($L42="No",$M42, IF($M42 = 0, 0, -1 * $M42))</f>
        <v>0</v>
      </c>
      <c r="R42" s="214" t="s">
        <v>251</v>
      </c>
      <c r="S42" s="184"/>
      <c r="T42" s="215" t="s">
        <v>235</v>
      </c>
      <c r="U42" s="184"/>
      <c r="V42" s="216"/>
      <c r="W42" s="216"/>
      <c r="X42" s="217"/>
      <c r="Y42" s="9"/>
      <c r="Z42" s="3"/>
      <c r="AA42" s="3"/>
      <c r="AB42" s="3"/>
      <c r="AC42" s="3"/>
    </row>
    <row r="43" ht="12.75" customHeight="1">
      <c r="A43" s="175" t="s">
        <v>252</v>
      </c>
      <c r="B43" s="226" t="s">
        <v>115</v>
      </c>
      <c r="C43" s="9"/>
      <c r="D43" s="3"/>
      <c r="E43" s="175" t="s">
        <v>209</v>
      </c>
      <c r="F43" s="227" t="s">
        <v>178</v>
      </c>
      <c r="G43" s="227" t="s">
        <v>178</v>
      </c>
      <c r="H43" s="194">
        <v>0.0</v>
      </c>
      <c r="I43" s="8">
        <f t="shared" si="2"/>
        <v>0</v>
      </c>
      <c r="J43" s="8"/>
      <c r="K43" s="3"/>
      <c r="L43" s="3"/>
      <c r="M43" s="3"/>
      <c r="N43" s="3"/>
      <c r="O43" s="3"/>
      <c r="P43" s="3"/>
      <c r="Q43" s="73"/>
      <c r="R43" s="214" t="s">
        <v>253</v>
      </c>
      <c r="S43" s="184"/>
      <c r="T43" s="215" t="s">
        <v>235</v>
      </c>
      <c r="U43" s="184"/>
      <c r="V43" s="216"/>
      <c r="W43" s="216"/>
      <c r="X43" s="217"/>
      <c r="Y43" s="9"/>
      <c r="Z43" s="3"/>
      <c r="AA43" s="3"/>
      <c r="AB43" s="3"/>
      <c r="AC43" s="3"/>
    </row>
    <row r="44" ht="12.75" customHeight="1">
      <c r="A44" s="9"/>
      <c r="B44" s="9"/>
      <c r="C44" s="9"/>
      <c r="D44" s="3"/>
      <c r="E44" s="9"/>
      <c r="F44" s="17"/>
      <c r="G44" s="17"/>
      <c r="H44" s="24"/>
      <c r="I44" s="8">
        <f>SUM(I39:I43)</f>
        <v>0</v>
      </c>
      <c r="J44" s="3"/>
      <c r="K44" s="3"/>
      <c r="L44" s="3"/>
      <c r="M44" s="3"/>
      <c r="N44" s="3"/>
      <c r="O44" s="3"/>
      <c r="P44" s="3"/>
      <c r="Q44" s="73"/>
      <c r="R44" s="228" t="s">
        <v>254</v>
      </c>
      <c r="S44" s="229"/>
      <c r="T44" s="230" t="s">
        <v>235</v>
      </c>
      <c r="U44" s="229"/>
      <c r="V44" s="231"/>
      <c r="W44" s="231"/>
      <c r="X44" s="232"/>
      <c r="Y44" s="9"/>
      <c r="Z44" s="3"/>
      <c r="AA44" s="3"/>
      <c r="AB44" s="3"/>
      <c r="AC44" s="3"/>
    </row>
    <row r="45" ht="12.75" customHeight="1">
      <c r="A45" s="109" t="s">
        <v>255</v>
      </c>
      <c r="B45" s="109" t="s">
        <v>220</v>
      </c>
      <c r="C45" s="109" t="s">
        <v>256</v>
      </c>
      <c r="D45" s="3"/>
      <c r="E45" s="9"/>
      <c r="F45" s="17"/>
      <c r="G45" s="17"/>
      <c r="H45" s="24"/>
      <c r="I45" s="3"/>
      <c r="J45" s="3"/>
      <c r="K45" s="3"/>
      <c r="L45" s="3"/>
      <c r="M45" s="3"/>
      <c r="N45" s="3"/>
      <c r="O45" s="3"/>
      <c r="P45" s="3"/>
      <c r="Q45" s="73"/>
      <c r="R45" s="233"/>
      <c r="S45" s="233"/>
      <c r="T45" s="233"/>
      <c r="U45" s="233"/>
      <c r="V45" s="233"/>
      <c r="W45" s="233"/>
      <c r="X45" s="233"/>
      <c r="Y45" s="9"/>
      <c r="Z45" s="3"/>
      <c r="AA45" s="3"/>
      <c r="AB45" s="3"/>
      <c r="AC45" s="3"/>
    </row>
    <row r="46" ht="12.75" customHeight="1">
      <c r="A46" s="157" t="s">
        <v>257</v>
      </c>
      <c r="B46" s="234">
        <v>0.0</v>
      </c>
      <c r="C46" s="158" t="s">
        <v>258</v>
      </c>
      <c r="D46" s="3"/>
      <c r="E46" s="9"/>
      <c r="F46" s="17"/>
      <c r="G46" s="17"/>
      <c r="H46" s="24"/>
      <c r="I46" s="3"/>
      <c r="J46" s="3"/>
      <c r="K46" s="3"/>
      <c r="L46" s="3"/>
      <c r="M46" s="3"/>
      <c r="N46" s="3"/>
      <c r="O46" s="3"/>
      <c r="P46" s="3"/>
      <c r="Q46" s="73"/>
      <c r="R46" s="233"/>
      <c r="S46" s="233"/>
      <c r="T46" s="233"/>
      <c r="U46" s="233"/>
      <c r="V46" s="233"/>
      <c r="W46" s="233"/>
      <c r="X46" s="233"/>
      <c r="Y46" s="233"/>
      <c r="Z46" s="3"/>
      <c r="AA46" s="3"/>
      <c r="AB46" s="3"/>
      <c r="AC46" s="3"/>
    </row>
    <row r="47" ht="12.75" customHeight="1">
      <c r="A47" s="157" t="s">
        <v>259</v>
      </c>
      <c r="B47" s="234">
        <v>0.0</v>
      </c>
      <c r="C47" s="158" t="s">
        <v>258</v>
      </c>
      <c r="D47" s="3"/>
      <c r="E47" s="9"/>
      <c r="F47" s="17"/>
      <c r="G47" s="17"/>
      <c r="H47" s="24"/>
      <c r="I47" s="3"/>
      <c r="J47" s="3"/>
      <c r="K47" s="3"/>
      <c r="L47" s="3"/>
      <c r="M47" s="3"/>
      <c r="N47" s="3"/>
      <c r="O47" s="3"/>
      <c r="P47" s="3"/>
      <c r="Q47" s="73"/>
      <c r="R47" s="233"/>
      <c r="S47" s="233"/>
      <c r="T47" s="233"/>
      <c r="U47" s="233"/>
      <c r="V47" s="233"/>
      <c r="W47" s="233"/>
      <c r="X47" s="233"/>
      <c r="Y47" s="233"/>
      <c r="Z47" s="3"/>
      <c r="AA47" s="3"/>
      <c r="AB47" s="3"/>
      <c r="AC47" s="3"/>
    </row>
    <row r="48" ht="12.75" customHeight="1">
      <c r="A48" s="157" t="s">
        <v>260</v>
      </c>
      <c r="B48" s="235" t="s">
        <v>261</v>
      </c>
      <c r="C48" s="158" t="s">
        <v>258</v>
      </c>
      <c r="D48" s="3"/>
      <c r="E48" s="9"/>
      <c r="F48" s="17"/>
      <c r="G48" s="17"/>
      <c r="H48" s="24"/>
      <c r="I48" s="3"/>
      <c r="J48" s="3"/>
      <c r="K48" s="3"/>
      <c r="L48" s="3"/>
      <c r="M48" s="3"/>
      <c r="N48" s="3"/>
      <c r="O48" s="3"/>
      <c r="P48" s="3"/>
      <c r="Q48" s="73"/>
      <c r="R48" s="233"/>
      <c r="S48" s="233"/>
      <c r="T48" s="233"/>
      <c r="U48" s="233"/>
      <c r="V48" s="233"/>
      <c r="W48" s="233"/>
      <c r="X48" s="233"/>
      <c r="Y48" s="233"/>
      <c r="Z48" s="3"/>
      <c r="AA48" s="3"/>
      <c r="AB48" s="3"/>
      <c r="AC48" s="3"/>
    </row>
    <row r="49" ht="12.75" customHeight="1">
      <c r="A49" s="157" t="s">
        <v>262</v>
      </c>
      <c r="B49" s="234">
        <v>0.0</v>
      </c>
      <c r="C49" s="158" t="s">
        <v>258</v>
      </c>
      <c r="D49" s="3"/>
      <c r="E49" s="9"/>
      <c r="F49" s="17"/>
      <c r="G49" s="17"/>
      <c r="H49" s="24"/>
      <c r="I49" s="3"/>
      <c r="J49" s="3"/>
      <c r="K49" s="3"/>
      <c r="L49" s="3"/>
      <c r="M49" s="3"/>
      <c r="N49" s="3"/>
      <c r="O49" s="3"/>
      <c r="P49" s="3"/>
      <c r="Q49" s="73"/>
      <c r="R49" s="233"/>
      <c r="S49" s="233"/>
      <c r="T49" s="233"/>
      <c r="U49" s="233"/>
      <c r="V49" s="233"/>
      <c r="W49" s="233"/>
      <c r="X49" s="233"/>
      <c r="Y49" s="233"/>
      <c r="Z49" s="3"/>
      <c r="AA49" s="3"/>
      <c r="AB49" s="3"/>
      <c r="AC49" s="3"/>
    </row>
    <row r="50" ht="12.75" customHeight="1">
      <c r="A50" s="157" t="s">
        <v>263</v>
      </c>
      <c r="B50" s="234">
        <v>0.0</v>
      </c>
      <c r="C50" s="158" t="s">
        <v>258</v>
      </c>
      <c r="D50" s="3"/>
      <c r="E50" s="9"/>
      <c r="F50" s="17"/>
      <c r="G50" s="17"/>
      <c r="H50" s="24"/>
      <c r="I50" s="3"/>
      <c r="J50" s="3"/>
      <c r="K50" s="3"/>
      <c r="L50" s="3"/>
      <c r="M50" s="3"/>
      <c r="N50" s="3"/>
      <c r="O50" s="3"/>
      <c r="P50" s="3"/>
      <c r="Q50" s="73"/>
      <c r="R50" s="233"/>
      <c r="S50" s="233"/>
      <c r="T50" s="233"/>
      <c r="U50" s="233"/>
      <c r="V50" s="233"/>
      <c r="W50" s="233"/>
      <c r="X50" s="233"/>
      <c r="Y50" s="233"/>
      <c r="Z50" s="3"/>
      <c r="AA50" s="3"/>
      <c r="AB50" s="3"/>
      <c r="AC50" s="3"/>
    </row>
    <row r="51" ht="12.75" customHeight="1">
      <c r="A51" s="157" t="s">
        <v>264</v>
      </c>
      <c r="B51" s="234">
        <v>0.0</v>
      </c>
      <c r="C51" s="158" t="s">
        <v>258</v>
      </c>
      <c r="D51" s="3"/>
      <c r="E51" s="9"/>
      <c r="F51" s="17"/>
      <c r="G51" s="17"/>
      <c r="H51" s="24"/>
      <c r="I51" s="3"/>
      <c r="J51" s="3"/>
      <c r="K51" s="3"/>
      <c r="L51" s="3"/>
      <c r="M51" s="3"/>
      <c r="N51" s="3"/>
      <c r="O51" s="3"/>
      <c r="P51" s="3"/>
      <c r="Q51" s="73"/>
      <c r="R51" s="233"/>
      <c r="S51" s="233"/>
      <c r="T51" s="233"/>
      <c r="U51" s="233"/>
      <c r="V51" s="233"/>
      <c r="W51" s="233"/>
      <c r="X51" s="233"/>
      <c r="Y51" s="233"/>
      <c r="Z51" s="3"/>
      <c r="AA51" s="3"/>
      <c r="AB51" s="3"/>
      <c r="AC51" s="3"/>
    </row>
    <row r="52" ht="12.75" customHeight="1">
      <c r="A52" s="157" t="s">
        <v>265</v>
      </c>
      <c r="B52" s="234">
        <v>0.0</v>
      </c>
      <c r="C52" s="158" t="s">
        <v>258</v>
      </c>
      <c r="D52" s="3"/>
      <c r="E52" s="9"/>
      <c r="F52" s="17"/>
      <c r="G52" s="17"/>
      <c r="H52" s="24"/>
      <c r="I52" s="3"/>
      <c r="J52" s="3"/>
      <c r="K52" s="3"/>
      <c r="L52" s="3"/>
      <c r="M52" s="3"/>
      <c r="N52" s="3"/>
      <c r="O52" s="3"/>
      <c r="P52" s="3"/>
      <c r="Q52" s="73"/>
      <c r="R52" s="233"/>
      <c r="S52" s="233"/>
      <c r="T52" s="233"/>
      <c r="U52" s="233"/>
      <c r="V52" s="233"/>
      <c r="W52" s="233"/>
      <c r="X52" s="233"/>
      <c r="Y52" s="233"/>
      <c r="Z52" s="3"/>
      <c r="AA52" s="3"/>
      <c r="AB52" s="3"/>
      <c r="AC52" s="3"/>
    </row>
    <row r="53" ht="12.75" customHeight="1">
      <c r="A53" s="157" t="s">
        <v>266</v>
      </c>
      <c r="B53" s="234">
        <v>0.0</v>
      </c>
      <c r="C53" s="158" t="s">
        <v>258</v>
      </c>
      <c r="D53" s="3"/>
      <c r="E53" s="9"/>
      <c r="F53" s="17"/>
      <c r="G53" s="17"/>
      <c r="H53" s="24"/>
      <c r="I53" s="3"/>
      <c r="J53" s="3"/>
      <c r="K53" s="3"/>
      <c r="L53" s="3"/>
      <c r="M53" s="3"/>
      <c r="N53" s="3"/>
      <c r="O53" s="3"/>
      <c r="P53" s="3"/>
      <c r="Q53" s="73"/>
      <c r="R53" s="233"/>
      <c r="S53" s="233"/>
      <c r="T53" s="233"/>
      <c r="U53" s="233"/>
      <c r="V53" s="233"/>
      <c r="W53" s="233"/>
      <c r="X53" s="233"/>
      <c r="Y53" s="233"/>
      <c r="Z53" s="3"/>
      <c r="AA53" s="3"/>
      <c r="AB53" s="3"/>
      <c r="AC53" s="3"/>
    </row>
    <row r="54" ht="12.75" customHeight="1">
      <c r="A54" s="157" t="s">
        <v>267</v>
      </c>
      <c r="B54" s="234">
        <v>0.0</v>
      </c>
      <c r="C54" s="158" t="s">
        <v>258</v>
      </c>
      <c r="D54" s="3"/>
      <c r="E54" s="9"/>
      <c r="F54" s="17"/>
      <c r="G54" s="17"/>
      <c r="H54" s="24"/>
      <c r="I54" s="3"/>
      <c r="J54" s="3"/>
      <c r="K54" s="3"/>
      <c r="L54" s="3"/>
      <c r="M54" s="3"/>
      <c r="N54" s="3"/>
      <c r="O54" s="3"/>
      <c r="P54" s="3"/>
      <c r="Q54" s="73"/>
      <c r="R54" s="233"/>
      <c r="S54" s="233"/>
      <c r="T54" s="233"/>
      <c r="U54" s="233"/>
      <c r="V54" s="233"/>
      <c r="W54" s="233"/>
      <c r="X54" s="233"/>
      <c r="Y54" s="233"/>
      <c r="Z54" s="3"/>
      <c r="AA54" s="3"/>
      <c r="AB54" s="3"/>
      <c r="AC54" s="3"/>
    </row>
    <row r="55" ht="12.75" customHeight="1">
      <c r="A55" s="157" t="s">
        <v>268</v>
      </c>
      <c r="B55" s="234">
        <v>500.0</v>
      </c>
      <c r="C55" s="158" t="s">
        <v>258</v>
      </c>
      <c r="D55" s="3"/>
      <c r="E55" s="9"/>
      <c r="F55" s="17"/>
      <c r="G55" s="17"/>
      <c r="H55" s="24"/>
      <c r="I55" s="3"/>
      <c r="J55" s="3"/>
      <c r="K55" s="3"/>
      <c r="L55" s="3"/>
      <c r="M55" s="3"/>
      <c r="N55" s="3"/>
      <c r="O55" s="3"/>
      <c r="P55" s="3"/>
      <c r="Q55" s="73"/>
      <c r="R55" s="233"/>
      <c r="S55" s="233"/>
      <c r="T55" s="233"/>
      <c r="U55" s="233"/>
      <c r="V55" s="233"/>
      <c r="W55" s="233"/>
      <c r="X55" s="233"/>
      <c r="Y55" s="233"/>
      <c r="Z55" s="3"/>
      <c r="AA55" s="3"/>
      <c r="AB55" s="3"/>
      <c r="AC55" s="3"/>
    </row>
    <row r="56" ht="12.75" customHeight="1">
      <c r="A56" s="157" t="s">
        <v>269</v>
      </c>
      <c r="B56" s="234">
        <v>0.0</v>
      </c>
      <c r="C56" s="158" t="s">
        <v>258</v>
      </c>
      <c r="D56" s="3"/>
      <c r="E56" s="9"/>
      <c r="F56" s="17"/>
      <c r="G56" s="17"/>
      <c r="H56" s="24"/>
      <c r="I56" s="3"/>
      <c r="J56" s="3"/>
      <c r="K56" s="3"/>
      <c r="L56" s="3"/>
      <c r="M56" s="3"/>
      <c r="N56" s="3"/>
      <c r="O56" s="3"/>
      <c r="P56" s="3"/>
      <c r="Q56" s="73"/>
      <c r="R56" s="233"/>
      <c r="S56" s="233"/>
      <c r="T56" s="233"/>
      <c r="U56" s="233"/>
      <c r="V56" s="233"/>
      <c r="W56" s="233"/>
      <c r="X56" s="233"/>
      <c r="Y56" s="233"/>
      <c r="Z56" s="3"/>
      <c r="AA56" s="3"/>
      <c r="AB56" s="3"/>
      <c r="AC56" s="3"/>
    </row>
    <row r="57" ht="12.75" customHeight="1">
      <c r="A57" s="157" t="s">
        <v>270</v>
      </c>
      <c r="B57" s="234">
        <v>0.0</v>
      </c>
      <c r="C57" s="158" t="s">
        <v>258</v>
      </c>
      <c r="D57" s="3"/>
      <c r="E57" s="9"/>
      <c r="F57" s="17"/>
      <c r="G57" s="17"/>
      <c r="H57" s="24"/>
      <c r="I57" s="3"/>
      <c r="J57" s="3"/>
      <c r="K57" s="3"/>
      <c r="L57" s="3"/>
      <c r="M57" s="3"/>
      <c r="N57" s="3"/>
      <c r="O57" s="3"/>
      <c r="P57" s="3"/>
      <c r="Q57" s="73"/>
      <c r="R57" s="233"/>
      <c r="S57" s="233"/>
      <c r="T57" s="233"/>
      <c r="U57" s="233"/>
      <c r="V57" s="233"/>
      <c r="W57" s="233"/>
      <c r="X57" s="233"/>
      <c r="Y57" s="233"/>
      <c r="Z57" s="3"/>
      <c r="AA57" s="3"/>
      <c r="AB57" s="3"/>
      <c r="AC57" s="3"/>
    </row>
    <row r="58" ht="12.75" customHeight="1">
      <c r="A58" s="175" t="s">
        <v>271</v>
      </c>
      <c r="B58" s="236">
        <v>35.0</v>
      </c>
      <c r="C58" s="176" t="s">
        <v>258</v>
      </c>
      <c r="D58" s="3"/>
      <c r="E58" s="9"/>
      <c r="F58" s="17"/>
      <c r="G58" s="17"/>
      <c r="H58" s="24"/>
      <c r="I58" s="3"/>
      <c r="J58" s="3"/>
      <c r="K58" s="3"/>
      <c r="L58" s="3"/>
      <c r="M58" s="3"/>
      <c r="N58" s="3"/>
      <c r="O58" s="3"/>
      <c r="P58" s="3"/>
      <c r="Q58" s="73"/>
      <c r="R58" s="233"/>
      <c r="S58" s="233"/>
      <c r="T58" s="233"/>
      <c r="U58" s="233"/>
      <c r="V58" s="233"/>
      <c r="W58" s="233"/>
      <c r="X58" s="233"/>
      <c r="Y58" s="233"/>
      <c r="Z58" s="3"/>
      <c r="AA58" s="3"/>
      <c r="AB58" s="3"/>
      <c r="AC58" s="3"/>
    </row>
    <row r="59" ht="12.75" customHeight="1">
      <c r="A59" s="9"/>
      <c r="B59" s="237"/>
      <c r="C59" s="9"/>
      <c r="D59" s="3"/>
      <c r="E59" s="9"/>
      <c r="F59" s="17"/>
      <c r="G59" s="17"/>
      <c r="H59" s="24"/>
      <c r="I59" s="3"/>
      <c r="J59" s="3"/>
      <c r="K59" s="3"/>
      <c r="L59" s="3"/>
      <c r="M59" s="3"/>
      <c r="N59" s="3"/>
      <c r="O59" s="3"/>
      <c r="P59" s="3"/>
      <c r="Q59" s="73"/>
      <c r="R59" s="233"/>
      <c r="S59" s="233"/>
      <c r="T59" s="233"/>
      <c r="U59" s="233"/>
      <c r="V59" s="233"/>
      <c r="W59" s="233"/>
      <c r="X59" s="233"/>
      <c r="Y59" s="233"/>
      <c r="Z59" s="3"/>
      <c r="AA59" s="3"/>
      <c r="AB59" s="3"/>
      <c r="AC59" s="3"/>
    </row>
    <row r="60" ht="12.75" hidden="1" customHeight="1">
      <c r="A60" s="9"/>
      <c r="B60" s="237"/>
      <c r="C60" s="9"/>
      <c r="D60" s="3"/>
      <c r="E60" s="9"/>
      <c r="F60" s="17"/>
      <c r="G60" s="17"/>
      <c r="H60" s="24"/>
      <c r="I60" s="3"/>
      <c r="J60" s="3"/>
      <c r="K60" s="3"/>
      <c r="L60" s="3"/>
      <c r="M60" s="3"/>
      <c r="N60" s="3"/>
      <c r="O60" s="3"/>
      <c r="P60" s="3"/>
      <c r="Q60" s="73"/>
      <c r="R60" s="233"/>
      <c r="S60" s="233"/>
      <c r="T60" s="233"/>
      <c r="U60" s="233"/>
      <c r="V60" s="233"/>
      <c r="W60" s="233"/>
      <c r="X60" s="233"/>
      <c r="Y60" s="233"/>
      <c r="Z60" s="3"/>
      <c r="AA60" s="3"/>
      <c r="AB60" s="3"/>
      <c r="AC60" s="3"/>
    </row>
    <row r="61" ht="12.75" hidden="1" customHeight="1">
      <c r="A61" s="9"/>
      <c r="B61" s="237"/>
      <c r="C61" s="9"/>
      <c r="D61" s="3"/>
      <c r="E61" s="9"/>
      <c r="F61" s="17"/>
      <c r="G61" s="17"/>
      <c r="H61" s="24"/>
      <c r="I61" s="3"/>
      <c r="J61" s="3"/>
      <c r="K61" s="3"/>
      <c r="L61" s="3"/>
      <c r="M61" s="3"/>
      <c r="N61" s="3"/>
      <c r="O61" s="3"/>
      <c r="P61" s="3"/>
      <c r="Q61" s="73"/>
      <c r="R61" s="233"/>
      <c r="S61" s="233"/>
      <c r="T61" s="233"/>
      <c r="U61" s="233"/>
      <c r="V61" s="233"/>
      <c r="W61" s="233"/>
      <c r="X61" s="233"/>
      <c r="Y61" s="233"/>
      <c r="Z61" s="3"/>
      <c r="AA61" s="3"/>
      <c r="AB61" s="3"/>
      <c r="AC61" s="3"/>
    </row>
    <row r="62" ht="12.75" hidden="1" customHeight="1">
      <c r="A62" s="9"/>
      <c r="B62" s="237"/>
      <c r="C62" s="9"/>
      <c r="D62" s="3"/>
      <c r="E62" s="9"/>
      <c r="F62" s="17"/>
      <c r="G62" s="17"/>
      <c r="H62" s="24"/>
      <c r="I62" s="3"/>
      <c r="J62" s="3"/>
      <c r="K62" s="3"/>
      <c r="L62" s="3"/>
      <c r="M62" s="3"/>
      <c r="N62" s="3"/>
      <c r="O62" s="3"/>
      <c r="P62" s="3"/>
      <c r="Q62" s="73"/>
      <c r="R62" s="233"/>
      <c r="S62" s="233"/>
      <c r="T62" s="233"/>
      <c r="U62" s="233"/>
      <c r="V62" s="233"/>
      <c r="W62" s="233"/>
      <c r="X62" s="233"/>
      <c r="Y62" s="233"/>
      <c r="Z62" s="3"/>
      <c r="AA62" s="3"/>
      <c r="AB62" s="3"/>
      <c r="AC62" s="3"/>
    </row>
    <row r="63" ht="12.75" hidden="1" customHeight="1">
      <c r="A63" s="9"/>
      <c r="B63" s="237"/>
      <c r="C63" s="9"/>
      <c r="D63" s="3"/>
      <c r="E63" s="9"/>
      <c r="F63" s="17"/>
      <c r="G63" s="17"/>
      <c r="H63" s="24"/>
      <c r="I63" s="3"/>
      <c r="J63" s="3"/>
      <c r="K63" s="3"/>
      <c r="L63" s="3"/>
      <c r="M63" s="3"/>
      <c r="N63" s="3"/>
      <c r="O63" s="3"/>
      <c r="P63" s="3"/>
      <c r="Q63" s="73"/>
      <c r="R63" s="233"/>
      <c r="S63" s="233"/>
      <c r="T63" s="233"/>
      <c r="U63" s="233"/>
      <c r="V63" s="233"/>
      <c r="W63" s="233"/>
      <c r="X63" s="233"/>
      <c r="Y63" s="233"/>
      <c r="Z63" s="3"/>
      <c r="AA63" s="3"/>
      <c r="AB63" s="3"/>
      <c r="AC63" s="3"/>
    </row>
    <row r="64" ht="12.75" hidden="1" customHeight="1">
      <c r="A64" s="9"/>
      <c r="B64" s="237"/>
      <c r="C64" s="9"/>
      <c r="D64" s="3"/>
      <c r="E64" s="9"/>
      <c r="F64" s="17"/>
      <c r="G64" s="17"/>
      <c r="H64" s="24"/>
      <c r="I64" s="3"/>
      <c r="J64" s="3"/>
      <c r="K64" s="3"/>
      <c r="L64" s="3"/>
      <c r="M64" s="3"/>
      <c r="N64" s="3"/>
      <c r="O64" s="3"/>
      <c r="P64" s="3"/>
      <c r="Q64" s="73"/>
      <c r="R64" s="233"/>
      <c r="S64" s="233"/>
      <c r="T64" s="233"/>
      <c r="U64" s="233"/>
      <c r="V64" s="233"/>
      <c r="W64" s="233"/>
      <c r="X64" s="233"/>
      <c r="Y64" s="233"/>
      <c r="Z64" s="3"/>
      <c r="AA64" s="3"/>
      <c r="AB64" s="3"/>
      <c r="AC64" s="3"/>
    </row>
    <row r="65" ht="12.75" hidden="1" customHeight="1">
      <c r="A65" s="9"/>
      <c r="B65" s="237"/>
      <c r="C65" s="9"/>
      <c r="D65" s="3"/>
      <c r="E65" s="9"/>
      <c r="F65" s="17"/>
      <c r="G65" s="17"/>
      <c r="H65" s="24"/>
      <c r="I65" s="3"/>
      <c r="J65" s="3"/>
      <c r="K65" s="3"/>
      <c r="L65" s="3"/>
      <c r="M65" s="3"/>
      <c r="N65" s="3"/>
      <c r="O65" s="3"/>
      <c r="P65" s="3"/>
      <c r="Q65" s="73"/>
      <c r="R65" s="233"/>
      <c r="S65" s="233"/>
      <c r="T65" s="233"/>
      <c r="U65" s="233"/>
      <c r="V65" s="233"/>
      <c r="W65" s="233"/>
      <c r="X65" s="233"/>
      <c r="Y65" s="233"/>
      <c r="Z65" s="3"/>
      <c r="AA65" s="3"/>
      <c r="AB65" s="3"/>
      <c r="AC65" s="3"/>
    </row>
    <row r="66" ht="12.75" hidden="1" customHeight="1">
      <c r="A66" s="9"/>
      <c r="B66" s="237"/>
      <c r="C66" s="9"/>
      <c r="D66" s="3"/>
      <c r="E66" s="9"/>
      <c r="F66" s="17"/>
      <c r="G66" s="17"/>
      <c r="H66" s="24"/>
      <c r="I66" s="3"/>
      <c r="J66" s="3"/>
      <c r="K66" s="3"/>
      <c r="L66" s="3"/>
      <c r="M66" s="3"/>
      <c r="N66" s="3"/>
      <c r="O66" s="3"/>
      <c r="P66" s="3"/>
      <c r="Q66" s="73"/>
      <c r="R66" s="233"/>
      <c r="S66" s="233"/>
      <c r="T66" s="233"/>
      <c r="U66" s="233"/>
      <c r="V66" s="233"/>
      <c r="W66" s="233"/>
      <c r="X66" s="233"/>
      <c r="Y66" s="233"/>
      <c r="Z66" s="3"/>
      <c r="AA66" s="3"/>
      <c r="AB66" s="3"/>
      <c r="AC66" s="3"/>
    </row>
    <row r="67" ht="12.75" customHeight="1">
      <c r="A67" s="9"/>
      <c r="B67" s="238"/>
      <c r="C67" s="121"/>
      <c r="D67" s="3"/>
      <c r="E67" s="9"/>
      <c r="F67" s="9"/>
      <c r="G67" s="17"/>
      <c r="H67" s="239"/>
      <c r="I67" s="3"/>
      <c r="J67" s="3"/>
      <c r="K67" s="9"/>
      <c r="L67" s="9"/>
      <c r="M67" s="9"/>
      <c r="N67" s="9"/>
      <c r="O67" s="239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109" t="s">
        <v>272</v>
      </c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3"/>
      <c r="Z68" s="3"/>
      <c r="AA68" s="3"/>
      <c r="AB68" s="3"/>
      <c r="AC68" s="3"/>
    </row>
    <row r="69" ht="12.75" customHeight="1">
      <c r="A69" s="209"/>
      <c r="B69" s="209"/>
      <c r="C69" s="209"/>
      <c r="D69" s="209"/>
      <c r="E69" s="209"/>
      <c r="F69" s="209"/>
      <c r="G69" s="209"/>
      <c r="H69" s="209"/>
      <c r="I69" s="240" t="s">
        <v>84</v>
      </c>
      <c r="J69" s="181"/>
      <c r="K69" s="240" t="s">
        <v>16</v>
      </c>
      <c r="L69" s="181"/>
      <c r="M69" s="181"/>
      <c r="N69" s="240" t="s">
        <v>273</v>
      </c>
      <c r="O69" s="181"/>
      <c r="P69" s="240" t="s">
        <v>87</v>
      </c>
      <c r="Q69" s="181"/>
      <c r="R69" s="181"/>
      <c r="S69" s="181"/>
      <c r="T69" s="181"/>
      <c r="U69" s="181"/>
      <c r="V69" s="181"/>
      <c r="W69" s="240" t="s">
        <v>274</v>
      </c>
      <c r="X69" s="181"/>
      <c r="Y69" s="3"/>
      <c r="Z69" s="3"/>
      <c r="AA69" s="3"/>
      <c r="AB69" s="3"/>
      <c r="AC69" s="3"/>
    </row>
    <row r="70" ht="12.75" customHeight="1">
      <c r="A70" s="241" t="s">
        <v>275</v>
      </c>
      <c r="B70" s="241" t="s">
        <v>276</v>
      </c>
      <c r="C70" s="242"/>
      <c r="D70" s="242" t="s">
        <v>98</v>
      </c>
      <c r="E70" s="242" t="s">
        <v>99</v>
      </c>
      <c r="F70" s="242" t="s">
        <v>277</v>
      </c>
      <c r="G70" s="242" t="s">
        <v>278</v>
      </c>
      <c r="H70" s="242" t="s">
        <v>100</v>
      </c>
      <c r="I70" s="243" t="s">
        <v>101</v>
      </c>
      <c r="J70" s="244" t="s">
        <v>102</v>
      </c>
      <c r="K70" s="245" t="s">
        <v>103</v>
      </c>
      <c r="L70" s="246" t="s">
        <v>104</v>
      </c>
      <c r="M70" s="247" t="s">
        <v>105</v>
      </c>
      <c r="N70" s="245" t="s">
        <v>101</v>
      </c>
      <c r="O70" s="248" t="s">
        <v>102</v>
      </c>
      <c r="P70" s="245" t="s">
        <v>106</v>
      </c>
      <c r="Q70" s="246" t="s">
        <v>107</v>
      </c>
      <c r="R70" s="246" t="s">
        <v>108</v>
      </c>
      <c r="S70" s="246" t="s">
        <v>109</v>
      </c>
      <c r="T70" s="246" t="s">
        <v>110</v>
      </c>
      <c r="U70" s="246" t="s">
        <v>111</v>
      </c>
      <c r="V70" s="246" t="s">
        <v>112</v>
      </c>
      <c r="W70" s="245" t="s">
        <v>101</v>
      </c>
      <c r="X70" s="249" t="s">
        <v>102</v>
      </c>
      <c r="Y70" s="3"/>
      <c r="Z70" s="3"/>
      <c r="AA70" s="3"/>
      <c r="AB70" s="3"/>
      <c r="AC70" s="3"/>
    </row>
    <row r="71" ht="12.75" customHeight="1">
      <c r="A71" s="250" t="s">
        <v>114</v>
      </c>
      <c r="B71" s="9" t="s">
        <v>430</v>
      </c>
      <c r="C71" s="17"/>
      <c r="D71" s="166">
        <v>4.0</v>
      </c>
      <c r="E71" s="251">
        <v>407.0</v>
      </c>
      <c r="F71" s="251">
        <v>1.0</v>
      </c>
      <c r="G71" s="252">
        <v>1.0</v>
      </c>
      <c r="H71" s="253" t="s">
        <v>178</v>
      </c>
      <c r="I71" s="254">
        <v>2350.0</v>
      </c>
      <c r="J71" s="255">
        <f t="shared" ref="J71:J229" si="3">IF($Y71 = 1,$I71/$E71,"")</f>
        <v>5.773955774</v>
      </c>
      <c r="K71" s="239">
        <v>0.0</v>
      </c>
      <c r="L71" s="239">
        <v>0.0</v>
      </c>
      <c r="M71" s="256">
        <v>0.0</v>
      </c>
      <c r="N71" s="24">
        <f t="shared" ref="N71:N229" si="4">IF($Y71 = 1, $I71-K71/12-L71/12-M71,"")</f>
        <v>2350</v>
      </c>
      <c r="O71" s="255">
        <f t="shared" ref="O71:O229" si="5">IF($Y71 = 1,$N71/($E71),"")</f>
        <v>5.773955774</v>
      </c>
      <c r="P71" s="257">
        <f t="shared" ref="P71:P229" si="6">IF($Y71 = 1,IF($P$23="No",$P$24,0),"")</f>
        <v>0</v>
      </c>
      <c r="Q71" s="24">
        <f t="shared" ref="Q71:Q229" si="7">IF($Y71 = 1,$Q$19,"")</f>
        <v>0</v>
      </c>
      <c r="R71" s="24">
        <f t="shared" ref="R71:R229" si="8">IF($Y71 = 1,IFERROR(IF($P$34="Per Bed",$Q$34,$Q$34 /F71),0) + IFERROR(IF($P$35="Per Bed",$Q$35,$Q$35/F71),0),"")</f>
        <v>0</v>
      </c>
      <c r="S71" s="24">
        <f t="shared" ref="S71:S229" si="9">IF($Y71 = 1,IFERROR(IF($P$36="Per Bed",$Q$36,$Q$36/F71),0),"")</f>
        <v>0</v>
      </c>
      <c r="T71" s="24">
        <f t="shared" ref="T71:T229" si="10">IF($Y71 = 1,IFERROR(IF($P$38="Per Bed",$Q$38,$Q$38 /F71),0) + IFERROR(IF($P$39="Per Bed",$Q$39,$Q$39/F71),0),"")</f>
        <v>0</v>
      </c>
      <c r="U71" s="24">
        <f t="shared" ref="U71:U229" si="11">IF($Y71 = 1,IFERROR(IF($P$40="Per Bed",$Q$40,$Q$40/F71),0) + IFERROR(IF($P$41="Per Bed",$Q$41,$Q$41/F71),0) + IFERROR(IF($P$42="Per Bed",$Q$42,$Q$42/F71),0),"")</f>
        <v>0</v>
      </c>
      <c r="V71" s="24">
        <f t="shared" ref="V71:V229" si="12">IF($Y71 = 1,$I$44,"")</f>
        <v>0</v>
      </c>
      <c r="W71" s="257">
        <f t="shared" ref="W71:W229" si="13">IF($Y71 = 1,N71+SUM(P71:V71),"")</f>
        <v>2350</v>
      </c>
      <c r="X71" s="258">
        <f t="shared" ref="X71:X229" si="14">IF($Y71 = 1,$W71/$E71,"")</f>
        <v>5.773955774</v>
      </c>
      <c r="Y71" s="8">
        <f t="shared" ref="Y71:Y229" si="15">IF(AND(A71&lt;&gt;"", E71 &gt; 0, F71 &lt;&gt; ""),  1, 0 )</f>
        <v>1</v>
      </c>
      <c r="Z71" s="3"/>
      <c r="AA71" s="3"/>
      <c r="AB71" s="3"/>
      <c r="AC71" s="3"/>
    </row>
    <row r="72" ht="12.75" customHeight="1">
      <c r="A72" s="250" t="s">
        <v>114</v>
      </c>
      <c r="B72" s="9" t="s">
        <v>431</v>
      </c>
      <c r="C72" s="17" t="s">
        <v>378</v>
      </c>
      <c r="D72" s="166">
        <v>4.0</v>
      </c>
      <c r="E72" s="251">
        <v>663.0</v>
      </c>
      <c r="F72" s="251">
        <v>1.0</v>
      </c>
      <c r="G72" s="252">
        <v>1.0</v>
      </c>
      <c r="H72" s="259" t="s">
        <v>233</v>
      </c>
      <c r="I72" s="260">
        <v>3920.0</v>
      </c>
      <c r="J72" s="123">
        <f t="shared" si="3"/>
        <v>5.912518854</v>
      </c>
      <c r="K72" s="239">
        <v>0.0</v>
      </c>
      <c r="L72" s="239">
        <v>0.0</v>
      </c>
      <c r="M72" s="256">
        <v>0.0</v>
      </c>
      <c r="N72" s="24">
        <f t="shared" si="4"/>
        <v>3920</v>
      </c>
      <c r="O72" s="123">
        <f t="shared" si="5"/>
        <v>5.912518854</v>
      </c>
      <c r="P72" s="261">
        <f t="shared" si="6"/>
        <v>0</v>
      </c>
      <c r="Q72" s="24">
        <f t="shared" si="7"/>
        <v>0</v>
      </c>
      <c r="R72" s="24">
        <f t="shared" si="8"/>
        <v>0</v>
      </c>
      <c r="S72" s="24">
        <f t="shared" si="9"/>
        <v>0</v>
      </c>
      <c r="T72" s="24">
        <f t="shared" si="10"/>
        <v>0</v>
      </c>
      <c r="U72" s="24">
        <f t="shared" si="11"/>
        <v>0</v>
      </c>
      <c r="V72" s="24">
        <f t="shared" si="12"/>
        <v>0</v>
      </c>
      <c r="W72" s="261">
        <f t="shared" si="13"/>
        <v>3920</v>
      </c>
      <c r="X72" s="262">
        <f t="shared" si="14"/>
        <v>5.912518854</v>
      </c>
      <c r="Y72" s="8">
        <f t="shared" si="15"/>
        <v>1</v>
      </c>
      <c r="Z72" s="3"/>
      <c r="AA72" s="3"/>
      <c r="AB72" s="3"/>
      <c r="AC72" s="3"/>
    </row>
    <row r="73" ht="12.75" customHeight="1">
      <c r="A73" s="250" t="s">
        <v>114</v>
      </c>
      <c r="B73" s="9" t="s">
        <v>432</v>
      </c>
      <c r="C73" s="17"/>
      <c r="D73" s="166">
        <v>4.0</v>
      </c>
      <c r="E73" s="251">
        <v>427.0</v>
      </c>
      <c r="F73" s="251">
        <v>1.0</v>
      </c>
      <c r="G73" s="252">
        <v>1.0</v>
      </c>
      <c r="H73" s="259" t="s">
        <v>233</v>
      </c>
      <c r="I73" s="260">
        <v>3377.0</v>
      </c>
      <c r="J73" s="123">
        <f t="shared" si="3"/>
        <v>7.908665105</v>
      </c>
      <c r="K73" s="239">
        <v>0.0</v>
      </c>
      <c r="L73" s="239">
        <v>0.0</v>
      </c>
      <c r="M73" s="256">
        <v>0.0</v>
      </c>
      <c r="N73" s="24">
        <f t="shared" si="4"/>
        <v>3377</v>
      </c>
      <c r="O73" s="123">
        <f t="shared" si="5"/>
        <v>7.908665105</v>
      </c>
      <c r="P73" s="261">
        <f t="shared" si="6"/>
        <v>0</v>
      </c>
      <c r="Q73" s="24">
        <f t="shared" si="7"/>
        <v>0</v>
      </c>
      <c r="R73" s="24">
        <f t="shared" si="8"/>
        <v>0</v>
      </c>
      <c r="S73" s="24">
        <f t="shared" si="9"/>
        <v>0</v>
      </c>
      <c r="T73" s="24">
        <f t="shared" si="10"/>
        <v>0</v>
      </c>
      <c r="U73" s="24">
        <f t="shared" si="11"/>
        <v>0</v>
      </c>
      <c r="V73" s="24">
        <f t="shared" si="12"/>
        <v>0</v>
      </c>
      <c r="W73" s="261">
        <f t="shared" si="13"/>
        <v>3377</v>
      </c>
      <c r="X73" s="262">
        <f t="shared" si="14"/>
        <v>7.908665105</v>
      </c>
      <c r="Y73" s="8">
        <f t="shared" si="15"/>
        <v>1</v>
      </c>
      <c r="Z73" s="3"/>
      <c r="AA73" s="3"/>
      <c r="AB73" s="3"/>
      <c r="AC73" s="3"/>
    </row>
    <row r="74" ht="12.75" customHeight="1">
      <c r="A74" s="9" t="s">
        <v>114</v>
      </c>
      <c r="B74" s="9" t="s">
        <v>433</v>
      </c>
      <c r="C74" s="17"/>
      <c r="D74" s="166">
        <v>4.0</v>
      </c>
      <c r="E74" s="251">
        <v>557.0</v>
      </c>
      <c r="F74" s="251">
        <v>1.0</v>
      </c>
      <c r="G74" s="252">
        <v>1.0</v>
      </c>
      <c r="H74" s="259" t="s">
        <v>178</v>
      </c>
      <c r="I74" s="260">
        <v>2988.0</v>
      </c>
      <c r="J74" s="123">
        <f t="shared" si="3"/>
        <v>5.364452424</v>
      </c>
      <c r="K74" s="239">
        <v>0.0</v>
      </c>
      <c r="L74" s="239">
        <v>0.0</v>
      </c>
      <c r="M74" s="256">
        <v>0.0</v>
      </c>
      <c r="N74" s="24">
        <f t="shared" si="4"/>
        <v>2988</v>
      </c>
      <c r="O74" s="123">
        <f t="shared" si="5"/>
        <v>5.364452424</v>
      </c>
      <c r="P74" s="261">
        <f t="shared" si="6"/>
        <v>0</v>
      </c>
      <c r="Q74" s="24">
        <f t="shared" si="7"/>
        <v>0</v>
      </c>
      <c r="R74" s="24">
        <f t="shared" si="8"/>
        <v>0</v>
      </c>
      <c r="S74" s="24">
        <f t="shared" si="9"/>
        <v>0</v>
      </c>
      <c r="T74" s="24">
        <f t="shared" si="10"/>
        <v>0</v>
      </c>
      <c r="U74" s="24">
        <f t="shared" si="11"/>
        <v>0</v>
      </c>
      <c r="V74" s="24">
        <f t="shared" si="12"/>
        <v>0</v>
      </c>
      <c r="W74" s="261">
        <f t="shared" si="13"/>
        <v>2988</v>
      </c>
      <c r="X74" s="262">
        <f t="shared" si="14"/>
        <v>5.364452424</v>
      </c>
      <c r="Y74" s="8">
        <f t="shared" si="15"/>
        <v>1</v>
      </c>
      <c r="Z74" s="3"/>
      <c r="AA74" s="3"/>
      <c r="AB74" s="3"/>
      <c r="AC74" s="3"/>
    </row>
    <row r="75" ht="12.75" customHeight="1">
      <c r="A75" s="250" t="s">
        <v>114</v>
      </c>
      <c r="B75" s="9" t="s">
        <v>434</v>
      </c>
      <c r="C75" s="17"/>
      <c r="D75" s="166">
        <v>4.0</v>
      </c>
      <c r="E75" s="251">
        <v>553.0</v>
      </c>
      <c r="F75" s="251">
        <v>1.0</v>
      </c>
      <c r="G75" s="252">
        <v>1.0</v>
      </c>
      <c r="H75" s="259" t="s">
        <v>178</v>
      </c>
      <c r="I75" s="260">
        <v>3345.0</v>
      </c>
      <c r="J75" s="123">
        <f t="shared" si="3"/>
        <v>6.048824593</v>
      </c>
      <c r="K75" s="239">
        <v>0.0</v>
      </c>
      <c r="L75" s="239">
        <v>0.0</v>
      </c>
      <c r="M75" s="256">
        <v>0.0</v>
      </c>
      <c r="N75" s="24">
        <f t="shared" si="4"/>
        <v>3345</v>
      </c>
      <c r="O75" s="123">
        <f t="shared" si="5"/>
        <v>6.048824593</v>
      </c>
      <c r="P75" s="261">
        <f t="shared" si="6"/>
        <v>0</v>
      </c>
      <c r="Q75" s="24">
        <f t="shared" si="7"/>
        <v>0</v>
      </c>
      <c r="R75" s="24">
        <f t="shared" si="8"/>
        <v>0</v>
      </c>
      <c r="S75" s="24">
        <f t="shared" si="9"/>
        <v>0</v>
      </c>
      <c r="T75" s="24">
        <f t="shared" si="10"/>
        <v>0</v>
      </c>
      <c r="U75" s="24">
        <f t="shared" si="11"/>
        <v>0</v>
      </c>
      <c r="V75" s="24">
        <f t="shared" si="12"/>
        <v>0</v>
      </c>
      <c r="W75" s="261">
        <f t="shared" si="13"/>
        <v>3345</v>
      </c>
      <c r="X75" s="262">
        <f t="shared" si="14"/>
        <v>6.048824593</v>
      </c>
      <c r="Y75" s="8">
        <f t="shared" si="15"/>
        <v>1</v>
      </c>
      <c r="Z75" s="3"/>
      <c r="AA75" s="3"/>
      <c r="AB75" s="3"/>
      <c r="AC75" s="3"/>
    </row>
    <row r="76" ht="12.75" customHeight="1">
      <c r="A76" s="250" t="s">
        <v>114</v>
      </c>
      <c r="B76" s="9" t="s">
        <v>435</v>
      </c>
      <c r="C76" s="17"/>
      <c r="D76" s="166">
        <v>4.0</v>
      </c>
      <c r="E76" s="251">
        <v>570.0</v>
      </c>
      <c r="F76" s="251">
        <v>1.0</v>
      </c>
      <c r="G76" s="252">
        <v>1.0</v>
      </c>
      <c r="H76" s="259" t="s">
        <v>178</v>
      </c>
      <c r="I76" s="260">
        <v>3050.0</v>
      </c>
      <c r="J76" s="123">
        <f t="shared" si="3"/>
        <v>5.350877193</v>
      </c>
      <c r="K76" s="239">
        <v>0.0</v>
      </c>
      <c r="L76" s="239">
        <v>0.0</v>
      </c>
      <c r="M76" s="256">
        <v>0.0</v>
      </c>
      <c r="N76" s="24">
        <f t="shared" si="4"/>
        <v>3050</v>
      </c>
      <c r="O76" s="123">
        <f t="shared" si="5"/>
        <v>5.350877193</v>
      </c>
      <c r="P76" s="261">
        <f t="shared" si="6"/>
        <v>0</v>
      </c>
      <c r="Q76" s="24">
        <f t="shared" si="7"/>
        <v>0</v>
      </c>
      <c r="R76" s="24">
        <f t="shared" si="8"/>
        <v>0</v>
      </c>
      <c r="S76" s="24">
        <f t="shared" si="9"/>
        <v>0</v>
      </c>
      <c r="T76" s="24">
        <f t="shared" si="10"/>
        <v>0</v>
      </c>
      <c r="U76" s="24">
        <f t="shared" si="11"/>
        <v>0</v>
      </c>
      <c r="V76" s="24">
        <f t="shared" si="12"/>
        <v>0</v>
      </c>
      <c r="W76" s="261">
        <f t="shared" si="13"/>
        <v>3050</v>
      </c>
      <c r="X76" s="262">
        <f t="shared" si="14"/>
        <v>5.350877193</v>
      </c>
      <c r="Y76" s="8">
        <f t="shared" si="15"/>
        <v>1</v>
      </c>
      <c r="Z76" s="3"/>
      <c r="AA76" s="3"/>
      <c r="AB76" s="3"/>
      <c r="AC76" s="3"/>
    </row>
    <row r="77" ht="12.75" customHeight="1">
      <c r="A77" s="250" t="s">
        <v>114</v>
      </c>
      <c r="B77" s="9" t="s">
        <v>436</v>
      </c>
      <c r="C77" s="17"/>
      <c r="D77" s="166">
        <v>4.0</v>
      </c>
      <c r="E77" s="251">
        <v>532.0</v>
      </c>
      <c r="F77" s="251">
        <v>1.0</v>
      </c>
      <c r="G77" s="252">
        <v>1.0</v>
      </c>
      <c r="H77" s="259" t="s">
        <v>178</v>
      </c>
      <c r="I77" s="260">
        <v>2988.0</v>
      </c>
      <c r="J77" s="123">
        <f t="shared" si="3"/>
        <v>5.616541353</v>
      </c>
      <c r="K77" s="239">
        <v>0.0</v>
      </c>
      <c r="L77" s="239">
        <v>0.0</v>
      </c>
      <c r="M77" s="256">
        <v>0.0</v>
      </c>
      <c r="N77" s="24">
        <f t="shared" si="4"/>
        <v>2988</v>
      </c>
      <c r="O77" s="123">
        <f t="shared" si="5"/>
        <v>5.616541353</v>
      </c>
      <c r="P77" s="261">
        <f t="shared" si="6"/>
        <v>0</v>
      </c>
      <c r="Q77" s="24">
        <f t="shared" si="7"/>
        <v>0</v>
      </c>
      <c r="R77" s="24">
        <f t="shared" si="8"/>
        <v>0</v>
      </c>
      <c r="S77" s="24">
        <f t="shared" si="9"/>
        <v>0</v>
      </c>
      <c r="T77" s="24">
        <f t="shared" si="10"/>
        <v>0</v>
      </c>
      <c r="U77" s="24">
        <f t="shared" si="11"/>
        <v>0</v>
      </c>
      <c r="V77" s="24">
        <f t="shared" si="12"/>
        <v>0</v>
      </c>
      <c r="W77" s="261">
        <f t="shared" si="13"/>
        <v>2988</v>
      </c>
      <c r="X77" s="262">
        <f t="shared" si="14"/>
        <v>5.616541353</v>
      </c>
      <c r="Y77" s="8">
        <f t="shared" si="15"/>
        <v>1</v>
      </c>
      <c r="Z77" s="3"/>
      <c r="AA77" s="3"/>
      <c r="AB77" s="3"/>
      <c r="AC77" s="3"/>
    </row>
    <row r="78" ht="12.75" customHeight="1">
      <c r="A78" s="250" t="s">
        <v>114</v>
      </c>
      <c r="B78" s="9" t="s">
        <v>437</v>
      </c>
      <c r="C78" s="17"/>
      <c r="D78" s="166">
        <v>4.0</v>
      </c>
      <c r="E78" s="251">
        <v>558.0</v>
      </c>
      <c r="F78" s="251">
        <v>1.0</v>
      </c>
      <c r="G78" s="252">
        <v>1.0</v>
      </c>
      <c r="H78" s="259" t="s">
        <v>178</v>
      </c>
      <c r="I78" s="260">
        <v>3378.0</v>
      </c>
      <c r="J78" s="123">
        <f t="shared" si="3"/>
        <v>6.053763441</v>
      </c>
      <c r="K78" s="239">
        <v>0.0</v>
      </c>
      <c r="L78" s="239">
        <v>0.0</v>
      </c>
      <c r="M78" s="256">
        <v>0.0</v>
      </c>
      <c r="N78" s="24">
        <f t="shared" si="4"/>
        <v>3378</v>
      </c>
      <c r="O78" s="123">
        <f t="shared" si="5"/>
        <v>6.053763441</v>
      </c>
      <c r="P78" s="261">
        <f t="shared" si="6"/>
        <v>0</v>
      </c>
      <c r="Q78" s="24">
        <f t="shared" si="7"/>
        <v>0</v>
      </c>
      <c r="R78" s="24">
        <f t="shared" si="8"/>
        <v>0</v>
      </c>
      <c r="S78" s="24">
        <f t="shared" si="9"/>
        <v>0</v>
      </c>
      <c r="T78" s="24">
        <f t="shared" si="10"/>
        <v>0</v>
      </c>
      <c r="U78" s="24">
        <f t="shared" si="11"/>
        <v>0</v>
      </c>
      <c r="V78" s="24">
        <f t="shared" si="12"/>
        <v>0</v>
      </c>
      <c r="W78" s="261">
        <f t="shared" si="13"/>
        <v>3378</v>
      </c>
      <c r="X78" s="262">
        <f t="shared" si="14"/>
        <v>6.053763441</v>
      </c>
      <c r="Y78" s="8">
        <f t="shared" si="15"/>
        <v>1</v>
      </c>
      <c r="Z78" s="3"/>
      <c r="AA78" s="3"/>
      <c r="AB78" s="3"/>
      <c r="AC78" s="3"/>
    </row>
    <row r="79" ht="12.75" customHeight="1">
      <c r="A79" s="250" t="s">
        <v>114</v>
      </c>
      <c r="B79" s="9" t="s">
        <v>438</v>
      </c>
      <c r="C79" s="17"/>
      <c r="D79" s="166">
        <v>4.0</v>
      </c>
      <c r="E79" s="251">
        <v>613.0</v>
      </c>
      <c r="F79" s="251">
        <v>1.0</v>
      </c>
      <c r="G79" s="252">
        <v>1.0</v>
      </c>
      <c r="H79" s="259" t="s">
        <v>178</v>
      </c>
      <c r="I79" s="260">
        <v>2988.0</v>
      </c>
      <c r="J79" s="123">
        <f t="shared" si="3"/>
        <v>4.874388254</v>
      </c>
      <c r="K79" s="239">
        <v>0.0</v>
      </c>
      <c r="L79" s="239">
        <v>0.0</v>
      </c>
      <c r="M79" s="256">
        <v>0.0</v>
      </c>
      <c r="N79" s="24">
        <f t="shared" si="4"/>
        <v>2988</v>
      </c>
      <c r="O79" s="123">
        <f t="shared" si="5"/>
        <v>4.874388254</v>
      </c>
      <c r="P79" s="261">
        <f t="shared" si="6"/>
        <v>0</v>
      </c>
      <c r="Q79" s="24">
        <f t="shared" si="7"/>
        <v>0</v>
      </c>
      <c r="R79" s="24">
        <f t="shared" si="8"/>
        <v>0</v>
      </c>
      <c r="S79" s="24">
        <f t="shared" si="9"/>
        <v>0</v>
      </c>
      <c r="T79" s="24">
        <f t="shared" si="10"/>
        <v>0</v>
      </c>
      <c r="U79" s="24">
        <f t="shared" si="11"/>
        <v>0</v>
      </c>
      <c r="V79" s="24">
        <f t="shared" si="12"/>
        <v>0</v>
      </c>
      <c r="W79" s="261">
        <f t="shared" si="13"/>
        <v>2988</v>
      </c>
      <c r="X79" s="262">
        <f t="shared" si="14"/>
        <v>4.874388254</v>
      </c>
      <c r="Y79" s="8">
        <f t="shared" si="15"/>
        <v>1</v>
      </c>
      <c r="Z79" s="3"/>
      <c r="AA79" s="3"/>
      <c r="AB79" s="3"/>
      <c r="AC79" s="3"/>
    </row>
    <row r="80" ht="12.75" customHeight="1">
      <c r="A80" s="250" t="s">
        <v>116</v>
      </c>
      <c r="B80" s="9" t="s">
        <v>281</v>
      </c>
      <c r="C80" s="17"/>
      <c r="D80" s="166">
        <v>11.0</v>
      </c>
      <c r="E80" s="251">
        <v>642.0</v>
      </c>
      <c r="F80" s="251">
        <v>1.0</v>
      </c>
      <c r="G80" s="252">
        <v>1.0</v>
      </c>
      <c r="H80" s="259" t="s">
        <v>233</v>
      </c>
      <c r="I80" s="260">
        <v>3431.0</v>
      </c>
      <c r="J80" s="123">
        <f t="shared" si="3"/>
        <v>5.34423676</v>
      </c>
      <c r="K80" s="239">
        <v>0.0</v>
      </c>
      <c r="L80" s="239">
        <v>0.0</v>
      </c>
      <c r="M80" s="256">
        <v>0.0</v>
      </c>
      <c r="N80" s="24">
        <f t="shared" si="4"/>
        <v>3431</v>
      </c>
      <c r="O80" s="123">
        <f t="shared" si="5"/>
        <v>5.34423676</v>
      </c>
      <c r="P80" s="261">
        <f t="shared" si="6"/>
        <v>0</v>
      </c>
      <c r="Q80" s="24">
        <f t="shared" si="7"/>
        <v>0</v>
      </c>
      <c r="R80" s="24">
        <f t="shared" si="8"/>
        <v>0</v>
      </c>
      <c r="S80" s="24">
        <f t="shared" si="9"/>
        <v>0</v>
      </c>
      <c r="T80" s="24">
        <f t="shared" si="10"/>
        <v>0</v>
      </c>
      <c r="U80" s="24">
        <f t="shared" si="11"/>
        <v>0</v>
      </c>
      <c r="V80" s="24">
        <f t="shared" si="12"/>
        <v>0</v>
      </c>
      <c r="W80" s="261">
        <f t="shared" si="13"/>
        <v>3431</v>
      </c>
      <c r="X80" s="262">
        <f t="shared" si="14"/>
        <v>5.34423676</v>
      </c>
      <c r="Y80" s="8">
        <f t="shared" si="15"/>
        <v>1</v>
      </c>
      <c r="Z80" s="3"/>
      <c r="AA80" s="3"/>
      <c r="AB80" s="3"/>
      <c r="AC80" s="3"/>
    </row>
    <row r="81" ht="12.75" customHeight="1">
      <c r="A81" s="250" t="s">
        <v>116</v>
      </c>
      <c r="B81" s="9" t="s">
        <v>439</v>
      </c>
      <c r="C81" s="17"/>
      <c r="D81" s="166">
        <v>12.0</v>
      </c>
      <c r="E81" s="251">
        <v>671.0</v>
      </c>
      <c r="F81" s="251">
        <v>1.0</v>
      </c>
      <c r="G81" s="252">
        <v>1.0</v>
      </c>
      <c r="H81" s="259" t="s">
        <v>233</v>
      </c>
      <c r="I81" s="260">
        <v>3483.0</v>
      </c>
      <c r="J81" s="123">
        <f t="shared" si="3"/>
        <v>5.19076006</v>
      </c>
      <c r="K81" s="239">
        <v>0.0</v>
      </c>
      <c r="L81" s="239">
        <v>0.0</v>
      </c>
      <c r="M81" s="256">
        <v>0.0</v>
      </c>
      <c r="N81" s="24">
        <f t="shared" si="4"/>
        <v>3483</v>
      </c>
      <c r="O81" s="123">
        <f t="shared" si="5"/>
        <v>5.19076006</v>
      </c>
      <c r="P81" s="261">
        <f t="shared" si="6"/>
        <v>0</v>
      </c>
      <c r="Q81" s="24">
        <f t="shared" si="7"/>
        <v>0</v>
      </c>
      <c r="R81" s="24">
        <f t="shared" si="8"/>
        <v>0</v>
      </c>
      <c r="S81" s="24">
        <f t="shared" si="9"/>
        <v>0</v>
      </c>
      <c r="T81" s="24">
        <f t="shared" si="10"/>
        <v>0</v>
      </c>
      <c r="U81" s="24">
        <f t="shared" si="11"/>
        <v>0</v>
      </c>
      <c r="V81" s="24">
        <f t="shared" si="12"/>
        <v>0</v>
      </c>
      <c r="W81" s="261">
        <f t="shared" si="13"/>
        <v>3483</v>
      </c>
      <c r="X81" s="262">
        <f t="shared" si="14"/>
        <v>5.19076006</v>
      </c>
      <c r="Y81" s="8">
        <f t="shared" si="15"/>
        <v>1</v>
      </c>
      <c r="Z81" s="3"/>
      <c r="AA81" s="3"/>
      <c r="AB81" s="3"/>
      <c r="AC81" s="3"/>
    </row>
    <row r="82" ht="12.75" customHeight="1">
      <c r="A82" s="250" t="s">
        <v>116</v>
      </c>
      <c r="B82" s="9" t="s">
        <v>440</v>
      </c>
      <c r="C82" s="17"/>
      <c r="D82" s="166">
        <v>11.0</v>
      </c>
      <c r="E82" s="251">
        <v>686.0</v>
      </c>
      <c r="F82" s="251">
        <v>1.0</v>
      </c>
      <c r="G82" s="252">
        <v>1.0</v>
      </c>
      <c r="H82" s="259" t="s">
        <v>233</v>
      </c>
      <c r="I82" s="260">
        <v>3913.0</v>
      </c>
      <c r="J82" s="123">
        <f t="shared" si="3"/>
        <v>5.704081633</v>
      </c>
      <c r="K82" s="239">
        <v>0.0</v>
      </c>
      <c r="L82" s="239">
        <v>0.0</v>
      </c>
      <c r="M82" s="256">
        <v>0.0</v>
      </c>
      <c r="N82" s="24">
        <f t="shared" si="4"/>
        <v>3913</v>
      </c>
      <c r="O82" s="123">
        <f t="shared" si="5"/>
        <v>5.704081633</v>
      </c>
      <c r="P82" s="261">
        <f t="shared" si="6"/>
        <v>0</v>
      </c>
      <c r="Q82" s="24">
        <f t="shared" si="7"/>
        <v>0</v>
      </c>
      <c r="R82" s="24">
        <f t="shared" si="8"/>
        <v>0</v>
      </c>
      <c r="S82" s="24">
        <f t="shared" si="9"/>
        <v>0</v>
      </c>
      <c r="T82" s="24">
        <f t="shared" si="10"/>
        <v>0</v>
      </c>
      <c r="U82" s="24">
        <f t="shared" si="11"/>
        <v>0</v>
      </c>
      <c r="V82" s="24">
        <f t="shared" si="12"/>
        <v>0</v>
      </c>
      <c r="W82" s="261">
        <f t="shared" si="13"/>
        <v>3913</v>
      </c>
      <c r="X82" s="262">
        <f t="shared" si="14"/>
        <v>5.704081633</v>
      </c>
      <c r="Y82" s="8">
        <f t="shared" si="15"/>
        <v>1</v>
      </c>
      <c r="Z82" s="3"/>
      <c r="AA82" s="3"/>
      <c r="AB82" s="3"/>
      <c r="AC82" s="3"/>
    </row>
    <row r="83" ht="12.75" customHeight="1">
      <c r="A83" s="250" t="s">
        <v>116</v>
      </c>
      <c r="B83" s="9" t="s">
        <v>441</v>
      </c>
      <c r="C83" s="17"/>
      <c r="D83" s="166">
        <v>11.0</v>
      </c>
      <c r="E83" s="251">
        <v>689.0</v>
      </c>
      <c r="F83" s="251">
        <v>1.0</v>
      </c>
      <c r="G83" s="252">
        <v>1.0</v>
      </c>
      <c r="H83" s="259" t="s">
        <v>233</v>
      </c>
      <c r="I83" s="260">
        <v>3888.0</v>
      </c>
      <c r="J83" s="123">
        <f t="shared" si="3"/>
        <v>5.642960813</v>
      </c>
      <c r="K83" s="239">
        <v>0.0</v>
      </c>
      <c r="L83" s="239">
        <v>0.0</v>
      </c>
      <c r="M83" s="256">
        <v>0.0</v>
      </c>
      <c r="N83" s="24">
        <f t="shared" si="4"/>
        <v>3888</v>
      </c>
      <c r="O83" s="123">
        <f t="shared" si="5"/>
        <v>5.642960813</v>
      </c>
      <c r="P83" s="261">
        <f t="shared" si="6"/>
        <v>0</v>
      </c>
      <c r="Q83" s="24">
        <f t="shared" si="7"/>
        <v>0</v>
      </c>
      <c r="R83" s="24">
        <f t="shared" si="8"/>
        <v>0</v>
      </c>
      <c r="S83" s="24">
        <f t="shared" si="9"/>
        <v>0</v>
      </c>
      <c r="T83" s="24">
        <f t="shared" si="10"/>
        <v>0</v>
      </c>
      <c r="U83" s="24">
        <f t="shared" si="11"/>
        <v>0</v>
      </c>
      <c r="V83" s="24">
        <f t="shared" si="12"/>
        <v>0</v>
      </c>
      <c r="W83" s="261">
        <f t="shared" si="13"/>
        <v>3888</v>
      </c>
      <c r="X83" s="262">
        <f t="shared" si="14"/>
        <v>5.642960813</v>
      </c>
      <c r="Y83" s="8">
        <f t="shared" si="15"/>
        <v>1</v>
      </c>
      <c r="Z83" s="3"/>
      <c r="AA83" s="3"/>
      <c r="AB83" s="3"/>
      <c r="AC83" s="3"/>
    </row>
    <row r="84" ht="12.75" customHeight="1">
      <c r="A84" s="250" t="s">
        <v>116</v>
      </c>
      <c r="B84" s="9" t="s">
        <v>442</v>
      </c>
      <c r="C84" s="17"/>
      <c r="D84" s="166">
        <v>11.0</v>
      </c>
      <c r="E84" s="251">
        <v>692.0</v>
      </c>
      <c r="F84" s="251">
        <v>1.0</v>
      </c>
      <c r="G84" s="252">
        <v>1.0</v>
      </c>
      <c r="H84" s="259" t="s">
        <v>233</v>
      </c>
      <c r="I84" s="260">
        <v>3601.0</v>
      </c>
      <c r="J84" s="123">
        <f t="shared" si="3"/>
        <v>5.203757225</v>
      </c>
      <c r="K84" s="239">
        <v>0.0</v>
      </c>
      <c r="L84" s="239">
        <v>0.0</v>
      </c>
      <c r="M84" s="256">
        <v>0.0</v>
      </c>
      <c r="N84" s="24">
        <f t="shared" si="4"/>
        <v>3601</v>
      </c>
      <c r="O84" s="123">
        <f t="shared" si="5"/>
        <v>5.203757225</v>
      </c>
      <c r="P84" s="261">
        <f t="shared" si="6"/>
        <v>0</v>
      </c>
      <c r="Q84" s="24">
        <f t="shared" si="7"/>
        <v>0</v>
      </c>
      <c r="R84" s="24">
        <f t="shared" si="8"/>
        <v>0</v>
      </c>
      <c r="S84" s="24">
        <f t="shared" si="9"/>
        <v>0</v>
      </c>
      <c r="T84" s="24">
        <f t="shared" si="10"/>
        <v>0</v>
      </c>
      <c r="U84" s="24">
        <f t="shared" si="11"/>
        <v>0</v>
      </c>
      <c r="V84" s="24">
        <f t="shared" si="12"/>
        <v>0</v>
      </c>
      <c r="W84" s="261">
        <f t="shared" si="13"/>
        <v>3601</v>
      </c>
      <c r="X84" s="262">
        <f t="shared" si="14"/>
        <v>5.203757225</v>
      </c>
      <c r="Y84" s="8">
        <f t="shared" si="15"/>
        <v>1</v>
      </c>
      <c r="Z84" s="3"/>
      <c r="AA84" s="3"/>
      <c r="AB84" s="3"/>
      <c r="AC84" s="3"/>
    </row>
    <row r="85" ht="12.75" customHeight="1">
      <c r="A85" s="250" t="s">
        <v>116</v>
      </c>
      <c r="B85" s="9" t="s">
        <v>443</v>
      </c>
      <c r="C85" s="17"/>
      <c r="D85" s="166">
        <v>11.0</v>
      </c>
      <c r="E85" s="251">
        <v>729.0</v>
      </c>
      <c r="F85" s="251">
        <v>1.0</v>
      </c>
      <c r="G85" s="252">
        <v>1.0</v>
      </c>
      <c r="H85" s="259" t="s">
        <v>178</v>
      </c>
      <c r="I85" s="260">
        <v>3950.0</v>
      </c>
      <c r="J85" s="123">
        <f t="shared" si="3"/>
        <v>5.418381344</v>
      </c>
      <c r="K85" s="239">
        <v>0.0</v>
      </c>
      <c r="L85" s="239">
        <v>0.0</v>
      </c>
      <c r="M85" s="256">
        <v>0.0</v>
      </c>
      <c r="N85" s="24">
        <f t="shared" si="4"/>
        <v>3950</v>
      </c>
      <c r="O85" s="123">
        <f t="shared" si="5"/>
        <v>5.418381344</v>
      </c>
      <c r="P85" s="261">
        <f t="shared" si="6"/>
        <v>0</v>
      </c>
      <c r="Q85" s="24">
        <f t="shared" si="7"/>
        <v>0</v>
      </c>
      <c r="R85" s="24">
        <f t="shared" si="8"/>
        <v>0</v>
      </c>
      <c r="S85" s="24">
        <f t="shared" si="9"/>
        <v>0</v>
      </c>
      <c r="T85" s="24">
        <f t="shared" si="10"/>
        <v>0</v>
      </c>
      <c r="U85" s="24">
        <f t="shared" si="11"/>
        <v>0</v>
      </c>
      <c r="V85" s="24">
        <f t="shared" si="12"/>
        <v>0</v>
      </c>
      <c r="W85" s="261">
        <f t="shared" si="13"/>
        <v>3950</v>
      </c>
      <c r="X85" s="262">
        <f t="shared" si="14"/>
        <v>5.418381344</v>
      </c>
      <c r="Y85" s="8">
        <f t="shared" si="15"/>
        <v>1</v>
      </c>
      <c r="Z85" s="3"/>
      <c r="AA85" s="3"/>
      <c r="AB85" s="3"/>
      <c r="AC85" s="3"/>
    </row>
    <row r="86" ht="12.75" customHeight="1">
      <c r="A86" s="250" t="s">
        <v>116</v>
      </c>
      <c r="B86" s="9" t="s">
        <v>444</v>
      </c>
      <c r="C86" s="17"/>
      <c r="D86" s="166">
        <v>11.0</v>
      </c>
      <c r="E86" s="251">
        <v>743.0</v>
      </c>
      <c r="F86" s="251">
        <v>1.0</v>
      </c>
      <c r="G86" s="252">
        <v>1.0</v>
      </c>
      <c r="H86" s="259" t="s">
        <v>178</v>
      </c>
      <c r="I86" s="260">
        <v>3088.0</v>
      </c>
      <c r="J86" s="123">
        <f t="shared" si="3"/>
        <v>4.156123822</v>
      </c>
      <c r="K86" s="239">
        <v>0.0</v>
      </c>
      <c r="L86" s="239">
        <v>0.0</v>
      </c>
      <c r="M86" s="256">
        <v>0.0</v>
      </c>
      <c r="N86" s="24">
        <f t="shared" si="4"/>
        <v>3088</v>
      </c>
      <c r="O86" s="123">
        <f t="shared" si="5"/>
        <v>4.156123822</v>
      </c>
      <c r="P86" s="261">
        <f t="shared" si="6"/>
        <v>0</v>
      </c>
      <c r="Q86" s="24">
        <f t="shared" si="7"/>
        <v>0</v>
      </c>
      <c r="R86" s="24">
        <f t="shared" si="8"/>
        <v>0</v>
      </c>
      <c r="S86" s="24">
        <f t="shared" si="9"/>
        <v>0</v>
      </c>
      <c r="T86" s="24">
        <f t="shared" si="10"/>
        <v>0</v>
      </c>
      <c r="U86" s="24">
        <f t="shared" si="11"/>
        <v>0</v>
      </c>
      <c r="V86" s="24">
        <f t="shared" si="12"/>
        <v>0</v>
      </c>
      <c r="W86" s="261">
        <f t="shared" si="13"/>
        <v>3088</v>
      </c>
      <c r="X86" s="262">
        <f t="shared" si="14"/>
        <v>4.156123822</v>
      </c>
      <c r="Y86" s="8">
        <f t="shared" si="15"/>
        <v>1</v>
      </c>
      <c r="Z86" s="3"/>
      <c r="AA86" s="3"/>
      <c r="AB86" s="3"/>
      <c r="AC86" s="3"/>
    </row>
    <row r="87" ht="12.75" customHeight="1">
      <c r="A87" s="250" t="s">
        <v>116</v>
      </c>
      <c r="B87" s="9" t="s">
        <v>445</v>
      </c>
      <c r="C87" s="17"/>
      <c r="D87" s="166">
        <v>11.0</v>
      </c>
      <c r="E87" s="251">
        <v>812.0</v>
      </c>
      <c r="F87" s="251">
        <v>1.0</v>
      </c>
      <c r="G87" s="252">
        <v>1.0</v>
      </c>
      <c r="H87" s="259" t="s">
        <v>178</v>
      </c>
      <c r="I87" s="260">
        <v>3325.0</v>
      </c>
      <c r="J87" s="123">
        <f t="shared" si="3"/>
        <v>4.094827586</v>
      </c>
      <c r="K87" s="239">
        <v>0.0</v>
      </c>
      <c r="L87" s="239">
        <v>0.0</v>
      </c>
      <c r="M87" s="256">
        <v>0.0</v>
      </c>
      <c r="N87" s="24">
        <f t="shared" si="4"/>
        <v>3325</v>
      </c>
      <c r="O87" s="123">
        <f t="shared" si="5"/>
        <v>4.094827586</v>
      </c>
      <c r="P87" s="261">
        <f t="shared" si="6"/>
        <v>0</v>
      </c>
      <c r="Q87" s="24">
        <f t="shared" si="7"/>
        <v>0</v>
      </c>
      <c r="R87" s="24">
        <f t="shared" si="8"/>
        <v>0</v>
      </c>
      <c r="S87" s="24">
        <f t="shared" si="9"/>
        <v>0</v>
      </c>
      <c r="T87" s="24">
        <f t="shared" si="10"/>
        <v>0</v>
      </c>
      <c r="U87" s="24">
        <f t="shared" si="11"/>
        <v>0</v>
      </c>
      <c r="V87" s="24">
        <f t="shared" si="12"/>
        <v>0</v>
      </c>
      <c r="W87" s="261">
        <f t="shared" si="13"/>
        <v>3325</v>
      </c>
      <c r="X87" s="262">
        <f t="shared" si="14"/>
        <v>4.094827586</v>
      </c>
      <c r="Y87" s="8">
        <f t="shared" si="15"/>
        <v>1</v>
      </c>
      <c r="Z87" s="3"/>
      <c r="AA87" s="3"/>
      <c r="AB87" s="3"/>
      <c r="AC87" s="3"/>
    </row>
    <row r="88" ht="12.75" customHeight="1">
      <c r="A88" s="250" t="s">
        <v>116</v>
      </c>
      <c r="B88" s="9" t="s">
        <v>446</v>
      </c>
      <c r="C88" s="17"/>
      <c r="D88" s="166">
        <v>11.0</v>
      </c>
      <c r="E88" s="251">
        <v>815.0</v>
      </c>
      <c r="F88" s="251">
        <v>1.0</v>
      </c>
      <c r="G88" s="252">
        <v>1.0</v>
      </c>
      <c r="H88" s="259" t="s">
        <v>178</v>
      </c>
      <c r="I88" s="260">
        <v>4188.0</v>
      </c>
      <c r="J88" s="123">
        <f t="shared" si="3"/>
        <v>5.138650307</v>
      </c>
      <c r="K88" s="239">
        <v>0.0</v>
      </c>
      <c r="L88" s="239">
        <v>0.0</v>
      </c>
      <c r="M88" s="256">
        <v>0.0</v>
      </c>
      <c r="N88" s="24">
        <f t="shared" si="4"/>
        <v>4188</v>
      </c>
      <c r="O88" s="123">
        <f t="shared" si="5"/>
        <v>5.138650307</v>
      </c>
      <c r="P88" s="261">
        <f t="shared" si="6"/>
        <v>0</v>
      </c>
      <c r="Q88" s="24">
        <f t="shared" si="7"/>
        <v>0</v>
      </c>
      <c r="R88" s="24">
        <f t="shared" si="8"/>
        <v>0</v>
      </c>
      <c r="S88" s="24">
        <f t="shared" si="9"/>
        <v>0</v>
      </c>
      <c r="T88" s="24">
        <f t="shared" si="10"/>
        <v>0</v>
      </c>
      <c r="U88" s="24">
        <f t="shared" si="11"/>
        <v>0</v>
      </c>
      <c r="V88" s="24">
        <f t="shared" si="12"/>
        <v>0</v>
      </c>
      <c r="W88" s="261">
        <f t="shared" si="13"/>
        <v>4188</v>
      </c>
      <c r="X88" s="262">
        <f t="shared" si="14"/>
        <v>5.138650307</v>
      </c>
      <c r="Y88" s="8">
        <f t="shared" si="15"/>
        <v>1</v>
      </c>
      <c r="Z88" s="3"/>
      <c r="AA88" s="3"/>
      <c r="AB88" s="3"/>
      <c r="AC88" s="3"/>
    </row>
    <row r="89" ht="12.75" customHeight="1">
      <c r="A89" s="250" t="s">
        <v>116</v>
      </c>
      <c r="B89" s="9" t="s">
        <v>447</v>
      </c>
      <c r="C89" s="17"/>
      <c r="D89" s="166">
        <v>11.0</v>
      </c>
      <c r="E89" s="251">
        <v>896.0</v>
      </c>
      <c r="F89" s="251">
        <v>1.0</v>
      </c>
      <c r="G89" s="252">
        <v>1.0</v>
      </c>
      <c r="H89" s="259" t="s">
        <v>178</v>
      </c>
      <c r="I89" s="260">
        <v>3350.0</v>
      </c>
      <c r="J89" s="123">
        <f t="shared" si="3"/>
        <v>3.738839286</v>
      </c>
      <c r="K89" s="239">
        <v>0.0</v>
      </c>
      <c r="L89" s="239">
        <v>0.0</v>
      </c>
      <c r="M89" s="256">
        <v>0.0</v>
      </c>
      <c r="N89" s="24">
        <f t="shared" si="4"/>
        <v>3350</v>
      </c>
      <c r="O89" s="123">
        <f t="shared" si="5"/>
        <v>3.738839286</v>
      </c>
      <c r="P89" s="261">
        <f t="shared" si="6"/>
        <v>0</v>
      </c>
      <c r="Q89" s="24">
        <f t="shared" si="7"/>
        <v>0</v>
      </c>
      <c r="R89" s="24">
        <f t="shared" si="8"/>
        <v>0</v>
      </c>
      <c r="S89" s="24">
        <f t="shared" si="9"/>
        <v>0</v>
      </c>
      <c r="T89" s="24">
        <f t="shared" si="10"/>
        <v>0</v>
      </c>
      <c r="U89" s="24">
        <f t="shared" si="11"/>
        <v>0</v>
      </c>
      <c r="V89" s="24">
        <f t="shared" si="12"/>
        <v>0</v>
      </c>
      <c r="W89" s="261">
        <f t="shared" si="13"/>
        <v>3350</v>
      </c>
      <c r="X89" s="262">
        <f t="shared" si="14"/>
        <v>3.738839286</v>
      </c>
      <c r="Y89" s="8">
        <f t="shared" si="15"/>
        <v>1</v>
      </c>
      <c r="Z89" s="3"/>
      <c r="AA89" s="3"/>
      <c r="AB89" s="3"/>
      <c r="AC89" s="3"/>
    </row>
    <row r="90" ht="12.75" customHeight="1">
      <c r="A90" s="250" t="s">
        <v>117</v>
      </c>
      <c r="B90" s="9" t="s">
        <v>448</v>
      </c>
      <c r="C90" s="17"/>
      <c r="D90" s="166">
        <v>19.0</v>
      </c>
      <c r="E90" s="251">
        <v>1084.0</v>
      </c>
      <c r="F90" s="251">
        <v>2.0</v>
      </c>
      <c r="G90" s="252">
        <v>2.0</v>
      </c>
      <c r="H90" s="259" t="s">
        <v>178</v>
      </c>
      <c r="I90" s="260">
        <v>5288.0</v>
      </c>
      <c r="J90" s="123">
        <f t="shared" si="3"/>
        <v>4.878228782</v>
      </c>
      <c r="K90" s="239">
        <v>0.0</v>
      </c>
      <c r="L90" s="239">
        <v>0.0</v>
      </c>
      <c r="M90" s="256">
        <v>0.0</v>
      </c>
      <c r="N90" s="24">
        <f t="shared" si="4"/>
        <v>5288</v>
      </c>
      <c r="O90" s="123">
        <f t="shared" si="5"/>
        <v>4.878228782</v>
      </c>
      <c r="P90" s="261">
        <f t="shared" si="6"/>
        <v>0</v>
      </c>
      <c r="Q90" s="24">
        <f t="shared" si="7"/>
        <v>0</v>
      </c>
      <c r="R90" s="24">
        <f t="shared" si="8"/>
        <v>0</v>
      </c>
      <c r="S90" s="24">
        <f t="shared" si="9"/>
        <v>0</v>
      </c>
      <c r="T90" s="24">
        <f t="shared" si="10"/>
        <v>0</v>
      </c>
      <c r="U90" s="24">
        <f t="shared" si="11"/>
        <v>0</v>
      </c>
      <c r="V90" s="24">
        <f t="shared" si="12"/>
        <v>0</v>
      </c>
      <c r="W90" s="261">
        <f t="shared" si="13"/>
        <v>5288</v>
      </c>
      <c r="X90" s="262">
        <f t="shared" si="14"/>
        <v>4.878228782</v>
      </c>
      <c r="Y90" s="8">
        <f t="shared" si="15"/>
        <v>1</v>
      </c>
      <c r="Z90" s="3"/>
      <c r="AA90" s="3"/>
      <c r="AB90" s="3"/>
      <c r="AC90" s="3"/>
    </row>
    <row r="91" ht="12.75" customHeight="1">
      <c r="A91" s="250" t="s">
        <v>117</v>
      </c>
      <c r="B91" s="9" t="s">
        <v>449</v>
      </c>
      <c r="C91" s="17"/>
      <c r="D91" s="166">
        <v>19.0</v>
      </c>
      <c r="E91" s="251">
        <v>1144.0</v>
      </c>
      <c r="F91" s="251">
        <v>2.0</v>
      </c>
      <c r="G91" s="252">
        <v>2.0</v>
      </c>
      <c r="H91" s="259" t="s">
        <v>178</v>
      </c>
      <c r="I91" s="260">
        <v>5388.0</v>
      </c>
      <c r="J91" s="123">
        <f t="shared" si="3"/>
        <v>4.70979021</v>
      </c>
      <c r="K91" s="239">
        <v>0.0</v>
      </c>
      <c r="L91" s="239">
        <v>0.0</v>
      </c>
      <c r="M91" s="256">
        <v>0.0</v>
      </c>
      <c r="N91" s="24">
        <f t="shared" si="4"/>
        <v>5388</v>
      </c>
      <c r="O91" s="123">
        <f t="shared" si="5"/>
        <v>4.70979021</v>
      </c>
      <c r="P91" s="261">
        <f t="shared" si="6"/>
        <v>0</v>
      </c>
      <c r="Q91" s="24">
        <f t="shared" si="7"/>
        <v>0</v>
      </c>
      <c r="R91" s="24">
        <f t="shared" si="8"/>
        <v>0</v>
      </c>
      <c r="S91" s="24">
        <f t="shared" si="9"/>
        <v>0</v>
      </c>
      <c r="T91" s="24">
        <f t="shared" si="10"/>
        <v>0</v>
      </c>
      <c r="U91" s="24">
        <f t="shared" si="11"/>
        <v>0</v>
      </c>
      <c r="V91" s="24">
        <f t="shared" si="12"/>
        <v>0</v>
      </c>
      <c r="W91" s="261">
        <f t="shared" si="13"/>
        <v>5388</v>
      </c>
      <c r="X91" s="262">
        <f t="shared" si="14"/>
        <v>4.70979021</v>
      </c>
      <c r="Y91" s="8">
        <f t="shared" si="15"/>
        <v>1</v>
      </c>
      <c r="Z91" s="3"/>
      <c r="AA91" s="3"/>
      <c r="AB91" s="3"/>
      <c r="AC91" s="3"/>
    </row>
    <row r="92" ht="12.75" customHeight="1">
      <c r="A92" s="250" t="s">
        <v>117</v>
      </c>
      <c r="B92" s="9" t="s">
        <v>450</v>
      </c>
      <c r="C92" s="17"/>
      <c r="D92" s="166">
        <v>19.0</v>
      </c>
      <c r="E92" s="251">
        <v>1264.0</v>
      </c>
      <c r="F92" s="251">
        <v>2.0</v>
      </c>
      <c r="G92" s="252">
        <v>2.0</v>
      </c>
      <c r="H92" s="259" t="s">
        <v>178</v>
      </c>
      <c r="I92" s="260">
        <v>5500.0</v>
      </c>
      <c r="J92" s="123">
        <f t="shared" si="3"/>
        <v>4.351265823</v>
      </c>
      <c r="K92" s="239">
        <v>0.0</v>
      </c>
      <c r="L92" s="239">
        <v>0.0</v>
      </c>
      <c r="M92" s="256">
        <v>0.0</v>
      </c>
      <c r="N92" s="24">
        <f t="shared" si="4"/>
        <v>5500</v>
      </c>
      <c r="O92" s="123">
        <f t="shared" si="5"/>
        <v>4.351265823</v>
      </c>
      <c r="P92" s="261">
        <f t="shared" si="6"/>
        <v>0</v>
      </c>
      <c r="Q92" s="24">
        <f t="shared" si="7"/>
        <v>0</v>
      </c>
      <c r="R92" s="24">
        <f t="shared" si="8"/>
        <v>0</v>
      </c>
      <c r="S92" s="24">
        <f t="shared" si="9"/>
        <v>0</v>
      </c>
      <c r="T92" s="24">
        <f t="shared" si="10"/>
        <v>0</v>
      </c>
      <c r="U92" s="24">
        <f t="shared" si="11"/>
        <v>0</v>
      </c>
      <c r="V92" s="24">
        <f t="shared" si="12"/>
        <v>0</v>
      </c>
      <c r="W92" s="261">
        <f t="shared" si="13"/>
        <v>5500</v>
      </c>
      <c r="X92" s="262">
        <f t="shared" si="14"/>
        <v>4.351265823</v>
      </c>
      <c r="Y92" s="8">
        <f t="shared" si="15"/>
        <v>1</v>
      </c>
      <c r="Z92" s="3"/>
      <c r="AA92" s="3"/>
      <c r="AB92" s="3"/>
      <c r="AC92" s="3"/>
    </row>
    <row r="93" ht="12.75" customHeight="1">
      <c r="A93" s="250" t="s">
        <v>117</v>
      </c>
      <c r="B93" s="9" t="s">
        <v>451</v>
      </c>
      <c r="C93" s="17"/>
      <c r="D93" s="166">
        <v>19.0</v>
      </c>
      <c r="E93" s="251">
        <v>1148.0</v>
      </c>
      <c r="F93" s="251">
        <v>2.0</v>
      </c>
      <c r="G93" s="252">
        <v>2.0</v>
      </c>
      <c r="H93" s="259" t="s">
        <v>178</v>
      </c>
      <c r="I93" s="260">
        <v>4500.0</v>
      </c>
      <c r="J93" s="123">
        <f t="shared" si="3"/>
        <v>3.919860627</v>
      </c>
      <c r="K93" s="239">
        <v>0.0</v>
      </c>
      <c r="L93" s="239">
        <v>0.0</v>
      </c>
      <c r="M93" s="256">
        <v>0.0</v>
      </c>
      <c r="N93" s="24">
        <f t="shared" si="4"/>
        <v>4500</v>
      </c>
      <c r="O93" s="123">
        <f t="shared" si="5"/>
        <v>3.919860627</v>
      </c>
      <c r="P93" s="261">
        <f t="shared" si="6"/>
        <v>0</v>
      </c>
      <c r="Q93" s="24">
        <f t="shared" si="7"/>
        <v>0</v>
      </c>
      <c r="R93" s="24">
        <f t="shared" si="8"/>
        <v>0</v>
      </c>
      <c r="S93" s="24">
        <f t="shared" si="9"/>
        <v>0</v>
      </c>
      <c r="T93" s="24">
        <f t="shared" si="10"/>
        <v>0</v>
      </c>
      <c r="U93" s="24">
        <f t="shared" si="11"/>
        <v>0</v>
      </c>
      <c r="V93" s="24">
        <f t="shared" si="12"/>
        <v>0</v>
      </c>
      <c r="W93" s="261">
        <f t="shared" si="13"/>
        <v>4500</v>
      </c>
      <c r="X93" s="262">
        <f t="shared" si="14"/>
        <v>3.919860627</v>
      </c>
      <c r="Y93" s="8">
        <f t="shared" si="15"/>
        <v>1</v>
      </c>
      <c r="Z93" s="3"/>
      <c r="AA93" s="3"/>
      <c r="AB93" s="3"/>
      <c r="AC93" s="3"/>
    </row>
    <row r="94" ht="12.75" customHeight="1">
      <c r="A94" s="250" t="s">
        <v>117</v>
      </c>
      <c r="B94" s="9" t="s">
        <v>452</v>
      </c>
      <c r="C94" s="17"/>
      <c r="D94" s="166">
        <v>19.0</v>
      </c>
      <c r="E94" s="251">
        <v>1217.0</v>
      </c>
      <c r="F94" s="251">
        <v>2.0</v>
      </c>
      <c r="G94" s="252">
        <v>2.0</v>
      </c>
      <c r="H94" s="259" t="s">
        <v>178</v>
      </c>
      <c r="I94" s="260">
        <v>5529.0</v>
      </c>
      <c r="J94" s="123">
        <f t="shared" si="3"/>
        <v>4.543138866</v>
      </c>
      <c r="K94" s="239">
        <v>0.0</v>
      </c>
      <c r="L94" s="239">
        <v>0.0</v>
      </c>
      <c r="M94" s="256">
        <v>0.0</v>
      </c>
      <c r="N94" s="24">
        <f t="shared" si="4"/>
        <v>5529</v>
      </c>
      <c r="O94" s="123">
        <f t="shared" si="5"/>
        <v>4.543138866</v>
      </c>
      <c r="P94" s="261">
        <f t="shared" si="6"/>
        <v>0</v>
      </c>
      <c r="Q94" s="24">
        <f t="shared" si="7"/>
        <v>0</v>
      </c>
      <c r="R94" s="24">
        <f t="shared" si="8"/>
        <v>0</v>
      </c>
      <c r="S94" s="24">
        <f t="shared" si="9"/>
        <v>0</v>
      </c>
      <c r="T94" s="24">
        <f t="shared" si="10"/>
        <v>0</v>
      </c>
      <c r="U94" s="24">
        <f t="shared" si="11"/>
        <v>0</v>
      </c>
      <c r="V94" s="24">
        <f t="shared" si="12"/>
        <v>0</v>
      </c>
      <c r="W94" s="261">
        <f t="shared" si="13"/>
        <v>5529</v>
      </c>
      <c r="X94" s="262">
        <f t="shared" si="14"/>
        <v>4.543138866</v>
      </c>
      <c r="Y94" s="8">
        <f t="shared" si="15"/>
        <v>1</v>
      </c>
      <c r="Z94" s="3"/>
      <c r="AA94" s="3"/>
      <c r="AB94" s="3"/>
      <c r="AC94" s="3"/>
    </row>
    <row r="95" ht="12.75" customHeight="1">
      <c r="A95" s="250" t="s">
        <v>117</v>
      </c>
      <c r="B95" s="9" t="s">
        <v>453</v>
      </c>
      <c r="C95" s="17"/>
      <c r="D95" s="166">
        <v>19.0</v>
      </c>
      <c r="E95" s="251">
        <v>1251.0</v>
      </c>
      <c r="F95" s="251">
        <v>2.0</v>
      </c>
      <c r="G95" s="252">
        <v>2.0</v>
      </c>
      <c r="H95" s="259" t="s">
        <v>178</v>
      </c>
      <c r="I95" s="260">
        <v>5788.0</v>
      </c>
      <c r="J95" s="123">
        <f t="shared" si="3"/>
        <v>4.626698641</v>
      </c>
      <c r="K95" s="239">
        <v>0.0</v>
      </c>
      <c r="L95" s="239">
        <v>0.0</v>
      </c>
      <c r="M95" s="256">
        <v>0.0</v>
      </c>
      <c r="N95" s="24">
        <f t="shared" si="4"/>
        <v>5788</v>
      </c>
      <c r="O95" s="123">
        <f t="shared" si="5"/>
        <v>4.626698641</v>
      </c>
      <c r="P95" s="261">
        <f t="shared" si="6"/>
        <v>0</v>
      </c>
      <c r="Q95" s="24">
        <f t="shared" si="7"/>
        <v>0</v>
      </c>
      <c r="R95" s="24">
        <f t="shared" si="8"/>
        <v>0</v>
      </c>
      <c r="S95" s="24">
        <f t="shared" si="9"/>
        <v>0</v>
      </c>
      <c r="T95" s="24">
        <f t="shared" si="10"/>
        <v>0</v>
      </c>
      <c r="U95" s="24">
        <f t="shared" si="11"/>
        <v>0</v>
      </c>
      <c r="V95" s="24">
        <f t="shared" si="12"/>
        <v>0</v>
      </c>
      <c r="W95" s="261">
        <f t="shared" si="13"/>
        <v>5788</v>
      </c>
      <c r="X95" s="262">
        <f t="shared" si="14"/>
        <v>4.626698641</v>
      </c>
      <c r="Y95" s="8">
        <f t="shared" si="15"/>
        <v>1</v>
      </c>
      <c r="Z95" s="3"/>
      <c r="AA95" s="3"/>
      <c r="AB95" s="3"/>
      <c r="AC95" s="3"/>
    </row>
    <row r="96" ht="12.75" customHeight="1">
      <c r="A96" s="250" t="s">
        <v>117</v>
      </c>
      <c r="B96" s="9" t="s">
        <v>454</v>
      </c>
      <c r="C96" s="17"/>
      <c r="D96" s="166">
        <v>20.0</v>
      </c>
      <c r="E96" s="251">
        <v>1217.0</v>
      </c>
      <c r="F96" s="251">
        <v>2.0</v>
      </c>
      <c r="G96" s="252">
        <v>2.0</v>
      </c>
      <c r="H96" s="259" t="s">
        <v>178</v>
      </c>
      <c r="I96" s="260">
        <v>4500.0</v>
      </c>
      <c r="J96" s="123">
        <f t="shared" si="3"/>
        <v>3.697617091</v>
      </c>
      <c r="K96" s="239">
        <v>0.0</v>
      </c>
      <c r="L96" s="239">
        <v>0.0</v>
      </c>
      <c r="M96" s="256">
        <v>0.0</v>
      </c>
      <c r="N96" s="24">
        <f t="shared" si="4"/>
        <v>4500</v>
      </c>
      <c r="O96" s="123">
        <f t="shared" si="5"/>
        <v>3.697617091</v>
      </c>
      <c r="P96" s="261">
        <f t="shared" si="6"/>
        <v>0</v>
      </c>
      <c r="Q96" s="24">
        <f t="shared" si="7"/>
        <v>0</v>
      </c>
      <c r="R96" s="24">
        <f t="shared" si="8"/>
        <v>0</v>
      </c>
      <c r="S96" s="24">
        <f t="shared" si="9"/>
        <v>0</v>
      </c>
      <c r="T96" s="24">
        <f t="shared" si="10"/>
        <v>0</v>
      </c>
      <c r="U96" s="24">
        <f t="shared" si="11"/>
        <v>0</v>
      </c>
      <c r="V96" s="24">
        <f t="shared" si="12"/>
        <v>0</v>
      </c>
      <c r="W96" s="261">
        <f t="shared" si="13"/>
        <v>4500</v>
      </c>
      <c r="X96" s="262">
        <f t="shared" si="14"/>
        <v>3.697617091</v>
      </c>
      <c r="Y96" s="8">
        <f t="shared" si="15"/>
        <v>1</v>
      </c>
      <c r="Z96" s="3"/>
      <c r="AA96" s="3"/>
      <c r="AB96" s="3"/>
      <c r="AC96" s="3"/>
    </row>
    <row r="97" ht="12.75" hidden="1" customHeight="1">
      <c r="A97" s="250" t="s">
        <v>378</v>
      </c>
      <c r="B97" s="9"/>
      <c r="C97" s="17"/>
      <c r="D97" s="166"/>
      <c r="E97" s="251"/>
      <c r="F97" s="251"/>
      <c r="G97" s="252"/>
      <c r="H97" s="259"/>
      <c r="I97" s="260"/>
      <c r="J97" s="123" t="str">
        <f t="shared" si="3"/>
        <v/>
      </c>
      <c r="K97" s="239"/>
      <c r="L97" s="239"/>
      <c r="M97" s="256"/>
      <c r="N97" s="24" t="str">
        <f t="shared" si="4"/>
        <v/>
      </c>
      <c r="O97" s="123" t="str">
        <f t="shared" si="5"/>
        <v/>
      </c>
      <c r="P97" s="261" t="str">
        <f t="shared" si="6"/>
        <v/>
      </c>
      <c r="Q97" s="24" t="str">
        <f t="shared" si="7"/>
        <v/>
      </c>
      <c r="R97" s="24" t="str">
        <f t="shared" si="8"/>
        <v/>
      </c>
      <c r="S97" s="24" t="str">
        <f t="shared" si="9"/>
        <v/>
      </c>
      <c r="T97" s="24" t="str">
        <f t="shared" si="10"/>
        <v/>
      </c>
      <c r="U97" s="24" t="str">
        <f t="shared" si="11"/>
        <v/>
      </c>
      <c r="V97" s="24" t="str">
        <f t="shared" si="12"/>
        <v/>
      </c>
      <c r="W97" s="261" t="str">
        <f t="shared" si="13"/>
        <v/>
      </c>
      <c r="X97" s="262" t="str">
        <f t="shared" si="14"/>
        <v/>
      </c>
      <c r="Y97" s="8">
        <f t="shared" si="15"/>
        <v>0</v>
      </c>
      <c r="Z97" s="3"/>
      <c r="AA97" s="3"/>
      <c r="AB97" s="3"/>
      <c r="AC97" s="3"/>
    </row>
    <row r="98" ht="12.75" hidden="1" customHeight="1">
      <c r="A98" s="250" t="s">
        <v>378</v>
      </c>
      <c r="B98" s="9"/>
      <c r="C98" s="17"/>
      <c r="D98" s="166"/>
      <c r="E98" s="251"/>
      <c r="F98" s="251"/>
      <c r="G98" s="252"/>
      <c r="H98" s="259"/>
      <c r="I98" s="260"/>
      <c r="J98" s="123" t="str">
        <f t="shared" si="3"/>
        <v/>
      </c>
      <c r="K98" s="239"/>
      <c r="L98" s="239"/>
      <c r="M98" s="256"/>
      <c r="N98" s="24" t="str">
        <f t="shared" si="4"/>
        <v/>
      </c>
      <c r="O98" s="123" t="str">
        <f t="shared" si="5"/>
        <v/>
      </c>
      <c r="P98" s="261" t="str">
        <f t="shared" si="6"/>
        <v/>
      </c>
      <c r="Q98" s="24" t="str">
        <f t="shared" si="7"/>
        <v/>
      </c>
      <c r="R98" s="24" t="str">
        <f t="shared" si="8"/>
        <v/>
      </c>
      <c r="S98" s="24" t="str">
        <f t="shared" si="9"/>
        <v/>
      </c>
      <c r="T98" s="24" t="str">
        <f t="shared" si="10"/>
        <v/>
      </c>
      <c r="U98" s="24" t="str">
        <f t="shared" si="11"/>
        <v/>
      </c>
      <c r="V98" s="24" t="str">
        <f t="shared" si="12"/>
        <v/>
      </c>
      <c r="W98" s="261" t="str">
        <f t="shared" si="13"/>
        <v/>
      </c>
      <c r="X98" s="262" t="str">
        <f t="shared" si="14"/>
        <v/>
      </c>
      <c r="Y98" s="8">
        <f t="shared" si="15"/>
        <v>0</v>
      </c>
      <c r="Z98" s="3"/>
      <c r="AA98" s="3"/>
      <c r="AB98" s="3"/>
      <c r="AC98" s="3"/>
    </row>
    <row r="99" ht="12.75" hidden="1" customHeight="1">
      <c r="A99" s="250" t="s">
        <v>378</v>
      </c>
      <c r="B99" s="9"/>
      <c r="C99" s="17"/>
      <c r="D99" s="166"/>
      <c r="E99" s="251"/>
      <c r="F99" s="251"/>
      <c r="G99" s="252"/>
      <c r="H99" s="259"/>
      <c r="I99" s="260"/>
      <c r="J99" s="123" t="str">
        <f t="shared" si="3"/>
        <v/>
      </c>
      <c r="K99" s="239"/>
      <c r="L99" s="239"/>
      <c r="M99" s="256"/>
      <c r="N99" s="24" t="str">
        <f t="shared" si="4"/>
        <v/>
      </c>
      <c r="O99" s="123" t="str">
        <f t="shared" si="5"/>
        <v/>
      </c>
      <c r="P99" s="261" t="str">
        <f t="shared" si="6"/>
        <v/>
      </c>
      <c r="Q99" s="24" t="str">
        <f t="shared" si="7"/>
        <v/>
      </c>
      <c r="R99" s="24" t="str">
        <f t="shared" si="8"/>
        <v/>
      </c>
      <c r="S99" s="24" t="str">
        <f t="shared" si="9"/>
        <v/>
      </c>
      <c r="T99" s="24" t="str">
        <f t="shared" si="10"/>
        <v/>
      </c>
      <c r="U99" s="24" t="str">
        <f t="shared" si="11"/>
        <v/>
      </c>
      <c r="V99" s="24" t="str">
        <f t="shared" si="12"/>
        <v/>
      </c>
      <c r="W99" s="261" t="str">
        <f t="shared" si="13"/>
        <v/>
      </c>
      <c r="X99" s="262" t="str">
        <f t="shared" si="14"/>
        <v/>
      </c>
      <c r="Y99" s="8">
        <f t="shared" si="15"/>
        <v>0</v>
      </c>
      <c r="Z99" s="3"/>
      <c r="AA99" s="3"/>
      <c r="AB99" s="3"/>
      <c r="AC99" s="3"/>
    </row>
    <row r="100" ht="12.75" hidden="1" customHeight="1">
      <c r="A100" s="250" t="s">
        <v>378</v>
      </c>
      <c r="B100" s="9"/>
      <c r="C100" s="17"/>
      <c r="D100" s="166"/>
      <c r="E100" s="251"/>
      <c r="F100" s="251"/>
      <c r="G100" s="252"/>
      <c r="H100" s="259"/>
      <c r="I100" s="260"/>
      <c r="J100" s="123" t="str">
        <f t="shared" si="3"/>
        <v/>
      </c>
      <c r="K100" s="239"/>
      <c r="L100" s="239"/>
      <c r="M100" s="256"/>
      <c r="N100" s="24" t="str">
        <f t="shared" si="4"/>
        <v/>
      </c>
      <c r="O100" s="123" t="str">
        <f t="shared" si="5"/>
        <v/>
      </c>
      <c r="P100" s="261" t="str">
        <f t="shared" si="6"/>
        <v/>
      </c>
      <c r="Q100" s="24" t="str">
        <f t="shared" si="7"/>
        <v/>
      </c>
      <c r="R100" s="24" t="str">
        <f t="shared" si="8"/>
        <v/>
      </c>
      <c r="S100" s="24" t="str">
        <f t="shared" si="9"/>
        <v/>
      </c>
      <c r="T100" s="24" t="str">
        <f t="shared" si="10"/>
        <v/>
      </c>
      <c r="U100" s="24" t="str">
        <f t="shared" si="11"/>
        <v/>
      </c>
      <c r="V100" s="24" t="str">
        <f t="shared" si="12"/>
        <v/>
      </c>
      <c r="W100" s="261" t="str">
        <f t="shared" si="13"/>
        <v/>
      </c>
      <c r="X100" s="262" t="str">
        <f t="shared" si="14"/>
        <v/>
      </c>
      <c r="Y100" s="8">
        <f t="shared" si="15"/>
        <v>0</v>
      </c>
      <c r="Z100" s="3"/>
      <c r="AA100" s="3"/>
      <c r="AB100" s="3"/>
      <c r="AC100" s="3"/>
    </row>
    <row r="101" ht="12.75" hidden="1" customHeight="1">
      <c r="A101" s="250" t="s">
        <v>378</v>
      </c>
      <c r="B101" s="9"/>
      <c r="C101" s="17"/>
      <c r="D101" s="166"/>
      <c r="E101" s="251"/>
      <c r="F101" s="251"/>
      <c r="G101" s="252"/>
      <c r="H101" s="259"/>
      <c r="I101" s="260"/>
      <c r="J101" s="123" t="str">
        <f t="shared" si="3"/>
        <v/>
      </c>
      <c r="K101" s="239"/>
      <c r="L101" s="239"/>
      <c r="M101" s="256"/>
      <c r="N101" s="24" t="str">
        <f t="shared" si="4"/>
        <v/>
      </c>
      <c r="O101" s="123" t="str">
        <f t="shared" si="5"/>
        <v/>
      </c>
      <c r="P101" s="261" t="str">
        <f t="shared" si="6"/>
        <v/>
      </c>
      <c r="Q101" s="24" t="str">
        <f t="shared" si="7"/>
        <v/>
      </c>
      <c r="R101" s="24" t="str">
        <f t="shared" si="8"/>
        <v/>
      </c>
      <c r="S101" s="24" t="str">
        <f t="shared" si="9"/>
        <v/>
      </c>
      <c r="T101" s="24" t="str">
        <f t="shared" si="10"/>
        <v/>
      </c>
      <c r="U101" s="24" t="str">
        <f t="shared" si="11"/>
        <v/>
      </c>
      <c r="V101" s="24" t="str">
        <f t="shared" si="12"/>
        <v/>
      </c>
      <c r="W101" s="261" t="str">
        <f t="shared" si="13"/>
        <v/>
      </c>
      <c r="X101" s="262" t="str">
        <f t="shared" si="14"/>
        <v/>
      </c>
      <c r="Y101" s="8">
        <f t="shared" si="15"/>
        <v>0</v>
      </c>
      <c r="Z101" s="3"/>
      <c r="AA101" s="3"/>
      <c r="AB101" s="3"/>
      <c r="AC101" s="3"/>
    </row>
    <row r="102" ht="12.75" hidden="1" customHeight="1">
      <c r="A102" s="250" t="s">
        <v>378</v>
      </c>
      <c r="B102" s="9"/>
      <c r="C102" s="17"/>
      <c r="D102" s="166"/>
      <c r="E102" s="251"/>
      <c r="F102" s="251"/>
      <c r="G102" s="252"/>
      <c r="H102" s="259"/>
      <c r="I102" s="260"/>
      <c r="J102" s="123" t="str">
        <f t="shared" si="3"/>
        <v/>
      </c>
      <c r="K102" s="239"/>
      <c r="L102" s="239"/>
      <c r="M102" s="256"/>
      <c r="N102" s="24" t="str">
        <f t="shared" si="4"/>
        <v/>
      </c>
      <c r="O102" s="123" t="str">
        <f t="shared" si="5"/>
        <v/>
      </c>
      <c r="P102" s="261" t="str">
        <f t="shared" si="6"/>
        <v/>
      </c>
      <c r="Q102" s="24" t="str">
        <f t="shared" si="7"/>
        <v/>
      </c>
      <c r="R102" s="24" t="str">
        <f t="shared" si="8"/>
        <v/>
      </c>
      <c r="S102" s="24" t="str">
        <f t="shared" si="9"/>
        <v/>
      </c>
      <c r="T102" s="24" t="str">
        <f t="shared" si="10"/>
        <v/>
      </c>
      <c r="U102" s="24" t="str">
        <f t="shared" si="11"/>
        <v/>
      </c>
      <c r="V102" s="24" t="str">
        <f t="shared" si="12"/>
        <v/>
      </c>
      <c r="W102" s="261" t="str">
        <f t="shared" si="13"/>
        <v/>
      </c>
      <c r="X102" s="262" t="str">
        <f t="shared" si="14"/>
        <v/>
      </c>
      <c r="Y102" s="8">
        <f t="shared" si="15"/>
        <v>0</v>
      </c>
      <c r="Z102" s="3"/>
      <c r="AA102" s="3"/>
      <c r="AB102" s="3"/>
      <c r="AC102" s="3"/>
    </row>
    <row r="103" ht="12.75" hidden="1" customHeight="1">
      <c r="A103" s="250" t="s">
        <v>378</v>
      </c>
      <c r="B103" s="9"/>
      <c r="C103" s="17"/>
      <c r="D103" s="166"/>
      <c r="E103" s="251"/>
      <c r="F103" s="251"/>
      <c r="G103" s="252"/>
      <c r="H103" s="259"/>
      <c r="I103" s="260"/>
      <c r="J103" s="123" t="str">
        <f t="shared" si="3"/>
        <v/>
      </c>
      <c r="K103" s="239"/>
      <c r="L103" s="239"/>
      <c r="M103" s="256"/>
      <c r="N103" s="24" t="str">
        <f t="shared" si="4"/>
        <v/>
      </c>
      <c r="O103" s="123" t="str">
        <f t="shared" si="5"/>
        <v/>
      </c>
      <c r="P103" s="261" t="str">
        <f t="shared" si="6"/>
        <v/>
      </c>
      <c r="Q103" s="24" t="str">
        <f t="shared" si="7"/>
        <v/>
      </c>
      <c r="R103" s="24" t="str">
        <f t="shared" si="8"/>
        <v/>
      </c>
      <c r="S103" s="24" t="str">
        <f t="shared" si="9"/>
        <v/>
      </c>
      <c r="T103" s="24" t="str">
        <f t="shared" si="10"/>
        <v/>
      </c>
      <c r="U103" s="24" t="str">
        <f t="shared" si="11"/>
        <v/>
      </c>
      <c r="V103" s="24" t="str">
        <f t="shared" si="12"/>
        <v/>
      </c>
      <c r="W103" s="261" t="str">
        <f t="shared" si="13"/>
        <v/>
      </c>
      <c r="X103" s="262" t="str">
        <f t="shared" si="14"/>
        <v/>
      </c>
      <c r="Y103" s="8">
        <f t="shared" si="15"/>
        <v>0</v>
      </c>
      <c r="Z103" s="3"/>
      <c r="AA103" s="3"/>
      <c r="AB103" s="3"/>
      <c r="AC103" s="3"/>
    </row>
    <row r="104" ht="12.75" hidden="1" customHeight="1">
      <c r="A104" s="250" t="s">
        <v>378</v>
      </c>
      <c r="B104" s="9"/>
      <c r="C104" s="17"/>
      <c r="D104" s="166"/>
      <c r="E104" s="251"/>
      <c r="F104" s="251"/>
      <c r="G104" s="252"/>
      <c r="H104" s="259"/>
      <c r="I104" s="260"/>
      <c r="J104" s="123" t="str">
        <f t="shared" si="3"/>
        <v/>
      </c>
      <c r="K104" s="239"/>
      <c r="L104" s="239"/>
      <c r="M104" s="256"/>
      <c r="N104" s="24" t="str">
        <f t="shared" si="4"/>
        <v/>
      </c>
      <c r="O104" s="123" t="str">
        <f t="shared" si="5"/>
        <v/>
      </c>
      <c r="P104" s="261" t="str">
        <f t="shared" si="6"/>
        <v/>
      </c>
      <c r="Q104" s="24" t="str">
        <f t="shared" si="7"/>
        <v/>
      </c>
      <c r="R104" s="24" t="str">
        <f t="shared" si="8"/>
        <v/>
      </c>
      <c r="S104" s="24" t="str">
        <f t="shared" si="9"/>
        <v/>
      </c>
      <c r="T104" s="24" t="str">
        <f t="shared" si="10"/>
        <v/>
      </c>
      <c r="U104" s="24" t="str">
        <f t="shared" si="11"/>
        <v/>
      </c>
      <c r="V104" s="24" t="str">
        <f t="shared" si="12"/>
        <v/>
      </c>
      <c r="W104" s="261" t="str">
        <f t="shared" si="13"/>
        <v/>
      </c>
      <c r="X104" s="262" t="str">
        <f t="shared" si="14"/>
        <v/>
      </c>
      <c r="Y104" s="8">
        <f t="shared" si="15"/>
        <v>0</v>
      </c>
      <c r="Z104" s="3"/>
      <c r="AA104" s="3"/>
      <c r="AB104" s="3"/>
      <c r="AC104" s="3"/>
    </row>
    <row r="105" ht="12.75" hidden="1" customHeight="1">
      <c r="A105" s="250" t="s">
        <v>378</v>
      </c>
      <c r="B105" s="9"/>
      <c r="C105" s="17"/>
      <c r="D105" s="166"/>
      <c r="E105" s="251"/>
      <c r="F105" s="251"/>
      <c r="G105" s="252"/>
      <c r="H105" s="259"/>
      <c r="I105" s="260"/>
      <c r="J105" s="123" t="str">
        <f t="shared" si="3"/>
        <v/>
      </c>
      <c r="K105" s="239"/>
      <c r="L105" s="239"/>
      <c r="M105" s="256"/>
      <c r="N105" s="24" t="str">
        <f t="shared" si="4"/>
        <v/>
      </c>
      <c r="O105" s="123" t="str">
        <f t="shared" si="5"/>
        <v/>
      </c>
      <c r="P105" s="261" t="str">
        <f t="shared" si="6"/>
        <v/>
      </c>
      <c r="Q105" s="24" t="str">
        <f t="shared" si="7"/>
        <v/>
      </c>
      <c r="R105" s="24" t="str">
        <f t="shared" si="8"/>
        <v/>
      </c>
      <c r="S105" s="24" t="str">
        <f t="shared" si="9"/>
        <v/>
      </c>
      <c r="T105" s="24" t="str">
        <f t="shared" si="10"/>
        <v/>
      </c>
      <c r="U105" s="24" t="str">
        <f t="shared" si="11"/>
        <v/>
      </c>
      <c r="V105" s="24" t="str">
        <f t="shared" si="12"/>
        <v/>
      </c>
      <c r="W105" s="261" t="str">
        <f t="shared" si="13"/>
        <v/>
      </c>
      <c r="X105" s="262" t="str">
        <f t="shared" si="14"/>
        <v/>
      </c>
      <c r="Y105" s="8">
        <f t="shared" si="15"/>
        <v>0</v>
      </c>
      <c r="Z105" s="3"/>
      <c r="AA105" s="3"/>
      <c r="AB105" s="3"/>
      <c r="AC105" s="3"/>
    </row>
    <row r="106" ht="12.75" hidden="1" customHeight="1">
      <c r="A106" s="250" t="s">
        <v>378</v>
      </c>
      <c r="B106" s="9"/>
      <c r="C106" s="17"/>
      <c r="D106" s="166"/>
      <c r="E106" s="251"/>
      <c r="F106" s="251"/>
      <c r="G106" s="252"/>
      <c r="H106" s="259"/>
      <c r="I106" s="260"/>
      <c r="J106" s="123" t="str">
        <f t="shared" si="3"/>
        <v/>
      </c>
      <c r="K106" s="239"/>
      <c r="L106" s="239"/>
      <c r="M106" s="256"/>
      <c r="N106" s="24" t="str">
        <f t="shared" si="4"/>
        <v/>
      </c>
      <c r="O106" s="123" t="str">
        <f t="shared" si="5"/>
        <v/>
      </c>
      <c r="P106" s="261" t="str">
        <f t="shared" si="6"/>
        <v/>
      </c>
      <c r="Q106" s="24" t="str">
        <f t="shared" si="7"/>
        <v/>
      </c>
      <c r="R106" s="24" t="str">
        <f t="shared" si="8"/>
        <v/>
      </c>
      <c r="S106" s="24" t="str">
        <f t="shared" si="9"/>
        <v/>
      </c>
      <c r="T106" s="24" t="str">
        <f t="shared" si="10"/>
        <v/>
      </c>
      <c r="U106" s="24" t="str">
        <f t="shared" si="11"/>
        <v/>
      </c>
      <c r="V106" s="24" t="str">
        <f t="shared" si="12"/>
        <v/>
      </c>
      <c r="W106" s="261" t="str">
        <f t="shared" si="13"/>
        <v/>
      </c>
      <c r="X106" s="262" t="str">
        <f t="shared" si="14"/>
        <v/>
      </c>
      <c r="Y106" s="8">
        <f t="shared" si="15"/>
        <v>0</v>
      </c>
      <c r="Z106" s="3"/>
      <c r="AA106" s="3"/>
      <c r="AB106" s="3"/>
      <c r="AC106" s="3"/>
    </row>
    <row r="107" ht="12.75" hidden="1" customHeight="1">
      <c r="A107" s="250" t="s">
        <v>378</v>
      </c>
      <c r="B107" s="9"/>
      <c r="C107" s="17"/>
      <c r="D107" s="166"/>
      <c r="E107" s="251"/>
      <c r="F107" s="251"/>
      <c r="G107" s="252"/>
      <c r="H107" s="259"/>
      <c r="I107" s="260"/>
      <c r="J107" s="123" t="str">
        <f t="shared" si="3"/>
        <v/>
      </c>
      <c r="K107" s="239"/>
      <c r="L107" s="239"/>
      <c r="M107" s="256"/>
      <c r="N107" s="24" t="str">
        <f t="shared" si="4"/>
        <v/>
      </c>
      <c r="O107" s="123" t="str">
        <f t="shared" si="5"/>
        <v/>
      </c>
      <c r="P107" s="261" t="str">
        <f t="shared" si="6"/>
        <v/>
      </c>
      <c r="Q107" s="24" t="str">
        <f t="shared" si="7"/>
        <v/>
      </c>
      <c r="R107" s="24" t="str">
        <f t="shared" si="8"/>
        <v/>
      </c>
      <c r="S107" s="24" t="str">
        <f t="shared" si="9"/>
        <v/>
      </c>
      <c r="T107" s="24" t="str">
        <f t="shared" si="10"/>
        <v/>
      </c>
      <c r="U107" s="24" t="str">
        <f t="shared" si="11"/>
        <v/>
      </c>
      <c r="V107" s="24" t="str">
        <f t="shared" si="12"/>
        <v/>
      </c>
      <c r="W107" s="261" t="str">
        <f t="shared" si="13"/>
        <v/>
      </c>
      <c r="X107" s="262" t="str">
        <f t="shared" si="14"/>
        <v/>
      </c>
      <c r="Y107" s="8">
        <f t="shared" si="15"/>
        <v>0</v>
      </c>
      <c r="Z107" s="3"/>
      <c r="AA107" s="3"/>
      <c r="AB107" s="3"/>
      <c r="AC107" s="3"/>
    </row>
    <row r="108" ht="12.75" hidden="1" customHeight="1">
      <c r="A108" s="250" t="s">
        <v>378</v>
      </c>
      <c r="B108" s="9"/>
      <c r="C108" s="17"/>
      <c r="D108" s="166"/>
      <c r="E108" s="251"/>
      <c r="F108" s="251"/>
      <c r="G108" s="252"/>
      <c r="H108" s="259"/>
      <c r="I108" s="260"/>
      <c r="J108" s="123" t="str">
        <f t="shared" si="3"/>
        <v/>
      </c>
      <c r="K108" s="239"/>
      <c r="L108" s="239"/>
      <c r="M108" s="256"/>
      <c r="N108" s="24" t="str">
        <f t="shared" si="4"/>
        <v/>
      </c>
      <c r="O108" s="123" t="str">
        <f t="shared" si="5"/>
        <v/>
      </c>
      <c r="P108" s="261" t="str">
        <f t="shared" si="6"/>
        <v/>
      </c>
      <c r="Q108" s="24" t="str">
        <f t="shared" si="7"/>
        <v/>
      </c>
      <c r="R108" s="24" t="str">
        <f t="shared" si="8"/>
        <v/>
      </c>
      <c r="S108" s="24" t="str">
        <f t="shared" si="9"/>
        <v/>
      </c>
      <c r="T108" s="24" t="str">
        <f t="shared" si="10"/>
        <v/>
      </c>
      <c r="U108" s="24" t="str">
        <f t="shared" si="11"/>
        <v/>
      </c>
      <c r="V108" s="24" t="str">
        <f t="shared" si="12"/>
        <v/>
      </c>
      <c r="W108" s="261" t="str">
        <f t="shared" si="13"/>
        <v/>
      </c>
      <c r="X108" s="262" t="str">
        <f t="shared" si="14"/>
        <v/>
      </c>
      <c r="Y108" s="8">
        <f t="shared" si="15"/>
        <v>0</v>
      </c>
      <c r="Z108" s="3"/>
      <c r="AA108" s="3"/>
      <c r="AB108" s="3"/>
      <c r="AC108" s="3"/>
    </row>
    <row r="109" ht="12.75" hidden="1" customHeight="1">
      <c r="A109" s="250" t="s">
        <v>378</v>
      </c>
      <c r="B109" s="9"/>
      <c r="C109" s="17"/>
      <c r="D109" s="166"/>
      <c r="E109" s="251"/>
      <c r="F109" s="251"/>
      <c r="G109" s="252"/>
      <c r="H109" s="259"/>
      <c r="I109" s="260"/>
      <c r="J109" s="123" t="str">
        <f t="shared" si="3"/>
        <v/>
      </c>
      <c r="K109" s="239"/>
      <c r="L109" s="239"/>
      <c r="M109" s="256"/>
      <c r="N109" s="24" t="str">
        <f t="shared" si="4"/>
        <v/>
      </c>
      <c r="O109" s="123" t="str">
        <f t="shared" si="5"/>
        <v/>
      </c>
      <c r="P109" s="261" t="str">
        <f t="shared" si="6"/>
        <v/>
      </c>
      <c r="Q109" s="24" t="str">
        <f t="shared" si="7"/>
        <v/>
      </c>
      <c r="R109" s="24" t="str">
        <f t="shared" si="8"/>
        <v/>
      </c>
      <c r="S109" s="24" t="str">
        <f t="shared" si="9"/>
        <v/>
      </c>
      <c r="T109" s="24" t="str">
        <f t="shared" si="10"/>
        <v/>
      </c>
      <c r="U109" s="24" t="str">
        <f t="shared" si="11"/>
        <v/>
      </c>
      <c r="V109" s="24" t="str">
        <f t="shared" si="12"/>
        <v/>
      </c>
      <c r="W109" s="261" t="str">
        <f t="shared" si="13"/>
        <v/>
      </c>
      <c r="X109" s="262" t="str">
        <f t="shared" si="14"/>
        <v/>
      </c>
      <c r="Y109" s="8">
        <f t="shared" si="15"/>
        <v>0</v>
      </c>
      <c r="Z109" s="3"/>
      <c r="AA109" s="3"/>
      <c r="AB109" s="3"/>
      <c r="AC109" s="3"/>
    </row>
    <row r="110" ht="12.75" hidden="1" customHeight="1">
      <c r="A110" s="250" t="s">
        <v>378</v>
      </c>
      <c r="B110" s="9"/>
      <c r="C110" s="17"/>
      <c r="D110" s="166"/>
      <c r="E110" s="251"/>
      <c r="F110" s="251"/>
      <c r="G110" s="252"/>
      <c r="H110" s="259"/>
      <c r="I110" s="260"/>
      <c r="J110" s="123" t="str">
        <f t="shared" si="3"/>
        <v/>
      </c>
      <c r="K110" s="239"/>
      <c r="L110" s="239"/>
      <c r="M110" s="256"/>
      <c r="N110" s="24" t="str">
        <f t="shared" si="4"/>
        <v/>
      </c>
      <c r="O110" s="123" t="str">
        <f t="shared" si="5"/>
        <v/>
      </c>
      <c r="P110" s="261" t="str">
        <f t="shared" si="6"/>
        <v/>
      </c>
      <c r="Q110" s="24" t="str">
        <f t="shared" si="7"/>
        <v/>
      </c>
      <c r="R110" s="24" t="str">
        <f t="shared" si="8"/>
        <v/>
      </c>
      <c r="S110" s="24" t="str">
        <f t="shared" si="9"/>
        <v/>
      </c>
      <c r="T110" s="24" t="str">
        <f t="shared" si="10"/>
        <v/>
      </c>
      <c r="U110" s="24" t="str">
        <f t="shared" si="11"/>
        <v/>
      </c>
      <c r="V110" s="24" t="str">
        <f t="shared" si="12"/>
        <v/>
      </c>
      <c r="W110" s="261" t="str">
        <f t="shared" si="13"/>
        <v/>
      </c>
      <c r="X110" s="262" t="str">
        <f t="shared" si="14"/>
        <v/>
      </c>
      <c r="Y110" s="8">
        <f t="shared" si="15"/>
        <v>0</v>
      </c>
      <c r="Z110" s="3"/>
      <c r="AA110" s="3"/>
      <c r="AB110" s="3"/>
      <c r="AC110" s="3"/>
    </row>
    <row r="111" ht="12.75" hidden="1" customHeight="1">
      <c r="A111" s="250" t="s">
        <v>378</v>
      </c>
      <c r="B111" s="9"/>
      <c r="C111" s="17"/>
      <c r="D111" s="166"/>
      <c r="E111" s="251"/>
      <c r="F111" s="251"/>
      <c r="G111" s="252"/>
      <c r="H111" s="259"/>
      <c r="I111" s="260"/>
      <c r="J111" s="123" t="str">
        <f t="shared" si="3"/>
        <v/>
      </c>
      <c r="K111" s="239"/>
      <c r="L111" s="239"/>
      <c r="M111" s="256"/>
      <c r="N111" s="24" t="str">
        <f t="shared" si="4"/>
        <v/>
      </c>
      <c r="O111" s="123" t="str">
        <f t="shared" si="5"/>
        <v/>
      </c>
      <c r="P111" s="261" t="str">
        <f t="shared" si="6"/>
        <v/>
      </c>
      <c r="Q111" s="24" t="str">
        <f t="shared" si="7"/>
        <v/>
      </c>
      <c r="R111" s="24" t="str">
        <f t="shared" si="8"/>
        <v/>
      </c>
      <c r="S111" s="24" t="str">
        <f t="shared" si="9"/>
        <v/>
      </c>
      <c r="T111" s="24" t="str">
        <f t="shared" si="10"/>
        <v/>
      </c>
      <c r="U111" s="24" t="str">
        <f t="shared" si="11"/>
        <v/>
      </c>
      <c r="V111" s="24" t="str">
        <f t="shared" si="12"/>
        <v/>
      </c>
      <c r="W111" s="261" t="str">
        <f t="shared" si="13"/>
        <v/>
      </c>
      <c r="X111" s="262" t="str">
        <f t="shared" si="14"/>
        <v/>
      </c>
      <c r="Y111" s="8">
        <f t="shared" si="15"/>
        <v>0</v>
      </c>
      <c r="Z111" s="3"/>
      <c r="AA111" s="3"/>
      <c r="AB111" s="3"/>
      <c r="AC111" s="3"/>
    </row>
    <row r="112" ht="12.75" hidden="1" customHeight="1">
      <c r="A112" s="250" t="s">
        <v>378</v>
      </c>
      <c r="B112" s="9"/>
      <c r="C112" s="17"/>
      <c r="D112" s="166"/>
      <c r="E112" s="251"/>
      <c r="F112" s="251"/>
      <c r="G112" s="252"/>
      <c r="H112" s="259"/>
      <c r="I112" s="260"/>
      <c r="J112" s="123" t="str">
        <f t="shared" si="3"/>
        <v/>
      </c>
      <c r="K112" s="239"/>
      <c r="L112" s="239"/>
      <c r="M112" s="256"/>
      <c r="N112" s="24" t="str">
        <f t="shared" si="4"/>
        <v/>
      </c>
      <c r="O112" s="123" t="str">
        <f t="shared" si="5"/>
        <v/>
      </c>
      <c r="P112" s="261" t="str">
        <f t="shared" si="6"/>
        <v/>
      </c>
      <c r="Q112" s="24" t="str">
        <f t="shared" si="7"/>
        <v/>
      </c>
      <c r="R112" s="24" t="str">
        <f t="shared" si="8"/>
        <v/>
      </c>
      <c r="S112" s="24" t="str">
        <f t="shared" si="9"/>
        <v/>
      </c>
      <c r="T112" s="24" t="str">
        <f t="shared" si="10"/>
        <v/>
      </c>
      <c r="U112" s="24" t="str">
        <f t="shared" si="11"/>
        <v/>
      </c>
      <c r="V112" s="24" t="str">
        <f t="shared" si="12"/>
        <v/>
      </c>
      <c r="W112" s="261" t="str">
        <f t="shared" si="13"/>
        <v/>
      </c>
      <c r="X112" s="262" t="str">
        <f t="shared" si="14"/>
        <v/>
      </c>
      <c r="Y112" s="8">
        <f t="shared" si="15"/>
        <v>0</v>
      </c>
      <c r="Z112" s="3"/>
      <c r="AA112" s="3"/>
      <c r="AB112" s="3"/>
      <c r="AC112" s="3"/>
    </row>
    <row r="113" ht="12.75" hidden="1" customHeight="1">
      <c r="A113" s="250" t="s">
        <v>378</v>
      </c>
      <c r="B113" s="9"/>
      <c r="C113" s="17"/>
      <c r="D113" s="166"/>
      <c r="E113" s="251"/>
      <c r="F113" s="251"/>
      <c r="G113" s="252"/>
      <c r="H113" s="259"/>
      <c r="I113" s="260"/>
      <c r="J113" s="123" t="str">
        <f t="shared" si="3"/>
        <v/>
      </c>
      <c r="K113" s="239"/>
      <c r="L113" s="239"/>
      <c r="M113" s="256"/>
      <c r="N113" s="24" t="str">
        <f t="shared" si="4"/>
        <v/>
      </c>
      <c r="O113" s="123" t="str">
        <f t="shared" si="5"/>
        <v/>
      </c>
      <c r="P113" s="261" t="str">
        <f t="shared" si="6"/>
        <v/>
      </c>
      <c r="Q113" s="24" t="str">
        <f t="shared" si="7"/>
        <v/>
      </c>
      <c r="R113" s="24" t="str">
        <f t="shared" si="8"/>
        <v/>
      </c>
      <c r="S113" s="24" t="str">
        <f t="shared" si="9"/>
        <v/>
      </c>
      <c r="T113" s="24" t="str">
        <f t="shared" si="10"/>
        <v/>
      </c>
      <c r="U113" s="24" t="str">
        <f t="shared" si="11"/>
        <v/>
      </c>
      <c r="V113" s="24" t="str">
        <f t="shared" si="12"/>
        <v/>
      </c>
      <c r="W113" s="261" t="str">
        <f t="shared" si="13"/>
        <v/>
      </c>
      <c r="X113" s="262" t="str">
        <f t="shared" si="14"/>
        <v/>
      </c>
      <c r="Y113" s="8">
        <f t="shared" si="15"/>
        <v>0</v>
      </c>
      <c r="Z113" s="3"/>
      <c r="AA113" s="3"/>
      <c r="AB113" s="3"/>
      <c r="AC113" s="3"/>
    </row>
    <row r="114" ht="12.75" hidden="1" customHeight="1">
      <c r="A114" s="250" t="s">
        <v>378</v>
      </c>
      <c r="B114" s="9"/>
      <c r="C114" s="17"/>
      <c r="D114" s="166"/>
      <c r="E114" s="251"/>
      <c r="F114" s="251"/>
      <c r="G114" s="252"/>
      <c r="H114" s="259"/>
      <c r="I114" s="260"/>
      <c r="J114" s="123" t="str">
        <f t="shared" si="3"/>
        <v/>
      </c>
      <c r="K114" s="239"/>
      <c r="L114" s="239"/>
      <c r="M114" s="256"/>
      <c r="N114" s="24" t="str">
        <f t="shared" si="4"/>
        <v/>
      </c>
      <c r="O114" s="123" t="str">
        <f t="shared" si="5"/>
        <v/>
      </c>
      <c r="P114" s="261" t="str">
        <f t="shared" si="6"/>
        <v/>
      </c>
      <c r="Q114" s="24" t="str">
        <f t="shared" si="7"/>
        <v/>
      </c>
      <c r="R114" s="24" t="str">
        <f t="shared" si="8"/>
        <v/>
      </c>
      <c r="S114" s="24" t="str">
        <f t="shared" si="9"/>
        <v/>
      </c>
      <c r="T114" s="24" t="str">
        <f t="shared" si="10"/>
        <v/>
      </c>
      <c r="U114" s="24" t="str">
        <f t="shared" si="11"/>
        <v/>
      </c>
      <c r="V114" s="24" t="str">
        <f t="shared" si="12"/>
        <v/>
      </c>
      <c r="W114" s="261" t="str">
        <f t="shared" si="13"/>
        <v/>
      </c>
      <c r="X114" s="262" t="str">
        <f t="shared" si="14"/>
        <v/>
      </c>
      <c r="Y114" s="8">
        <f t="shared" si="15"/>
        <v>0</v>
      </c>
      <c r="Z114" s="3"/>
      <c r="AA114" s="3"/>
      <c r="AB114" s="3"/>
      <c r="AC114" s="3"/>
    </row>
    <row r="115" ht="12.75" hidden="1" customHeight="1">
      <c r="A115" s="250" t="s">
        <v>378</v>
      </c>
      <c r="B115" s="9"/>
      <c r="C115" s="17"/>
      <c r="D115" s="166"/>
      <c r="E115" s="251"/>
      <c r="F115" s="251"/>
      <c r="G115" s="252"/>
      <c r="H115" s="259"/>
      <c r="I115" s="260"/>
      <c r="J115" s="123" t="str">
        <f t="shared" si="3"/>
        <v/>
      </c>
      <c r="K115" s="239"/>
      <c r="L115" s="239"/>
      <c r="M115" s="256"/>
      <c r="N115" s="24" t="str">
        <f t="shared" si="4"/>
        <v/>
      </c>
      <c r="O115" s="123" t="str">
        <f t="shared" si="5"/>
        <v/>
      </c>
      <c r="P115" s="261" t="str">
        <f t="shared" si="6"/>
        <v/>
      </c>
      <c r="Q115" s="24" t="str">
        <f t="shared" si="7"/>
        <v/>
      </c>
      <c r="R115" s="24" t="str">
        <f t="shared" si="8"/>
        <v/>
      </c>
      <c r="S115" s="24" t="str">
        <f t="shared" si="9"/>
        <v/>
      </c>
      <c r="T115" s="24" t="str">
        <f t="shared" si="10"/>
        <v/>
      </c>
      <c r="U115" s="24" t="str">
        <f t="shared" si="11"/>
        <v/>
      </c>
      <c r="V115" s="24" t="str">
        <f t="shared" si="12"/>
        <v/>
      </c>
      <c r="W115" s="261" t="str">
        <f t="shared" si="13"/>
        <v/>
      </c>
      <c r="X115" s="262" t="str">
        <f t="shared" si="14"/>
        <v/>
      </c>
      <c r="Y115" s="8">
        <f t="shared" si="15"/>
        <v>0</v>
      </c>
      <c r="Z115" s="3"/>
      <c r="AA115" s="3"/>
      <c r="AB115" s="3"/>
      <c r="AC115" s="3"/>
    </row>
    <row r="116" ht="12.75" hidden="1" customHeight="1">
      <c r="A116" s="250" t="s">
        <v>378</v>
      </c>
      <c r="B116" s="9"/>
      <c r="C116" s="17"/>
      <c r="D116" s="166"/>
      <c r="E116" s="251"/>
      <c r="F116" s="251"/>
      <c r="G116" s="252"/>
      <c r="H116" s="259"/>
      <c r="I116" s="260"/>
      <c r="J116" s="123" t="str">
        <f t="shared" si="3"/>
        <v/>
      </c>
      <c r="K116" s="239"/>
      <c r="L116" s="239"/>
      <c r="M116" s="256"/>
      <c r="N116" s="24" t="str">
        <f t="shared" si="4"/>
        <v/>
      </c>
      <c r="O116" s="123" t="str">
        <f t="shared" si="5"/>
        <v/>
      </c>
      <c r="P116" s="261" t="str">
        <f t="shared" si="6"/>
        <v/>
      </c>
      <c r="Q116" s="24" t="str">
        <f t="shared" si="7"/>
        <v/>
      </c>
      <c r="R116" s="24" t="str">
        <f t="shared" si="8"/>
        <v/>
      </c>
      <c r="S116" s="24" t="str">
        <f t="shared" si="9"/>
        <v/>
      </c>
      <c r="T116" s="24" t="str">
        <f t="shared" si="10"/>
        <v/>
      </c>
      <c r="U116" s="24" t="str">
        <f t="shared" si="11"/>
        <v/>
      </c>
      <c r="V116" s="24" t="str">
        <f t="shared" si="12"/>
        <v/>
      </c>
      <c r="W116" s="261" t="str">
        <f t="shared" si="13"/>
        <v/>
      </c>
      <c r="X116" s="262" t="str">
        <f t="shared" si="14"/>
        <v/>
      </c>
      <c r="Y116" s="8">
        <f t="shared" si="15"/>
        <v>0</v>
      </c>
      <c r="Z116" s="3"/>
      <c r="AA116" s="3"/>
      <c r="AB116" s="3"/>
      <c r="AC116" s="3"/>
    </row>
    <row r="117" ht="12.75" hidden="1" customHeight="1">
      <c r="A117" s="250" t="s">
        <v>378</v>
      </c>
      <c r="B117" s="9"/>
      <c r="C117" s="17"/>
      <c r="D117" s="166"/>
      <c r="E117" s="251"/>
      <c r="F117" s="251"/>
      <c r="G117" s="252"/>
      <c r="H117" s="259"/>
      <c r="I117" s="260"/>
      <c r="J117" s="123" t="str">
        <f t="shared" si="3"/>
        <v/>
      </c>
      <c r="K117" s="239"/>
      <c r="L117" s="239"/>
      <c r="M117" s="256"/>
      <c r="N117" s="24" t="str">
        <f t="shared" si="4"/>
        <v/>
      </c>
      <c r="O117" s="123" t="str">
        <f t="shared" si="5"/>
        <v/>
      </c>
      <c r="P117" s="261" t="str">
        <f t="shared" si="6"/>
        <v/>
      </c>
      <c r="Q117" s="24" t="str">
        <f t="shared" si="7"/>
        <v/>
      </c>
      <c r="R117" s="24" t="str">
        <f t="shared" si="8"/>
        <v/>
      </c>
      <c r="S117" s="24" t="str">
        <f t="shared" si="9"/>
        <v/>
      </c>
      <c r="T117" s="24" t="str">
        <f t="shared" si="10"/>
        <v/>
      </c>
      <c r="U117" s="24" t="str">
        <f t="shared" si="11"/>
        <v/>
      </c>
      <c r="V117" s="24" t="str">
        <f t="shared" si="12"/>
        <v/>
      </c>
      <c r="W117" s="261" t="str">
        <f t="shared" si="13"/>
        <v/>
      </c>
      <c r="X117" s="262" t="str">
        <f t="shared" si="14"/>
        <v/>
      </c>
      <c r="Y117" s="8">
        <f t="shared" si="15"/>
        <v>0</v>
      </c>
      <c r="Z117" s="3"/>
      <c r="AA117" s="3"/>
      <c r="AB117" s="3"/>
      <c r="AC117" s="3"/>
    </row>
    <row r="118" ht="12.75" hidden="1" customHeight="1">
      <c r="A118" s="250" t="s">
        <v>378</v>
      </c>
      <c r="B118" s="9"/>
      <c r="C118" s="17"/>
      <c r="D118" s="166"/>
      <c r="E118" s="251"/>
      <c r="F118" s="251"/>
      <c r="G118" s="252"/>
      <c r="H118" s="259"/>
      <c r="I118" s="260"/>
      <c r="J118" s="123" t="str">
        <f t="shared" si="3"/>
        <v/>
      </c>
      <c r="K118" s="239"/>
      <c r="L118" s="239"/>
      <c r="M118" s="256"/>
      <c r="N118" s="24" t="str">
        <f t="shared" si="4"/>
        <v/>
      </c>
      <c r="O118" s="123" t="str">
        <f t="shared" si="5"/>
        <v/>
      </c>
      <c r="P118" s="261" t="str">
        <f t="shared" si="6"/>
        <v/>
      </c>
      <c r="Q118" s="24" t="str">
        <f t="shared" si="7"/>
        <v/>
      </c>
      <c r="R118" s="24" t="str">
        <f t="shared" si="8"/>
        <v/>
      </c>
      <c r="S118" s="24" t="str">
        <f t="shared" si="9"/>
        <v/>
      </c>
      <c r="T118" s="24" t="str">
        <f t="shared" si="10"/>
        <v/>
      </c>
      <c r="U118" s="24" t="str">
        <f t="shared" si="11"/>
        <v/>
      </c>
      <c r="V118" s="24" t="str">
        <f t="shared" si="12"/>
        <v/>
      </c>
      <c r="W118" s="261" t="str">
        <f t="shared" si="13"/>
        <v/>
      </c>
      <c r="X118" s="262" t="str">
        <f t="shared" si="14"/>
        <v/>
      </c>
      <c r="Y118" s="8">
        <f t="shared" si="15"/>
        <v>0</v>
      </c>
      <c r="Z118" s="3"/>
      <c r="AA118" s="3"/>
      <c r="AB118" s="3"/>
      <c r="AC118" s="3"/>
    </row>
    <row r="119" ht="12.75" hidden="1" customHeight="1">
      <c r="A119" s="250" t="s">
        <v>378</v>
      </c>
      <c r="B119" s="9"/>
      <c r="C119" s="17"/>
      <c r="D119" s="166"/>
      <c r="E119" s="251"/>
      <c r="F119" s="251"/>
      <c r="G119" s="252"/>
      <c r="H119" s="259"/>
      <c r="I119" s="260"/>
      <c r="J119" s="123" t="str">
        <f t="shared" si="3"/>
        <v/>
      </c>
      <c r="K119" s="239"/>
      <c r="L119" s="239"/>
      <c r="M119" s="256"/>
      <c r="N119" s="24" t="str">
        <f t="shared" si="4"/>
        <v/>
      </c>
      <c r="O119" s="123" t="str">
        <f t="shared" si="5"/>
        <v/>
      </c>
      <c r="P119" s="261" t="str">
        <f t="shared" si="6"/>
        <v/>
      </c>
      <c r="Q119" s="24" t="str">
        <f t="shared" si="7"/>
        <v/>
      </c>
      <c r="R119" s="24" t="str">
        <f t="shared" si="8"/>
        <v/>
      </c>
      <c r="S119" s="24" t="str">
        <f t="shared" si="9"/>
        <v/>
      </c>
      <c r="T119" s="24" t="str">
        <f t="shared" si="10"/>
        <v/>
      </c>
      <c r="U119" s="24" t="str">
        <f t="shared" si="11"/>
        <v/>
      </c>
      <c r="V119" s="24" t="str">
        <f t="shared" si="12"/>
        <v/>
      </c>
      <c r="W119" s="261" t="str">
        <f t="shared" si="13"/>
        <v/>
      </c>
      <c r="X119" s="262" t="str">
        <f t="shared" si="14"/>
        <v/>
      </c>
      <c r="Y119" s="8">
        <f t="shared" si="15"/>
        <v>0</v>
      </c>
      <c r="Z119" s="3"/>
      <c r="AA119" s="3"/>
      <c r="AB119" s="3"/>
      <c r="AC119" s="3"/>
    </row>
    <row r="120" ht="12.75" hidden="1" customHeight="1">
      <c r="A120" s="250" t="s">
        <v>378</v>
      </c>
      <c r="B120" s="9"/>
      <c r="C120" s="17"/>
      <c r="D120" s="166"/>
      <c r="E120" s="251"/>
      <c r="F120" s="251"/>
      <c r="G120" s="252"/>
      <c r="H120" s="259"/>
      <c r="I120" s="260"/>
      <c r="J120" s="123" t="str">
        <f t="shared" si="3"/>
        <v/>
      </c>
      <c r="K120" s="239"/>
      <c r="L120" s="239"/>
      <c r="M120" s="256"/>
      <c r="N120" s="24" t="str">
        <f t="shared" si="4"/>
        <v/>
      </c>
      <c r="O120" s="123" t="str">
        <f t="shared" si="5"/>
        <v/>
      </c>
      <c r="P120" s="261" t="str">
        <f t="shared" si="6"/>
        <v/>
      </c>
      <c r="Q120" s="24" t="str">
        <f t="shared" si="7"/>
        <v/>
      </c>
      <c r="R120" s="24" t="str">
        <f t="shared" si="8"/>
        <v/>
      </c>
      <c r="S120" s="24" t="str">
        <f t="shared" si="9"/>
        <v/>
      </c>
      <c r="T120" s="24" t="str">
        <f t="shared" si="10"/>
        <v/>
      </c>
      <c r="U120" s="24" t="str">
        <f t="shared" si="11"/>
        <v/>
      </c>
      <c r="V120" s="24" t="str">
        <f t="shared" si="12"/>
        <v/>
      </c>
      <c r="W120" s="261" t="str">
        <f t="shared" si="13"/>
        <v/>
      </c>
      <c r="X120" s="262" t="str">
        <f t="shared" si="14"/>
        <v/>
      </c>
      <c r="Y120" s="8">
        <f t="shared" si="15"/>
        <v>0</v>
      </c>
      <c r="Z120" s="3"/>
      <c r="AA120" s="3"/>
      <c r="AB120" s="3"/>
      <c r="AC120" s="3"/>
    </row>
    <row r="121" ht="12.75" hidden="1" customHeight="1">
      <c r="A121" s="250" t="s">
        <v>378</v>
      </c>
      <c r="B121" s="9"/>
      <c r="C121" s="17"/>
      <c r="D121" s="166"/>
      <c r="E121" s="251"/>
      <c r="F121" s="251"/>
      <c r="G121" s="252"/>
      <c r="H121" s="259"/>
      <c r="I121" s="260"/>
      <c r="J121" s="123" t="str">
        <f t="shared" si="3"/>
        <v/>
      </c>
      <c r="K121" s="239"/>
      <c r="L121" s="239"/>
      <c r="M121" s="256"/>
      <c r="N121" s="24" t="str">
        <f t="shared" si="4"/>
        <v/>
      </c>
      <c r="O121" s="123" t="str">
        <f t="shared" si="5"/>
        <v/>
      </c>
      <c r="P121" s="261" t="str">
        <f t="shared" si="6"/>
        <v/>
      </c>
      <c r="Q121" s="24" t="str">
        <f t="shared" si="7"/>
        <v/>
      </c>
      <c r="R121" s="24" t="str">
        <f t="shared" si="8"/>
        <v/>
      </c>
      <c r="S121" s="24" t="str">
        <f t="shared" si="9"/>
        <v/>
      </c>
      <c r="T121" s="24" t="str">
        <f t="shared" si="10"/>
        <v/>
      </c>
      <c r="U121" s="24" t="str">
        <f t="shared" si="11"/>
        <v/>
      </c>
      <c r="V121" s="24" t="str">
        <f t="shared" si="12"/>
        <v/>
      </c>
      <c r="W121" s="261" t="str">
        <f t="shared" si="13"/>
        <v/>
      </c>
      <c r="X121" s="262" t="str">
        <f t="shared" si="14"/>
        <v/>
      </c>
      <c r="Y121" s="8">
        <f t="shared" si="15"/>
        <v>0</v>
      </c>
      <c r="Z121" s="3"/>
      <c r="AA121" s="3"/>
      <c r="AB121" s="3"/>
      <c r="AC121" s="3"/>
    </row>
    <row r="122" ht="12.75" hidden="1" customHeight="1">
      <c r="A122" s="250" t="s">
        <v>378</v>
      </c>
      <c r="B122" s="9"/>
      <c r="C122" s="17"/>
      <c r="D122" s="166"/>
      <c r="E122" s="251"/>
      <c r="F122" s="251"/>
      <c r="G122" s="252"/>
      <c r="H122" s="259"/>
      <c r="I122" s="260"/>
      <c r="J122" s="123" t="str">
        <f t="shared" si="3"/>
        <v/>
      </c>
      <c r="K122" s="239"/>
      <c r="L122" s="239"/>
      <c r="M122" s="256"/>
      <c r="N122" s="24" t="str">
        <f t="shared" si="4"/>
        <v/>
      </c>
      <c r="O122" s="123" t="str">
        <f t="shared" si="5"/>
        <v/>
      </c>
      <c r="P122" s="261" t="str">
        <f t="shared" si="6"/>
        <v/>
      </c>
      <c r="Q122" s="24" t="str">
        <f t="shared" si="7"/>
        <v/>
      </c>
      <c r="R122" s="24" t="str">
        <f t="shared" si="8"/>
        <v/>
      </c>
      <c r="S122" s="24" t="str">
        <f t="shared" si="9"/>
        <v/>
      </c>
      <c r="T122" s="24" t="str">
        <f t="shared" si="10"/>
        <v/>
      </c>
      <c r="U122" s="24" t="str">
        <f t="shared" si="11"/>
        <v/>
      </c>
      <c r="V122" s="24" t="str">
        <f t="shared" si="12"/>
        <v/>
      </c>
      <c r="W122" s="261" t="str">
        <f t="shared" si="13"/>
        <v/>
      </c>
      <c r="X122" s="262" t="str">
        <f t="shared" si="14"/>
        <v/>
      </c>
      <c r="Y122" s="8">
        <f t="shared" si="15"/>
        <v>0</v>
      </c>
      <c r="Z122" s="3"/>
      <c r="AA122" s="3"/>
      <c r="AB122" s="3"/>
      <c r="AC122" s="3"/>
    </row>
    <row r="123" ht="12.75" hidden="1" customHeight="1">
      <c r="A123" s="250" t="s">
        <v>378</v>
      </c>
      <c r="B123" s="9"/>
      <c r="C123" s="17"/>
      <c r="D123" s="166"/>
      <c r="E123" s="251"/>
      <c r="F123" s="251"/>
      <c r="G123" s="252"/>
      <c r="H123" s="259"/>
      <c r="I123" s="260"/>
      <c r="J123" s="123" t="str">
        <f t="shared" si="3"/>
        <v/>
      </c>
      <c r="K123" s="239"/>
      <c r="L123" s="239"/>
      <c r="M123" s="256"/>
      <c r="N123" s="24" t="str">
        <f t="shared" si="4"/>
        <v/>
      </c>
      <c r="O123" s="123" t="str">
        <f t="shared" si="5"/>
        <v/>
      </c>
      <c r="P123" s="261" t="str">
        <f t="shared" si="6"/>
        <v/>
      </c>
      <c r="Q123" s="24" t="str">
        <f t="shared" si="7"/>
        <v/>
      </c>
      <c r="R123" s="24" t="str">
        <f t="shared" si="8"/>
        <v/>
      </c>
      <c r="S123" s="24" t="str">
        <f t="shared" si="9"/>
        <v/>
      </c>
      <c r="T123" s="24" t="str">
        <f t="shared" si="10"/>
        <v/>
      </c>
      <c r="U123" s="24" t="str">
        <f t="shared" si="11"/>
        <v/>
      </c>
      <c r="V123" s="24" t="str">
        <f t="shared" si="12"/>
        <v/>
      </c>
      <c r="W123" s="261" t="str">
        <f t="shared" si="13"/>
        <v/>
      </c>
      <c r="X123" s="262" t="str">
        <f t="shared" si="14"/>
        <v/>
      </c>
      <c r="Y123" s="8">
        <f t="shared" si="15"/>
        <v>0</v>
      </c>
      <c r="Z123" s="3"/>
      <c r="AA123" s="3"/>
      <c r="AB123" s="3"/>
      <c r="AC123" s="3"/>
    </row>
    <row r="124" ht="12.75" hidden="1" customHeight="1">
      <c r="A124" s="250" t="s">
        <v>378</v>
      </c>
      <c r="B124" s="9"/>
      <c r="C124" s="17"/>
      <c r="D124" s="166"/>
      <c r="E124" s="251"/>
      <c r="F124" s="251"/>
      <c r="G124" s="252"/>
      <c r="H124" s="259"/>
      <c r="I124" s="260"/>
      <c r="J124" s="123" t="str">
        <f t="shared" si="3"/>
        <v/>
      </c>
      <c r="K124" s="239"/>
      <c r="L124" s="239"/>
      <c r="M124" s="256"/>
      <c r="N124" s="24" t="str">
        <f t="shared" si="4"/>
        <v/>
      </c>
      <c r="O124" s="123" t="str">
        <f t="shared" si="5"/>
        <v/>
      </c>
      <c r="P124" s="261" t="str">
        <f t="shared" si="6"/>
        <v/>
      </c>
      <c r="Q124" s="24" t="str">
        <f t="shared" si="7"/>
        <v/>
      </c>
      <c r="R124" s="24" t="str">
        <f t="shared" si="8"/>
        <v/>
      </c>
      <c r="S124" s="24" t="str">
        <f t="shared" si="9"/>
        <v/>
      </c>
      <c r="T124" s="24" t="str">
        <f t="shared" si="10"/>
        <v/>
      </c>
      <c r="U124" s="24" t="str">
        <f t="shared" si="11"/>
        <v/>
      </c>
      <c r="V124" s="24" t="str">
        <f t="shared" si="12"/>
        <v/>
      </c>
      <c r="W124" s="261" t="str">
        <f t="shared" si="13"/>
        <v/>
      </c>
      <c r="X124" s="262" t="str">
        <f t="shared" si="14"/>
        <v/>
      </c>
      <c r="Y124" s="8">
        <f t="shared" si="15"/>
        <v>0</v>
      </c>
      <c r="Z124" s="3"/>
      <c r="AA124" s="3"/>
      <c r="AB124" s="3"/>
      <c r="AC124" s="3"/>
    </row>
    <row r="125" ht="12.75" hidden="1" customHeight="1">
      <c r="A125" s="250" t="s">
        <v>378</v>
      </c>
      <c r="B125" s="9"/>
      <c r="C125" s="17"/>
      <c r="D125" s="166"/>
      <c r="E125" s="251"/>
      <c r="F125" s="251"/>
      <c r="G125" s="252"/>
      <c r="H125" s="259"/>
      <c r="I125" s="260"/>
      <c r="J125" s="123" t="str">
        <f t="shared" si="3"/>
        <v/>
      </c>
      <c r="K125" s="239"/>
      <c r="L125" s="239"/>
      <c r="M125" s="256"/>
      <c r="N125" s="24" t="str">
        <f t="shared" si="4"/>
        <v/>
      </c>
      <c r="O125" s="123" t="str">
        <f t="shared" si="5"/>
        <v/>
      </c>
      <c r="P125" s="261" t="str">
        <f t="shared" si="6"/>
        <v/>
      </c>
      <c r="Q125" s="24" t="str">
        <f t="shared" si="7"/>
        <v/>
      </c>
      <c r="R125" s="24" t="str">
        <f t="shared" si="8"/>
        <v/>
      </c>
      <c r="S125" s="24" t="str">
        <f t="shared" si="9"/>
        <v/>
      </c>
      <c r="T125" s="24" t="str">
        <f t="shared" si="10"/>
        <v/>
      </c>
      <c r="U125" s="24" t="str">
        <f t="shared" si="11"/>
        <v/>
      </c>
      <c r="V125" s="24" t="str">
        <f t="shared" si="12"/>
        <v/>
      </c>
      <c r="W125" s="261" t="str">
        <f t="shared" si="13"/>
        <v/>
      </c>
      <c r="X125" s="262" t="str">
        <f t="shared" si="14"/>
        <v/>
      </c>
      <c r="Y125" s="8">
        <f t="shared" si="15"/>
        <v>0</v>
      </c>
      <c r="Z125" s="3"/>
      <c r="AA125" s="3"/>
      <c r="AB125" s="3"/>
      <c r="AC125" s="3"/>
    </row>
    <row r="126" ht="12.75" hidden="1" customHeight="1">
      <c r="A126" s="250" t="s">
        <v>378</v>
      </c>
      <c r="B126" s="9"/>
      <c r="C126" s="17"/>
      <c r="D126" s="166"/>
      <c r="E126" s="251"/>
      <c r="F126" s="251"/>
      <c r="G126" s="252"/>
      <c r="H126" s="259"/>
      <c r="I126" s="260"/>
      <c r="J126" s="123" t="str">
        <f t="shared" si="3"/>
        <v/>
      </c>
      <c r="K126" s="239"/>
      <c r="L126" s="239"/>
      <c r="M126" s="256"/>
      <c r="N126" s="24" t="str">
        <f t="shared" si="4"/>
        <v/>
      </c>
      <c r="O126" s="123" t="str">
        <f t="shared" si="5"/>
        <v/>
      </c>
      <c r="P126" s="261" t="str">
        <f t="shared" si="6"/>
        <v/>
      </c>
      <c r="Q126" s="24" t="str">
        <f t="shared" si="7"/>
        <v/>
      </c>
      <c r="R126" s="24" t="str">
        <f t="shared" si="8"/>
        <v/>
      </c>
      <c r="S126" s="24" t="str">
        <f t="shared" si="9"/>
        <v/>
      </c>
      <c r="T126" s="24" t="str">
        <f t="shared" si="10"/>
        <v/>
      </c>
      <c r="U126" s="24" t="str">
        <f t="shared" si="11"/>
        <v/>
      </c>
      <c r="V126" s="24" t="str">
        <f t="shared" si="12"/>
        <v/>
      </c>
      <c r="W126" s="261" t="str">
        <f t="shared" si="13"/>
        <v/>
      </c>
      <c r="X126" s="262" t="str">
        <f t="shared" si="14"/>
        <v/>
      </c>
      <c r="Y126" s="8">
        <f t="shared" si="15"/>
        <v>0</v>
      </c>
      <c r="Z126" s="3"/>
      <c r="AA126" s="3"/>
      <c r="AB126" s="3"/>
      <c r="AC126" s="3"/>
    </row>
    <row r="127" ht="12.75" hidden="1" customHeight="1">
      <c r="A127" s="250" t="s">
        <v>378</v>
      </c>
      <c r="B127" s="9"/>
      <c r="C127" s="17"/>
      <c r="D127" s="166"/>
      <c r="E127" s="251"/>
      <c r="F127" s="251"/>
      <c r="G127" s="252"/>
      <c r="H127" s="259"/>
      <c r="I127" s="260"/>
      <c r="J127" s="123" t="str">
        <f t="shared" si="3"/>
        <v/>
      </c>
      <c r="K127" s="239"/>
      <c r="L127" s="239"/>
      <c r="M127" s="256"/>
      <c r="N127" s="24" t="str">
        <f t="shared" si="4"/>
        <v/>
      </c>
      <c r="O127" s="123" t="str">
        <f t="shared" si="5"/>
        <v/>
      </c>
      <c r="P127" s="261" t="str">
        <f t="shared" si="6"/>
        <v/>
      </c>
      <c r="Q127" s="24" t="str">
        <f t="shared" si="7"/>
        <v/>
      </c>
      <c r="R127" s="24" t="str">
        <f t="shared" si="8"/>
        <v/>
      </c>
      <c r="S127" s="24" t="str">
        <f t="shared" si="9"/>
        <v/>
      </c>
      <c r="T127" s="24" t="str">
        <f t="shared" si="10"/>
        <v/>
      </c>
      <c r="U127" s="24" t="str">
        <f t="shared" si="11"/>
        <v/>
      </c>
      <c r="V127" s="24" t="str">
        <f t="shared" si="12"/>
        <v/>
      </c>
      <c r="W127" s="261" t="str">
        <f t="shared" si="13"/>
        <v/>
      </c>
      <c r="X127" s="262" t="str">
        <f t="shared" si="14"/>
        <v/>
      </c>
      <c r="Y127" s="8">
        <f t="shared" si="15"/>
        <v>0</v>
      </c>
      <c r="Z127" s="3"/>
      <c r="AA127" s="3"/>
      <c r="AB127" s="3"/>
      <c r="AC127" s="3"/>
    </row>
    <row r="128" ht="12.75" hidden="1" customHeight="1">
      <c r="A128" s="250" t="s">
        <v>378</v>
      </c>
      <c r="B128" s="9"/>
      <c r="C128" s="17"/>
      <c r="D128" s="166"/>
      <c r="E128" s="251"/>
      <c r="F128" s="251"/>
      <c r="G128" s="252"/>
      <c r="H128" s="259"/>
      <c r="I128" s="260"/>
      <c r="J128" s="123" t="str">
        <f t="shared" si="3"/>
        <v/>
      </c>
      <c r="K128" s="239"/>
      <c r="L128" s="239"/>
      <c r="M128" s="256"/>
      <c r="N128" s="24" t="str">
        <f t="shared" si="4"/>
        <v/>
      </c>
      <c r="O128" s="123" t="str">
        <f t="shared" si="5"/>
        <v/>
      </c>
      <c r="P128" s="261" t="str">
        <f t="shared" si="6"/>
        <v/>
      </c>
      <c r="Q128" s="24" t="str">
        <f t="shared" si="7"/>
        <v/>
      </c>
      <c r="R128" s="24" t="str">
        <f t="shared" si="8"/>
        <v/>
      </c>
      <c r="S128" s="24" t="str">
        <f t="shared" si="9"/>
        <v/>
      </c>
      <c r="T128" s="24" t="str">
        <f t="shared" si="10"/>
        <v/>
      </c>
      <c r="U128" s="24" t="str">
        <f t="shared" si="11"/>
        <v/>
      </c>
      <c r="V128" s="24" t="str">
        <f t="shared" si="12"/>
        <v/>
      </c>
      <c r="W128" s="261" t="str">
        <f t="shared" si="13"/>
        <v/>
      </c>
      <c r="X128" s="262" t="str">
        <f t="shared" si="14"/>
        <v/>
      </c>
      <c r="Y128" s="8">
        <f t="shared" si="15"/>
        <v>0</v>
      </c>
      <c r="Z128" s="3"/>
      <c r="AA128" s="3"/>
      <c r="AB128" s="3"/>
      <c r="AC128" s="3"/>
    </row>
    <row r="129" ht="12.75" hidden="1" customHeight="1">
      <c r="A129" s="250" t="s">
        <v>378</v>
      </c>
      <c r="B129" s="9"/>
      <c r="C129" s="17"/>
      <c r="D129" s="166"/>
      <c r="E129" s="251"/>
      <c r="F129" s="251"/>
      <c r="G129" s="252"/>
      <c r="H129" s="259"/>
      <c r="I129" s="260"/>
      <c r="J129" s="123" t="str">
        <f t="shared" si="3"/>
        <v/>
      </c>
      <c r="K129" s="239"/>
      <c r="L129" s="239"/>
      <c r="M129" s="256"/>
      <c r="N129" s="24" t="str">
        <f t="shared" si="4"/>
        <v/>
      </c>
      <c r="O129" s="123" t="str">
        <f t="shared" si="5"/>
        <v/>
      </c>
      <c r="P129" s="261" t="str">
        <f t="shared" si="6"/>
        <v/>
      </c>
      <c r="Q129" s="24" t="str">
        <f t="shared" si="7"/>
        <v/>
      </c>
      <c r="R129" s="24" t="str">
        <f t="shared" si="8"/>
        <v/>
      </c>
      <c r="S129" s="24" t="str">
        <f t="shared" si="9"/>
        <v/>
      </c>
      <c r="T129" s="24" t="str">
        <f t="shared" si="10"/>
        <v/>
      </c>
      <c r="U129" s="24" t="str">
        <f t="shared" si="11"/>
        <v/>
      </c>
      <c r="V129" s="24" t="str">
        <f t="shared" si="12"/>
        <v/>
      </c>
      <c r="W129" s="261" t="str">
        <f t="shared" si="13"/>
        <v/>
      </c>
      <c r="X129" s="262" t="str">
        <f t="shared" si="14"/>
        <v/>
      </c>
      <c r="Y129" s="8">
        <f t="shared" si="15"/>
        <v>0</v>
      </c>
      <c r="Z129" s="3"/>
      <c r="AA129" s="3"/>
      <c r="AB129" s="3"/>
      <c r="AC129" s="3"/>
    </row>
    <row r="130" ht="12.75" hidden="1" customHeight="1">
      <c r="A130" s="250" t="s">
        <v>378</v>
      </c>
      <c r="B130" s="9"/>
      <c r="C130" s="17"/>
      <c r="D130" s="166"/>
      <c r="E130" s="251"/>
      <c r="F130" s="251"/>
      <c r="G130" s="252"/>
      <c r="H130" s="259"/>
      <c r="I130" s="260"/>
      <c r="J130" s="123" t="str">
        <f t="shared" si="3"/>
        <v/>
      </c>
      <c r="K130" s="239"/>
      <c r="L130" s="239"/>
      <c r="M130" s="256"/>
      <c r="N130" s="24" t="str">
        <f t="shared" si="4"/>
        <v/>
      </c>
      <c r="O130" s="123" t="str">
        <f t="shared" si="5"/>
        <v/>
      </c>
      <c r="P130" s="261" t="str">
        <f t="shared" si="6"/>
        <v/>
      </c>
      <c r="Q130" s="24" t="str">
        <f t="shared" si="7"/>
        <v/>
      </c>
      <c r="R130" s="24" t="str">
        <f t="shared" si="8"/>
        <v/>
      </c>
      <c r="S130" s="24" t="str">
        <f t="shared" si="9"/>
        <v/>
      </c>
      <c r="T130" s="24" t="str">
        <f t="shared" si="10"/>
        <v/>
      </c>
      <c r="U130" s="24" t="str">
        <f t="shared" si="11"/>
        <v/>
      </c>
      <c r="V130" s="24" t="str">
        <f t="shared" si="12"/>
        <v/>
      </c>
      <c r="W130" s="261" t="str">
        <f t="shared" si="13"/>
        <v/>
      </c>
      <c r="X130" s="262" t="str">
        <f t="shared" si="14"/>
        <v/>
      </c>
      <c r="Y130" s="8">
        <f t="shared" si="15"/>
        <v>0</v>
      </c>
      <c r="Z130" s="3"/>
      <c r="AA130" s="3"/>
      <c r="AB130" s="3"/>
      <c r="AC130" s="3"/>
    </row>
    <row r="131" ht="12.75" hidden="1" customHeight="1">
      <c r="A131" s="250" t="s">
        <v>378</v>
      </c>
      <c r="B131" s="9"/>
      <c r="C131" s="17"/>
      <c r="D131" s="166"/>
      <c r="E131" s="251"/>
      <c r="F131" s="251"/>
      <c r="G131" s="252"/>
      <c r="H131" s="259"/>
      <c r="I131" s="260"/>
      <c r="J131" s="123" t="str">
        <f t="shared" si="3"/>
        <v/>
      </c>
      <c r="K131" s="239"/>
      <c r="L131" s="239"/>
      <c r="M131" s="256"/>
      <c r="N131" s="24" t="str">
        <f t="shared" si="4"/>
        <v/>
      </c>
      <c r="O131" s="123" t="str">
        <f t="shared" si="5"/>
        <v/>
      </c>
      <c r="P131" s="261" t="str">
        <f t="shared" si="6"/>
        <v/>
      </c>
      <c r="Q131" s="24" t="str">
        <f t="shared" si="7"/>
        <v/>
      </c>
      <c r="R131" s="24" t="str">
        <f t="shared" si="8"/>
        <v/>
      </c>
      <c r="S131" s="24" t="str">
        <f t="shared" si="9"/>
        <v/>
      </c>
      <c r="T131" s="24" t="str">
        <f t="shared" si="10"/>
        <v/>
      </c>
      <c r="U131" s="24" t="str">
        <f t="shared" si="11"/>
        <v/>
      </c>
      <c r="V131" s="24" t="str">
        <f t="shared" si="12"/>
        <v/>
      </c>
      <c r="W131" s="261" t="str">
        <f t="shared" si="13"/>
        <v/>
      </c>
      <c r="X131" s="262" t="str">
        <f t="shared" si="14"/>
        <v/>
      </c>
      <c r="Y131" s="8">
        <f t="shared" si="15"/>
        <v>0</v>
      </c>
      <c r="Z131" s="3"/>
      <c r="AA131" s="3"/>
      <c r="AB131" s="3"/>
      <c r="AC131" s="3"/>
    </row>
    <row r="132" ht="12.75" hidden="1" customHeight="1">
      <c r="A132" s="250" t="s">
        <v>378</v>
      </c>
      <c r="B132" s="9"/>
      <c r="C132" s="17"/>
      <c r="D132" s="166"/>
      <c r="E132" s="251"/>
      <c r="F132" s="251"/>
      <c r="G132" s="252"/>
      <c r="H132" s="259"/>
      <c r="I132" s="260"/>
      <c r="J132" s="123" t="str">
        <f t="shared" si="3"/>
        <v/>
      </c>
      <c r="K132" s="239"/>
      <c r="L132" s="239"/>
      <c r="M132" s="256"/>
      <c r="N132" s="24" t="str">
        <f t="shared" si="4"/>
        <v/>
      </c>
      <c r="O132" s="123" t="str">
        <f t="shared" si="5"/>
        <v/>
      </c>
      <c r="P132" s="261" t="str">
        <f t="shared" si="6"/>
        <v/>
      </c>
      <c r="Q132" s="24" t="str">
        <f t="shared" si="7"/>
        <v/>
      </c>
      <c r="R132" s="24" t="str">
        <f t="shared" si="8"/>
        <v/>
      </c>
      <c r="S132" s="24" t="str">
        <f t="shared" si="9"/>
        <v/>
      </c>
      <c r="T132" s="24" t="str">
        <f t="shared" si="10"/>
        <v/>
      </c>
      <c r="U132" s="24" t="str">
        <f t="shared" si="11"/>
        <v/>
      </c>
      <c r="V132" s="24" t="str">
        <f t="shared" si="12"/>
        <v/>
      </c>
      <c r="W132" s="261" t="str">
        <f t="shared" si="13"/>
        <v/>
      </c>
      <c r="X132" s="262" t="str">
        <f t="shared" si="14"/>
        <v/>
      </c>
      <c r="Y132" s="8">
        <f t="shared" si="15"/>
        <v>0</v>
      </c>
      <c r="Z132" s="3"/>
      <c r="AA132" s="3"/>
      <c r="AB132" s="3"/>
      <c r="AC132" s="3"/>
    </row>
    <row r="133" ht="12.75" hidden="1" customHeight="1">
      <c r="A133" s="250" t="s">
        <v>378</v>
      </c>
      <c r="B133" s="9"/>
      <c r="C133" s="17"/>
      <c r="D133" s="166"/>
      <c r="E133" s="251"/>
      <c r="F133" s="251"/>
      <c r="G133" s="252"/>
      <c r="H133" s="259"/>
      <c r="I133" s="260"/>
      <c r="J133" s="123" t="str">
        <f t="shared" si="3"/>
        <v/>
      </c>
      <c r="K133" s="239"/>
      <c r="L133" s="239"/>
      <c r="M133" s="256"/>
      <c r="N133" s="24" t="str">
        <f t="shared" si="4"/>
        <v/>
      </c>
      <c r="O133" s="123" t="str">
        <f t="shared" si="5"/>
        <v/>
      </c>
      <c r="P133" s="261" t="str">
        <f t="shared" si="6"/>
        <v/>
      </c>
      <c r="Q133" s="24" t="str">
        <f t="shared" si="7"/>
        <v/>
      </c>
      <c r="R133" s="24" t="str">
        <f t="shared" si="8"/>
        <v/>
      </c>
      <c r="S133" s="24" t="str">
        <f t="shared" si="9"/>
        <v/>
      </c>
      <c r="T133" s="24" t="str">
        <f t="shared" si="10"/>
        <v/>
      </c>
      <c r="U133" s="24" t="str">
        <f t="shared" si="11"/>
        <v/>
      </c>
      <c r="V133" s="24" t="str">
        <f t="shared" si="12"/>
        <v/>
      </c>
      <c r="W133" s="261" t="str">
        <f t="shared" si="13"/>
        <v/>
      </c>
      <c r="X133" s="262" t="str">
        <f t="shared" si="14"/>
        <v/>
      </c>
      <c r="Y133" s="8">
        <f t="shared" si="15"/>
        <v>0</v>
      </c>
      <c r="Z133" s="3"/>
      <c r="AA133" s="3"/>
      <c r="AB133" s="3"/>
      <c r="AC133" s="3"/>
    </row>
    <row r="134" ht="12.75" hidden="1" customHeight="1">
      <c r="A134" s="250" t="s">
        <v>378</v>
      </c>
      <c r="B134" s="9"/>
      <c r="C134" s="17"/>
      <c r="D134" s="166"/>
      <c r="E134" s="251"/>
      <c r="F134" s="251"/>
      <c r="G134" s="252"/>
      <c r="H134" s="259"/>
      <c r="I134" s="260"/>
      <c r="J134" s="123" t="str">
        <f t="shared" si="3"/>
        <v/>
      </c>
      <c r="K134" s="239"/>
      <c r="L134" s="239"/>
      <c r="M134" s="256"/>
      <c r="N134" s="24" t="str">
        <f t="shared" si="4"/>
        <v/>
      </c>
      <c r="O134" s="123" t="str">
        <f t="shared" si="5"/>
        <v/>
      </c>
      <c r="P134" s="261" t="str">
        <f t="shared" si="6"/>
        <v/>
      </c>
      <c r="Q134" s="24" t="str">
        <f t="shared" si="7"/>
        <v/>
      </c>
      <c r="R134" s="24" t="str">
        <f t="shared" si="8"/>
        <v/>
      </c>
      <c r="S134" s="24" t="str">
        <f t="shared" si="9"/>
        <v/>
      </c>
      <c r="T134" s="24" t="str">
        <f t="shared" si="10"/>
        <v/>
      </c>
      <c r="U134" s="24" t="str">
        <f t="shared" si="11"/>
        <v/>
      </c>
      <c r="V134" s="24" t="str">
        <f t="shared" si="12"/>
        <v/>
      </c>
      <c r="W134" s="261" t="str">
        <f t="shared" si="13"/>
        <v/>
      </c>
      <c r="X134" s="262" t="str">
        <f t="shared" si="14"/>
        <v/>
      </c>
      <c r="Y134" s="8">
        <f t="shared" si="15"/>
        <v>0</v>
      </c>
      <c r="Z134" s="3"/>
      <c r="AA134" s="3"/>
      <c r="AB134" s="3"/>
      <c r="AC134" s="3"/>
    </row>
    <row r="135" ht="12.75" hidden="1" customHeight="1">
      <c r="A135" s="250" t="s">
        <v>378</v>
      </c>
      <c r="B135" s="9"/>
      <c r="C135" s="17"/>
      <c r="D135" s="166"/>
      <c r="E135" s="251"/>
      <c r="F135" s="251"/>
      <c r="G135" s="252"/>
      <c r="H135" s="259"/>
      <c r="I135" s="260"/>
      <c r="J135" s="123" t="str">
        <f t="shared" si="3"/>
        <v/>
      </c>
      <c r="K135" s="239"/>
      <c r="L135" s="239"/>
      <c r="M135" s="256"/>
      <c r="N135" s="24" t="str">
        <f t="shared" si="4"/>
        <v/>
      </c>
      <c r="O135" s="123" t="str">
        <f t="shared" si="5"/>
        <v/>
      </c>
      <c r="P135" s="261" t="str">
        <f t="shared" si="6"/>
        <v/>
      </c>
      <c r="Q135" s="24" t="str">
        <f t="shared" si="7"/>
        <v/>
      </c>
      <c r="R135" s="24" t="str">
        <f t="shared" si="8"/>
        <v/>
      </c>
      <c r="S135" s="24" t="str">
        <f t="shared" si="9"/>
        <v/>
      </c>
      <c r="T135" s="24" t="str">
        <f t="shared" si="10"/>
        <v/>
      </c>
      <c r="U135" s="24" t="str">
        <f t="shared" si="11"/>
        <v/>
      </c>
      <c r="V135" s="24" t="str">
        <f t="shared" si="12"/>
        <v/>
      </c>
      <c r="W135" s="261" t="str">
        <f t="shared" si="13"/>
        <v/>
      </c>
      <c r="X135" s="262" t="str">
        <f t="shared" si="14"/>
        <v/>
      </c>
      <c r="Y135" s="8">
        <f t="shared" si="15"/>
        <v>0</v>
      </c>
      <c r="Z135" s="3"/>
      <c r="AA135" s="3"/>
      <c r="AB135" s="3"/>
      <c r="AC135" s="3"/>
    </row>
    <row r="136" ht="12.75" hidden="1" customHeight="1">
      <c r="A136" s="250" t="s">
        <v>378</v>
      </c>
      <c r="B136" s="9"/>
      <c r="C136" s="17"/>
      <c r="D136" s="166"/>
      <c r="E136" s="251"/>
      <c r="F136" s="251"/>
      <c r="G136" s="252"/>
      <c r="H136" s="259"/>
      <c r="I136" s="260"/>
      <c r="J136" s="123" t="str">
        <f t="shared" si="3"/>
        <v/>
      </c>
      <c r="K136" s="239"/>
      <c r="L136" s="239"/>
      <c r="M136" s="256"/>
      <c r="N136" s="24" t="str">
        <f t="shared" si="4"/>
        <v/>
      </c>
      <c r="O136" s="123" t="str">
        <f t="shared" si="5"/>
        <v/>
      </c>
      <c r="P136" s="261" t="str">
        <f t="shared" si="6"/>
        <v/>
      </c>
      <c r="Q136" s="24" t="str">
        <f t="shared" si="7"/>
        <v/>
      </c>
      <c r="R136" s="24" t="str">
        <f t="shared" si="8"/>
        <v/>
      </c>
      <c r="S136" s="24" t="str">
        <f t="shared" si="9"/>
        <v/>
      </c>
      <c r="T136" s="24" t="str">
        <f t="shared" si="10"/>
        <v/>
      </c>
      <c r="U136" s="24" t="str">
        <f t="shared" si="11"/>
        <v/>
      </c>
      <c r="V136" s="24" t="str">
        <f t="shared" si="12"/>
        <v/>
      </c>
      <c r="W136" s="261" t="str">
        <f t="shared" si="13"/>
        <v/>
      </c>
      <c r="X136" s="262" t="str">
        <f t="shared" si="14"/>
        <v/>
      </c>
      <c r="Y136" s="8">
        <f t="shared" si="15"/>
        <v>0</v>
      </c>
      <c r="Z136" s="3"/>
      <c r="AA136" s="3"/>
      <c r="AB136" s="3"/>
      <c r="AC136" s="3"/>
    </row>
    <row r="137" ht="12.75" hidden="1" customHeight="1">
      <c r="A137" s="250" t="s">
        <v>378</v>
      </c>
      <c r="B137" s="9"/>
      <c r="C137" s="17"/>
      <c r="D137" s="166"/>
      <c r="E137" s="251"/>
      <c r="F137" s="251"/>
      <c r="G137" s="252"/>
      <c r="H137" s="259"/>
      <c r="I137" s="260"/>
      <c r="J137" s="123" t="str">
        <f t="shared" si="3"/>
        <v/>
      </c>
      <c r="K137" s="239"/>
      <c r="L137" s="239"/>
      <c r="M137" s="256"/>
      <c r="N137" s="24" t="str">
        <f t="shared" si="4"/>
        <v/>
      </c>
      <c r="O137" s="123" t="str">
        <f t="shared" si="5"/>
        <v/>
      </c>
      <c r="P137" s="261" t="str">
        <f t="shared" si="6"/>
        <v/>
      </c>
      <c r="Q137" s="24" t="str">
        <f t="shared" si="7"/>
        <v/>
      </c>
      <c r="R137" s="24" t="str">
        <f t="shared" si="8"/>
        <v/>
      </c>
      <c r="S137" s="24" t="str">
        <f t="shared" si="9"/>
        <v/>
      </c>
      <c r="T137" s="24" t="str">
        <f t="shared" si="10"/>
        <v/>
      </c>
      <c r="U137" s="24" t="str">
        <f t="shared" si="11"/>
        <v/>
      </c>
      <c r="V137" s="24" t="str">
        <f t="shared" si="12"/>
        <v/>
      </c>
      <c r="W137" s="261" t="str">
        <f t="shared" si="13"/>
        <v/>
      </c>
      <c r="X137" s="262" t="str">
        <f t="shared" si="14"/>
        <v/>
      </c>
      <c r="Y137" s="8">
        <f t="shared" si="15"/>
        <v>0</v>
      </c>
      <c r="Z137" s="3"/>
      <c r="AA137" s="3"/>
      <c r="AB137" s="3"/>
      <c r="AC137" s="3"/>
    </row>
    <row r="138" ht="12.75" hidden="1" customHeight="1">
      <c r="A138" s="250" t="s">
        <v>378</v>
      </c>
      <c r="B138" s="9"/>
      <c r="C138" s="17"/>
      <c r="D138" s="166"/>
      <c r="E138" s="251"/>
      <c r="F138" s="251"/>
      <c r="G138" s="252"/>
      <c r="H138" s="259"/>
      <c r="I138" s="260"/>
      <c r="J138" s="123" t="str">
        <f t="shared" si="3"/>
        <v/>
      </c>
      <c r="K138" s="239"/>
      <c r="L138" s="239"/>
      <c r="M138" s="256"/>
      <c r="N138" s="24" t="str">
        <f t="shared" si="4"/>
        <v/>
      </c>
      <c r="O138" s="123" t="str">
        <f t="shared" si="5"/>
        <v/>
      </c>
      <c r="P138" s="261" t="str">
        <f t="shared" si="6"/>
        <v/>
      </c>
      <c r="Q138" s="24" t="str">
        <f t="shared" si="7"/>
        <v/>
      </c>
      <c r="R138" s="24" t="str">
        <f t="shared" si="8"/>
        <v/>
      </c>
      <c r="S138" s="24" t="str">
        <f t="shared" si="9"/>
        <v/>
      </c>
      <c r="T138" s="24" t="str">
        <f t="shared" si="10"/>
        <v/>
      </c>
      <c r="U138" s="24" t="str">
        <f t="shared" si="11"/>
        <v/>
      </c>
      <c r="V138" s="24" t="str">
        <f t="shared" si="12"/>
        <v/>
      </c>
      <c r="W138" s="261" t="str">
        <f t="shared" si="13"/>
        <v/>
      </c>
      <c r="X138" s="262" t="str">
        <f t="shared" si="14"/>
        <v/>
      </c>
      <c r="Y138" s="8">
        <f t="shared" si="15"/>
        <v>0</v>
      </c>
      <c r="Z138" s="3"/>
      <c r="AA138" s="3"/>
      <c r="AB138" s="3"/>
      <c r="AC138" s="3"/>
    </row>
    <row r="139" ht="12.75" hidden="1" customHeight="1">
      <c r="A139" s="250" t="s">
        <v>378</v>
      </c>
      <c r="B139" s="9"/>
      <c r="C139" s="17"/>
      <c r="D139" s="166"/>
      <c r="E139" s="251"/>
      <c r="F139" s="251"/>
      <c r="G139" s="252"/>
      <c r="H139" s="259"/>
      <c r="I139" s="260"/>
      <c r="J139" s="123" t="str">
        <f t="shared" si="3"/>
        <v/>
      </c>
      <c r="K139" s="239"/>
      <c r="L139" s="239"/>
      <c r="M139" s="256"/>
      <c r="N139" s="24" t="str">
        <f t="shared" si="4"/>
        <v/>
      </c>
      <c r="O139" s="123" t="str">
        <f t="shared" si="5"/>
        <v/>
      </c>
      <c r="P139" s="261" t="str">
        <f t="shared" si="6"/>
        <v/>
      </c>
      <c r="Q139" s="24" t="str">
        <f t="shared" si="7"/>
        <v/>
      </c>
      <c r="R139" s="24" t="str">
        <f t="shared" si="8"/>
        <v/>
      </c>
      <c r="S139" s="24" t="str">
        <f t="shared" si="9"/>
        <v/>
      </c>
      <c r="T139" s="24" t="str">
        <f t="shared" si="10"/>
        <v/>
      </c>
      <c r="U139" s="24" t="str">
        <f t="shared" si="11"/>
        <v/>
      </c>
      <c r="V139" s="24" t="str">
        <f t="shared" si="12"/>
        <v/>
      </c>
      <c r="W139" s="261" t="str">
        <f t="shared" si="13"/>
        <v/>
      </c>
      <c r="X139" s="262" t="str">
        <f t="shared" si="14"/>
        <v/>
      </c>
      <c r="Y139" s="8">
        <f t="shared" si="15"/>
        <v>0</v>
      </c>
      <c r="Z139" s="3"/>
      <c r="AA139" s="3"/>
      <c r="AB139" s="3"/>
      <c r="AC139" s="3"/>
    </row>
    <row r="140" ht="12.75" hidden="1" customHeight="1">
      <c r="A140" s="250" t="s">
        <v>378</v>
      </c>
      <c r="B140" s="9"/>
      <c r="C140" s="17"/>
      <c r="D140" s="166"/>
      <c r="E140" s="251"/>
      <c r="F140" s="251"/>
      <c r="G140" s="252"/>
      <c r="H140" s="259"/>
      <c r="I140" s="260"/>
      <c r="J140" s="123" t="str">
        <f t="shared" si="3"/>
        <v/>
      </c>
      <c r="K140" s="239"/>
      <c r="L140" s="239"/>
      <c r="M140" s="256"/>
      <c r="N140" s="24" t="str">
        <f t="shared" si="4"/>
        <v/>
      </c>
      <c r="O140" s="123" t="str">
        <f t="shared" si="5"/>
        <v/>
      </c>
      <c r="P140" s="261" t="str">
        <f t="shared" si="6"/>
        <v/>
      </c>
      <c r="Q140" s="24" t="str">
        <f t="shared" si="7"/>
        <v/>
      </c>
      <c r="R140" s="24" t="str">
        <f t="shared" si="8"/>
        <v/>
      </c>
      <c r="S140" s="24" t="str">
        <f t="shared" si="9"/>
        <v/>
      </c>
      <c r="T140" s="24" t="str">
        <f t="shared" si="10"/>
        <v/>
      </c>
      <c r="U140" s="24" t="str">
        <f t="shared" si="11"/>
        <v/>
      </c>
      <c r="V140" s="24" t="str">
        <f t="shared" si="12"/>
        <v/>
      </c>
      <c r="W140" s="261" t="str">
        <f t="shared" si="13"/>
        <v/>
      </c>
      <c r="X140" s="262" t="str">
        <f t="shared" si="14"/>
        <v/>
      </c>
      <c r="Y140" s="8">
        <f t="shared" si="15"/>
        <v>0</v>
      </c>
      <c r="Z140" s="3"/>
      <c r="AA140" s="3"/>
      <c r="AB140" s="3"/>
      <c r="AC140" s="3"/>
    </row>
    <row r="141" ht="12.75" hidden="1" customHeight="1">
      <c r="A141" s="250" t="s">
        <v>378</v>
      </c>
      <c r="B141" s="9"/>
      <c r="C141" s="17"/>
      <c r="D141" s="166"/>
      <c r="E141" s="251"/>
      <c r="F141" s="251"/>
      <c r="G141" s="252"/>
      <c r="H141" s="259"/>
      <c r="I141" s="260"/>
      <c r="J141" s="123" t="str">
        <f t="shared" si="3"/>
        <v/>
      </c>
      <c r="K141" s="239"/>
      <c r="L141" s="239"/>
      <c r="M141" s="256"/>
      <c r="N141" s="24" t="str">
        <f t="shared" si="4"/>
        <v/>
      </c>
      <c r="O141" s="123" t="str">
        <f t="shared" si="5"/>
        <v/>
      </c>
      <c r="P141" s="261" t="str">
        <f t="shared" si="6"/>
        <v/>
      </c>
      <c r="Q141" s="24" t="str">
        <f t="shared" si="7"/>
        <v/>
      </c>
      <c r="R141" s="24" t="str">
        <f t="shared" si="8"/>
        <v/>
      </c>
      <c r="S141" s="24" t="str">
        <f t="shared" si="9"/>
        <v/>
      </c>
      <c r="T141" s="24" t="str">
        <f t="shared" si="10"/>
        <v/>
      </c>
      <c r="U141" s="24" t="str">
        <f t="shared" si="11"/>
        <v/>
      </c>
      <c r="V141" s="24" t="str">
        <f t="shared" si="12"/>
        <v/>
      </c>
      <c r="W141" s="261" t="str">
        <f t="shared" si="13"/>
        <v/>
      </c>
      <c r="X141" s="262" t="str">
        <f t="shared" si="14"/>
        <v/>
      </c>
      <c r="Y141" s="8">
        <f t="shared" si="15"/>
        <v>0</v>
      </c>
      <c r="Z141" s="3"/>
      <c r="AA141" s="3"/>
      <c r="AB141" s="3"/>
      <c r="AC141" s="3"/>
    </row>
    <row r="142" ht="12.75" hidden="1" customHeight="1">
      <c r="A142" s="250" t="s">
        <v>378</v>
      </c>
      <c r="B142" s="9"/>
      <c r="C142" s="17"/>
      <c r="D142" s="166"/>
      <c r="E142" s="251"/>
      <c r="F142" s="251"/>
      <c r="G142" s="252"/>
      <c r="H142" s="259"/>
      <c r="I142" s="260"/>
      <c r="J142" s="123" t="str">
        <f t="shared" si="3"/>
        <v/>
      </c>
      <c r="K142" s="239"/>
      <c r="L142" s="239"/>
      <c r="M142" s="256"/>
      <c r="N142" s="24" t="str">
        <f t="shared" si="4"/>
        <v/>
      </c>
      <c r="O142" s="123" t="str">
        <f t="shared" si="5"/>
        <v/>
      </c>
      <c r="P142" s="261" t="str">
        <f t="shared" si="6"/>
        <v/>
      </c>
      <c r="Q142" s="24" t="str">
        <f t="shared" si="7"/>
        <v/>
      </c>
      <c r="R142" s="24" t="str">
        <f t="shared" si="8"/>
        <v/>
      </c>
      <c r="S142" s="24" t="str">
        <f t="shared" si="9"/>
        <v/>
      </c>
      <c r="T142" s="24" t="str">
        <f t="shared" si="10"/>
        <v/>
      </c>
      <c r="U142" s="24" t="str">
        <f t="shared" si="11"/>
        <v/>
      </c>
      <c r="V142" s="24" t="str">
        <f t="shared" si="12"/>
        <v/>
      </c>
      <c r="W142" s="261" t="str">
        <f t="shared" si="13"/>
        <v/>
      </c>
      <c r="X142" s="262" t="str">
        <f t="shared" si="14"/>
        <v/>
      </c>
      <c r="Y142" s="8">
        <f t="shared" si="15"/>
        <v>0</v>
      </c>
      <c r="Z142" s="3"/>
      <c r="AA142" s="3"/>
      <c r="AB142" s="3"/>
      <c r="AC142" s="3"/>
    </row>
    <row r="143" ht="12.75" hidden="1" customHeight="1">
      <c r="A143" s="250" t="s">
        <v>378</v>
      </c>
      <c r="B143" s="9"/>
      <c r="C143" s="17"/>
      <c r="D143" s="166"/>
      <c r="E143" s="251"/>
      <c r="F143" s="251"/>
      <c r="G143" s="252"/>
      <c r="H143" s="259"/>
      <c r="I143" s="260"/>
      <c r="J143" s="123" t="str">
        <f t="shared" si="3"/>
        <v/>
      </c>
      <c r="K143" s="239"/>
      <c r="L143" s="239"/>
      <c r="M143" s="256"/>
      <c r="N143" s="24" t="str">
        <f t="shared" si="4"/>
        <v/>
      </c>
      <c r="O143" s="123" t="str">
        <f t="shared" si="5"/>
        <v/>
      </c>
      <c r="P143" s="261" t="str">
        <f t="shared" si="6"/>
        <v/>
      </c>
      <c r="Q143" s="24" t="str">
        <f t="shared" si="7"/>
        <v/>
      </c>
      <c r="R143" s="24" t="str">
        <f t="shared" si="8"/>
        <v/>
      </c>
      <c r="S143" s="24" t="str">
        <f t="shared" si="9"/>
        <v/>
      </c>
      <c r="T143" s="24" t="str">
        <f t="shared" si="10"/>
        <v/>
      </c>
      <c r="U143" s="24" t="str">
        <f t="shared" si="11"/>
        <v/>
      </c>
      <c r="V143" s="24" t="str">
        <f t="shared" si="12"/>
        <v/>
      </c>
      <c r="W143" s="261" t="str">
        <f t="shared" si="13"/>
        <v/>
      </c>
      <c r="X143" s="262" t="str">
        <f t="shared" si="14"/>
        <v/>
      </c>
      <c r="Y143" s="8">
        <f t="shared" si="15"/>
        <v>0</v>
      </c>
      <c r="Z143" s="3"/>
      <c r="AA143" s="3"/>
      <c r="AB143" s="3"/>
      <c r="AC143" s="3"/>
    </row>
    <row r="144" ht="12.75" hidden="1" customHeight="1">
      <c r="A144" s="250" t="s">
        <v>378</v>
      </c>
      <c r="B144" s="9"/>
      <c r="C144" s="17"/>
      <c r="D144" s="166"/>
      <c r="E144" s="251"/>
      <c r="F144" s="251"/>
      <c r="G144" s="252"/>
      <c r="H144" s="259"/>
      <c r="I144" s="260"/>
      <c r="J144" s="123" t="str">
        <f t="shared" si="3"/>
        <v/>
      </c>
      <c r="K144" s="239"/>
      <c r="L144" s="239"/>
      <c r="M144" s="256"/>
      <c r="N144" s="24" t="str">
        <f t="shared" si="4"/>
        <v/>
      </c>
      <c r="O144" s="123" t="str">
        <f t="shared" si="5"/>
        <v/>
      </c>
      <c r="P144" s="261" t="str">
        <f t="shared" si="6"/>
        <v/>
      </c>
      <c r="Q144" s="24" t="str">
        <f t="shared" si="7"/>
        <v/>
      </c>
      <c r="R144" s="24" t="str">
        <f t="shared" si="8"/>
        <v/>
      </c>
      <c r="S144" s="24" t="str">
        <f t="shared" si="9"/>
        <v/>
      </c>
      <c r="T144" s="24" t="str">
        <f t="shared" si="10"/>
        <v/>
      </c>
      <c r="U144" s="24" t="str">
        <f t="shared" si="11"/>
        <v/>
      </c>
      <c r="V144" s="24" t="str">
        <f t="shared" si="12"/>
        <v/>
      </c>
      <c r="W144" s="261" t="str">
        <f t="shared" si="13"/>
        <v/>
      </c>
      <c r="X144" s="262" t="str">
        <f t="shared" si="14"/>
        <v/>
      </c>
      <c r="Y144" s="8">
        <f t="shared" si="15"/>
        <v>0</v>
      </c>
      <c r="Z144" s="3"/>
      <c r="AA144" s="3"/>
      <c r="AB144" s="3"/>
      <c r="AC144" s="3"/>
    </row>
    <row r="145" ht="12.75" hidden="1" customHeight="1">
      <c r="A145" s="250" t="s">
        <v>378</v>
      </c>
      <c r="B145" s="9"/>
      <c r="C145" s="17"/>
      <c r="D145" s="166"/>
      <c r="E145" s="251"/>
      <c r="F145" s="251"/>
      <c r="G145" s="252"/>
      <c r="H145" s="259"/>
      <c r="I145" s="260"/>
      <c r="J145" s="123" t="str">
        <f t="shared" si="3"/>
        <v/>
      </c>
      <c r="K145" s="239"/>
      <c r="L145" s="239"/>
      <c r="M145" s="256"/>
      <c r="N145" s="24" t="str">
        <f t="shared" si="4"/>
        <v/>
      </c>
      <c r="O145" s="123" t="str">
        <f t="shared" si="5"/>
        <v/>
      </c>
      <c r="P145" s="261" t="str">
        <f t="shared" si="6"/>
        <v/>
      </c>
      <c r="Q145" s="24" t="str">
        <f t="shared" si="7"/>
        <v/>
      </c>
      <c r="R145" s="24" t="str">
        <f t="shared" si="8"/>
        <v/>
      </c>
      <c r="S145" s="24" t="str">
        <f t="shared" si="9"/>
        <v/>
      </c>
      <c r="T145" s="24" t="str">
        <f t="shared" si="10"/>
        <v/>
      </c>
      <c r="U145" s="24" t="str">
        <f t="shared" si="11"/>
        <v/>
      </c>
      <c r="V145" s="24" t="str">
        <f t="shared" si="12"/>
        <v/>
      </c>
      <c r="W145" s="261" t="str">
        <f t="shared" si="13"/>
        <v/>
      </c>
      <c r="X145" s="262" t="str">
        <f t="shared" si="14"/>
        <v/>
      </c>
      <c r="Y145" s="8">
        <f t="shared" si="15"/>
        <v>0</v>
      </c>
      <c r="Z145" s="3"/>
      <c r="AA145" s="3"/>
      <c r="AB145" s="3"/>
      <c r="AC145" s="3"/>
    </row>
    <row r="146" ht="12.75" hidden="1" customHeight="1">
      <c r="A146" s="250" t="s">
        <v>378</v>
      </c>
      <c r="B146" s="9"/>
      <c r="C146" s="17"/>
      <c r="D146" s="166"/>
      <c r="E146" s="251"/>
      <c r="F146" s="251"/>
      <c r="G146" s="252"/>
      <c r="H146" s="259"/>
      <c r="I146" s="260"/>
      <c r="J146" s="123" t="str">
        <f t="shared" si="3"/>
        <v/>
      </c>
      <c r="K146" s="239"/>
      <c r="L146" s="239"/>
      <c r="M146" s="256"/>
      <c r="N146" s="24" t="str">
        <f t="shared" si="4"/>
        <v/>
      </c>
      <c r="O146" s="123" t="str">
        <f t="shared" si="5"/>
        <v/>
      </c>
      <c r="P146" s="261" t="str">
        <f t="shared" si="6"/>
        <v/>
      </c>
      <c r="Q146" s="24" t="str">
        <f t="shared" si="7"/>
        <v/>
      </c>
      <c r="R146" s="24" t="str">
        <f t="shared" si="8"/>
        <v/>
      </c>
      <c r="S146" s="24" t="str">
        <f t="shared" si="9"/>
        <v/>
      </c>
      <c r="T146" s="24" t="str">
        <f t="shared" si="10"/>
        <v/>
      </c>
      <c r="U146" s="24" t="str">
        <f t="shared" si="11"/>
        <v/>
      </c>
      <c r="V146" s="24" t="str">
        <f t="shared" si="12"/>
        <v/>
      </c>
      <c r="W146" s="261" t="str">
        <f t="shared" si="13"/>
        <v/>
      </c>
      <c r="X146" s="262" t="str">
        <f t="shared" si="14"/>
        <v/>
      </c>
      <c r="Y146" s="8">
        <f t="shared" si="15"/>
        <v>0</v>
      </c>
      <c r="Z146" s="3"/>
      <c r="AA146" s="3"/>
      <c r="AB146" s="3"/>
      <c r="AC146" s="3"/>
    </row>
    <row r="147" ht="12.75" hidden="1" customHeight="1">
      <c r="A147" s="250" t="s">
        <v>378</v>
      </c>
      <c r="B147" s="9"/>
      <c r="C147" s="17"/>
      <c r="D147" s="166"/>
      <c r="E147" s="251"/>
      <c r="F147" s="251"/>
      <c r="G147" s="252"/>
      <c r="H147" s="259"/>
      <c r="I147" s="260"/>
      <c r="J147" s="123" t="str">
        <f t="shared" si="3"/>
        <v/>
      </c>
      <c r="K147" s="239"/>
      <c r="L147" s="239"/>
      <c r="M147" s="256"/>
      <c r="N147" s="24" t="str">
        <f t="shared" si="4"/>
        <v/>
      </c>
      <c r="O147" s="123" t="str">
        <f t="shared" si="5"/>
        <v/>
      </c>
      <c r="P147" s="261" t="str">
        <f t="shared" si="6"/>
        <v/>
      </c>
      <c r="Q147" s="24" t="str">
        <f t="shared" si="7"/>
        <v/>
      </c>
      <c r="R147" s="24" t="str">
        <f t="shared" si="8"/>
        <v/>
      </c>
      <c r="S147" s="24" t="str">
        <f t="shared" si="9"/>
        <v/>
      </c>
      <c r="T147" s="24" t="str">
        <f t="shared" si="10"/>
        <v/>
      </c>
      <c r="U147" s="24" t="str">
        <f t="shared" si="11"/>
        <v/>
      </c>
      <c r="V147" s="24" t="str">
        <f t="shared" si="12"/>
        <v/>
      </c>
      <c r="W147" s="261" t="str">
        <f t="shared" si="13"/>
        <v/>
      </c>
      <c r="X147" s="262" t="str">
        <f t="shared" si="14"/>
        <v/>
      </c>
      <c r="Y147" s="8">
        <f t="shared" si="15"/>
        <v>0</v>
      </c>
      <c r="Z147" s="3"/>
      <c r="AA147" s="3"/>
      <c r="AB147" s="3"/>
      <c r="AC147" s="3"/>
    </row>
    <row r="148" ht="12.75" hidden="1" customHeight="1">
      <c r="A148" s="250" t="s">
        <v>378</v>
      </c>
      <c r="B148" s="9"/>
      <c r="C148" s="17"/>
      <c r="D148" s="166"/>
      <c r="E148" s="251"/>
      <c r="F148" s="251"/>
      <c r="G148" s="252"/>
      <c r="H148" s="259"/>
      <c r="I148" s="260"/>
      <c r="J148" s="123" t="str">
        <f t="shared" si="3"/>
        <v/>
      </c>
      <c r="K148" s="239"/>
      <c r="L148" s="239"/>
      <c r="M148" s="256"/>
      <c r="N148" s="24" t="str">
        <f t="shared" si="4"/>
        <v/>
      </c>
      <c r="O148" s="123" t="str">
        <f t="shared" si="5"/>
        <v/>
      </c>
      <c r="P148" s="261" t="str">
        <f t="shared" si="6"/>
        <v/>
      </c>
      <c r="Q148" s="24" t="str">
        <f t="shared" si="7"/>
        <v/>
      </c>
      <c r="R148" s="24" t="str">
        <f t="shared" si="8"/>
        <v/>
      </c>
      <c r="S148" s="24" t="str">
        <f t="shared" si="9"/>
        <v/>
      </c>
      <c r="T148" s="24" t="str">
        <f t="shared" si="10"/>
        <v/>
      </c>
      <c r="U148" s="24" t="str">
        <f t="shared" si="11"/>
        <v/>
      </c>
      <c r="V148" s="24" t="str">
        <f t="shared" si="12"/>
        <v/>
      </c>
      <c r="W148" s="261" t="str">
        <f t="shared" si="13"/>
        <v/>
      </c>
      <c r="X148" s="262" t="str">
        <f t="shared" si="14"/>
        <v/>
      </c>
      <c r="Y148" s="8">
        <f t="shared" si="15"/>
        <v>0</v>
      </c>
      <c r="Z148" s="3"/>
      <c r="AA148" s="3"/>
      <c r="AB148" s="3"/>
      <c r="AC148" s="3"/>
    </row>
    <row r="149" ht="12.75" hidden="1" customHeight="1">
      <c r="A149" s="250" t="s">
        <v>378</v>
      </c>
      <c r="B149" s="9"/>
      <c r="C149" s="17"/>
      <c r="D149" s="166"/>
      <c r="E149" s="251"/>
      <c r="F149" s="251"/>
      <c r="G149" s="252"/>
      <c r="H149" s="259"/>
      <c r="I149" s="260"/>
      <c r="J149" s="123" t="str">
        <f t="shared" si="3"/>
        <v/>
      </c>
      <c r="K149" s="239"/>
      <c r="L149" s="239"/>
      <c r="M149" s="256"/>
      <c r="N149" s="24" t="str">
        <f t="shared" si="4"/>
        <v/>
      </c>
      <c r="O149" s="123" t="str">
        <f t="shared" si="5"/>
        <v/>
      </c>
      <c r="P149" s="261" t="str">
        <f t="shared" si="6"/>
        <v/>
      </c>
      <c r="Q149" s="24" t="str">
        <f t="shared" si="7"/>
        <v/>
      </c>
      <c r="R149" s="24" t="str">
        <f t="shared" si="8"/>
        <v/>
      </c>
      <c r="S149" s="24" t="str">
        <f t="shared" si="9"/>
        <v/>
      </c>
      <c r="T149" s="24" t="str">
        <f t="shared" si="10"/>
        <v/>
      </c>
      <c r="U149" s="24" t="str">
        <f t="shared" si="11"/>
        <v/>
      </c>
      <c r="V149" s="24" t="str">
        <f t="shared" si="12"/>
        <v/>
      </c>
      <c r="W149" s="261" t="str">
        <f t="shared" si="13"/>
        <v/>
      </c>
      <c r="X149" s="262" t="str">
        <f t="shared" si="14"/>
        <v/>
      </c>
      <c r="Y149" s="8">
        <f t="shared" si="15"/>
        <v>0</v>
      </c>
      <c r="Z149" s="3"/>
      <c r="AA149" s="3"/>
      <c r="AB149" s="3"/>
      <c r="AC149" s="3"/>
    </row>
    <row r="150" ht="12.75" hidden="1" customHeight="1">
      <c r="A150" s="250" t="s">
        <v>378</v>
      </c>
      <c r="B150" s="9"/>
      <c r="C150" s="17"/>
      <c r="D150" s="166"/>
      <c r="E150" s="251"/>
      <c r="F150" s="251"/>
      <c r="G150" s="252"/>
      <c r="H150" s="259"/>
      <c r="I150" s="260"/>
      <c r="J150" s="123" t="str">
        <f t="shared" si="3"/>
        <v/>
      </c>
      <c r="K150" s="239"/>
      <c r="L150" s="239"/>
      <c r="M150" s="256"/>
      <c r="N150" s="24" t="str">
        <f t="shared" si="4"/>
        <v/>
      </c>
      <c r="O150" s="123" t="str">
        <f t="shared" si="5"/>
        <v/>
      </c>
      <c r="P150" s="261" t="str">
        <f t="shared" si="6"/>
        <v/>
      </c>
      <c r="Q150" s="24" t="str">
        <f t="shared" si="7"/>
        <v/>
      </c>
      <c r="R150" s="24" t="str">
        <f t="shared" si="8"/>
        <v/>
      </c>
      <c r="S150" s="24" t="str">
        <f t="shared" si="9"/>
        <v/>
      </c>
      <c r="T150" s="24" t="str">
        <f t="shared" si="10"/>
        <v/>
      </c>
      <c r="U150" s="24" t="str">
        <f t="shared" si="11"/>
        <v/>
      </c>
      <c r="V150" s="24" t="str">
        <f t="shared" si="12"/>
        <v/>
      </c>
      <c r="W150" s="261" t="str">
        <f t="shared" si="13"/>
        <v/>
      </c>
      <c r="X150" s="262" t="str">
        <f t="shared" si="14"/>
        <v/>
      </c>
      <c r="Y150" s="8">
        <f t="shared" si="15"/>
        <v>0</v>
      </c>
      <c r="Z150" s="3"/>
      <c r="AA150" s="3"/>
      <c r="AB150" s="3"/>
      <c r="AC150" s="3"/>
    </row>
    <row r="151" ht="12.75" hidden="1" customHeight="1">
      <c r="A151" s="250" t="s">
        <v>378</v>
      </c>
      <c r="B151" s="9"/>
      <c r="C151" s="17"/>
      <c r="D151" s="166"/>
      <c r="E151" s="251"/>
      <c r="F151" s="251"/>
      <c r="G151" s="252"/>
      <c r="H151" s="259"/>
      <c r="I151" s="260"/>
      <c r="J151" s="123" t="str">
        <f t="shared" si="3"/>
        <v/>
      </c>
      <c r="K151" s="239"/>
      <c r="L151" s="239"/>
      <c r="M151" s="256"/>
      <c r="N151" s="24" t="str">
        <f t="shared" si="4"/>
        <v/>
      </c>
      <c r="O151" s="123" t="str">
        <f t="shared" si="5"/>
        <v/>
      </c>
      <c r="P151" s="261" t="str">
        <f t="shared" si="6"/>
        <v/>
      </c>
      <c r="Q151" s="24" t="str">
        <f t="shared" si="7"/>
        <v/>
      </c>
      <c r="R151" s="24" t="str">
        <f t="shared" si="8"/>
        <v/>
      </c>
      <c r="S151" s="24" t="str">
        <f t="shared" si="9"/>
        <v/>
      </c>
      <c r="T151" s="24" t="str">
        <f t="shared" si="10"/>
        <v/>
      </c>
      <c r="U151" s="24" t="str">
        <f t="shared" si="11"/>
        <v/>
      </c>
      <c r="V151" s="24" t="str">
        <f t="shared" si="12"/>
        <v/>
      </c>
      <c r="W151" s="261" t="str">
        <f t="shared" si="13"/>
        <v/>
      </c>
      <c r="X151" s="262" t="str">
        <f t="shared" si="14"/>
        <v/>
      </c>
      <c r="Y151" s="8">
        <f t="shared" si="15"/>
        <v>0</v>
      </c>
      <c r="Z151" s="3"/>
      <c r="AA151" s="3"/>
      <c r="AB151" s="3"/>
      <c r="AC151" s="3"/>
    </row>
    <row r="152" ht="12.75" hidden="1" customHeight="1">
      <c r="A152" s="250" t="s">
        <v>378</v>
      </c>
      <c r="B152" s="9"/>
      <c r="C152" s="17"/>
      <c r="D152" s="166"/>
      <c r="E152" s="251"/>
      <c r="F152" s="251"/>
      <c r="G152" s="252"/>
      <c r="H152" s="259"/>
      <c r="I152" s="260"/>
      <c r="J152" s="123" t="str">
        <f t="shared" si="3"/>
        <v/>
      </c>
      <c r="K152" s="239"/>
      <c r="L152" s="239"/>
      <c r="M152" s="256"/>
      <c r="N152" s="24" t="str">
        <f t="shared" si="4"/>
        <v/>
      </c>
      <c r="O152" s="123" t="str">
        <f t="shared" si="5"/>
        <v/>
      </c>
      <c r="P152" s="261" t="str">
        <f t="shared" si="6"/>
        <v/>
      </c>
      <c r="Q152" s="24" t="str">
        <f t="shared" si="7"/>
        <v/>
      </c>
      <c r="R152" s="24" t="str">
        <f t="shared" si="8"/>
        <v/>
      </c>
      <c r="S152" s="24" t="str">
        <f t="shared" si="9"/>
        <v/>
      </c>
      <c r="T152" s="24" t="str">
        <f t="shared" si="10"/>
        <v/>
      </c>
      <c r="U152" s="24" t="str">
        <f t="shared" si="11"/>
        <v/>
      </c>
      <c r="V152" s="24" t="str">
        <f t="shared" si="12"/>
        <v/>
      </c>
      <c r="W152" s="261" t="str">
        <f t="shared" si="13"/>
        <v/>
      </c>
      <c r="X152" s="262" t="str">
        <f t="shared" si="14"/>
        <v/>
      </c>
      <c r="Y152" s="8">
        <f t="shared" si="15"/>
        <v>0</v>
      </c>
      <c r="Z152" s="3"/>
      <c r="AA152" s="3"/>
      <c r="AB152" s="3"/>
      <c r="AC152" s="3"/>
    </row>
    <row r="153" ht="12.75" hidden="1" customHeight="1">
      <c r="A153" s="250" t="s">
        <v>378</v>
      </c>
      <c r="B153" s="9"/>
      <c r="C153" s="17"/>
      <c r="D153" s="166"/>
      <c r="E153" s="251"/>
      <c r="F153" s="251"/>
      <c r="G153" s="252"/>
      <c r="H153" s="259"/>
      <c r="I153" s="260"/>
      <c r="J153" s="123" t="str">
        <f t="shared" si="3"/>
        <v/>
      </c>
      <c r="K153" s="239"/>
      <c r="L153" s="239"/>
      <c r="M153" s="256"/>
      <c r="N153" s="24" t="str">
        <f t="shared" si="4"/>
        <v/>
      </c>
      <c r="O153" s="123" t="str">
        <f t="shared" si="5"/>
        <v/>
      </c>
      <c r="P153" s="261" t="str">
        <f t="shared" si="6"/>
        <v/>
      </c>
      <c r="Q153" s="24" t="str">
        <f t="shared" si="7"/>
        <v/>
      </c>
      <c r="R153" s="24" t="str">
        <f t="shared" si="8"/>
        <v/>
      </c>
      <c r="S153" s="24" t="str">
        <f t="shared" si="9"/>
        <v/>
      </c>
      <c r="T153" s="24" t="str">
        <f t="shared" si="10"/>
        <v/>
      </c>
      <c r="U153" s="24" t="str">
        <f t="shared" si="11"/>
        <v/>
      </c>
      <c r="V153" s="24" t="str">
        <f t="shared" si="12"/>
        <v/>
      </c>
      <c r="W153" s="261" t="str">
        <f t="shared" si="13"/>
        <v/>
      </c>
      <c r="X153" s="262" t="str">
        <f t="shared" si="14"/>
        <v/>
      </c>
      <c r="Y153" s="8">
        <f t="shared" si="15"/>
        <v>0</v>
      </c>
      <c r="Z153" s="3"/>
      <c r="AA153" s="3"/>
      <c r="AB153" s="3"/>
      <c r="AC153" s="3"/>
    </row>
    <row r="154" ht="12.75" hidden="1" customHeight="1">
      <c r="A154" s="250" t="s">
        <v>378</v>
      </c>
      <c r="B154" s="9"/>
      <c r="C154" s="17"/>
      <c r="D154" s="166"/>
      <c r="E154" s="251"/>
      <c r="F154" s="251"/>
      <c r="G154" s="252"/>
      <c r="H154" s="259"/>
      <c r="I154" s="260"/>
      <c r="J154" s="123" t="str">
        <f t="shared" si="3"/>
        <v/>
      </c>
      <c r="K154" s="239"/>
      <c r="L154" s="239"/>
      <c r="M154" s="256"/>
      <c r="N154" s="24" t="str">
        <f t="shared" si="4"/>
        <v/>
      </c>
      <c r="O154" s="123" t="str">
        <f t="shared" si="5"/>
        <v/>
      </c>
      <c r="P154" s="261" t="str">
        <f t="shared" si="6"/>
        <v/>
      </c>
      <c r="Q154" s="24" t="str">
        <f t="shared" si="7"/>
        <v/>
      </c>
      <c r="R154" s="24" t="str">
        <f t="shared" si="8"/>
        <v/>
      </c>
      <c r="S154" s="24" t="str">
        <f t="shared" si="9"/>
        <v/>
      </c>
      <c r="T154" s="24" t="str">
        <f t="shared" si="10"/>
        <v/>
      </c>
      <c r="U154" s="24" t="str">
        <f t="shared" si="11"/>
        <v/>
      </c>
      <c r="V154" s="24" t="str">
        <f t="shared" si="12"/>
        <v/>
      </c>
      <c r="W154" s="261" t="str">
        <f t="shared" si="13"/>
        <v/>
      </c>
      <c r="X154" s="262" t="str">
        <f t="shared" si="14"/>
        <v/>
      </c>
      <c r="Y154" s="8">
        <f t="shared" si="15"/>
        <v>0</v>
      </c>
      <c r="Z154" s="3"/>
      <c r="AA154" s="3"/>
      <c r="AB154" s="3"/>
      <c r="AC154" s="3"/>
    </row>
    <row r="155" ht="12.75" hidden="1" customHeight="1">
      <c r="A155" s="250" t="s">
        <v>378</v>
      </c>
      <c r="B155" s="9"/>
      <c r="C155" s="17"/>
      <c r="D155" s="166"/>
      <c r="E155" s="251"/>
      <c r="F155" s="251"/>
      <c r="G155" s="252"/>
      <c r="H155" s="259"/>
      <c r="I155" s="260"/>
      <c r="J155" s="123" t="str">
        <f t="shared" si="3"/>
        <v/>
      </c>
      <c r="K155" s="239"/>
      <c r="L155" s="239"/>
      <c r="M155" s="256"/>
      <c r="N155" s="24" t="str">
        <f t="shared" si="4"/>
        <v/>
      </c>
      <c r="O155" s="123" t="str">
        <f t="shared" si="5"/>
        <v/>
      </c>
      <c r="P155" s="261" t="str">
        <f t="shared" si="6"/>
        <v/>
      </c>
      <c r="Q155" s="24" t="str">
        <f t="shared" si="7"/>
        <v/>
      </c>
      <c r="R155" s="24" t="str">
        <f t="shared" si="8"/>
        <v/>
      </c>
      <c r="S155" s="24" t="str">
        <f t="shared" si="9"/>
        <v/>
      </c>
      <c r="T155" s="24" t="str">
        <f t="shared" si="10"/>
        <v/>
      </c>
      <c r="U155" s="24" t="str">
        <f t="shared" si="11"/>
        <v/>
      </c>
      <c r="V155" s="24" t="str">
        <f t="shared" si="12"/>
        <v/>
      </c>
      <c r="W155" s="261" t="str">
        <f t="shared" si="13"/>
        <v/>
      </c>
      <c r="X155" s="262" t="str">
        <f t="shared" si="14"/>
        <v/>
      </c>
      <c r="Y155" s="8">
        <f t="shared" si="15"/>
        <v>0</v>
      </c>
      <c r="Z155" s="3"/>
      <c r="AA155" s="3"/>
      <c r="AB155" s="3"/>
      <c r="AC155" s="3"/>
    </row>
    <row r="156" ht="12.75" hidden="1" customHeight="1">
      <c r="A156" s="250" t="s">
        <v>378</v>
      </c>
      <c r="B156" s="9"/>
      <c r="C156" s="17"/>
      <c r="D156" s="166"/>
      <c r="E156" s="251"/>
      <c r="F156" s="251"/>
      <c r="G156" s="252"/>
      <c r="H156" s="259"/>
      <c r="I156" s="260"/>
      <c r="J156" s="123" t="str">
        <f t="shared" si="3"/>
        <v/>
      </c>
      <c r="K156" s="239"/>
      <c r="L156" s="239"/>
      <c r="M156" s="256"/>
      <c r="N156" s="24" t="str">
        <f t="shared" si="4"/>
        <v/>
      </c>
      <c r="O156" s="123" t="str">
        <f t="shared" si="5"/>
        <v/>
      </c>
      <c r="P156" s="261" t="str">
        <f t="shared" si="6"/>
        <v/>
      </c>
      <c r="Q156" s="24" t="str">
        <f t="shared" si="7"/>
        <v/>
      </c>
      <c r="R156" s="24" t="str">
        <f t="shared" si="8"/>
        <v/>
      </c>
      <c r="S156" s="24" t="str">
        <f t="shared" si="9"/>
        <v/>
      </c>
      <c r="T156" s="24" t="str">
        <f t="shared" si="10"/>
        <v/>
      </c>
      <c r="U156" s="24" t="str">
        <f t="shared" si="11"/>
        <v/>
      </c>
      <c r="V156" s="24" t="str">
        <f t="shared" si="12"/>
        <v/>
      </c>
      <c r="W156" s="261" t="str">
        <f t="shared" si="13"/>
        <v/>
      </c>
      <c r="X156" s="262" t="str">
        <f t="shared" si="14"/>
        <v/>
      </c>
      <c r="Y156" s="8">
        <f t="shared" si="15"/>
        <v>0</v>
      </c>
      <c r="Z156" s="3"/>
      <c r="AA156" s="3"/>
      <c r="AB156" s="3"/>
      <c r="AC156" s="3"/>
    </row>
    <row r="157" ht="12.75" hidden="1" customHeight="1">
      <c r="A157" s="250" t="s">
        <v>378</v>
      </c>
      <c r="B157" s="9"/>
      <c r="C157" s="17"/>
      <c r="D157" s="166"/>
      <c r="E157" s="251"/>
      <c r="F157" s="251"/>
      <c r="G157" s="252"/>
      <c r="H157" s="259"/>
      <c r="I157" s="260"/>
      <c r="J157" s="123" t="str">
        <f t="shared" si="3"/>
        <v/>
      </c>
      <c r="K157" s="239"/>
      <c r="L157" s="239"/>
      <c r="M157" s="256"/>
      <c r="N157" s="24" t="str">
        <f t="shared" si="4"/>
        <v/>
      </c>
      <c r="O157" s="123" t="str">
        <f t="shared" si="5"/>
        <v/>
      </c>
      <c r="P157" s="261" t="str">
        <f t="shared" si="6"/>
        <v/>
      </c>
      <c r="Q157" s="24" t="str">
        <f t="shared" si="7"/>
        <v/>
      </c>
      <c r="R157" s="24" t="str">
        <f t="shared" si="8"/>
        <v/>
      </c>
      <c r="S157" s="24" t="str">
        <f t="shared" si="9"/>
        <v/>
      </c>
      <c r="T157" s="24" t="str">
        <f t="shared" si="10"/>
        <v/>
      </c>
      <c r="U157" s="24" t="str">
        <f t="shared" si="11"/>
        <v/>
      </c>
      <c r="V157" s="24" t="str">
        <f t="shared" si="12"/>
        <v/>
      </c>
      <c r="W157" s="261" t="str">
        <f t="shared" si="13"/>
        <v/>
      </c>
      <c r="X157" s="262" t="str">
        <f t="shared" si="14"/>
        <v/>
      </c>
      <c r="Y157" s="8">
        <f t="shared" si="15"/>
        <v>0</v>
      </c>
      <c r="Z157" s="3"/>
      <c r="AA157" s="3"/>
      <c r="AB157" s="3"/>
      <c r="AC157" s="3"/>
    </row>
    <row r="158" ht="12.75" hidden="1" customHeight="1">
      <c r="A158" s="250" t="s">
        <v>378</v>
      </c>
      <c r="B158" s="9"/>
      <c r="C158" s="17"/>
      <c r="D158" s="166"/>
      <c r="E158" s="251"/>
      <c r="F158" s="251"/>
      <c r="G158" s="252"/>
      <c r="H158" s="259"/>
      <c r="I158" s="260"/>
      <c r="J158" s="123" t="str">
        <f t="shared" si="3"/>
        <v/>
      </c>
      <c r="K158" s="239"/>
      <c r="L158" s="239"/>
      <c r="M158" s="256"/>
      <c r="N158" s="24" t="str">
        <f t="shared" si="4"/>
        <v/>
      </c>
      <c r="O158" s="123" t="str">
        <f t="shared" si="5"/>
        <v/>
      </c>
      <c r="P158" s="261" t="str">
        <f t="shared" si="6"/>
        <v/>
      </c>
      <c r="Q158" s="24" t="str">
        <f t="shared" si="7"/>
        <v/>
      </c>
      <c r="R158" s="24" t="str">
        <f t="shared" si="8"/>
        <v/>
      </c>
      <c r="S158" s="24" t="str">
        <f t="shared" si="9"/>
        <v/>
      </c>
      <c r="T158" s="24" t="str">
        <f t="shared" si="10"/>
        <v/>
      </c>
      <c r="U158" s="24" t="str">
        <f t="shared" si="11"/>
        <v/>
      </c>
      <c r="V158" s="24" t="str">
        <f t="shared" si="12"/>
        <v/>
      </c>
      <c r="W158" s="261" t="str">
        <f t="shared" si="13"/>
        <v/>
      </c>
      <c r="X158" s="262" t="str">
        <f t="shared" si="14"/>
        <v/>
      </c>
      <c r="Y158" s="8">
        <f t="shared" si="15"/>
        <v>0</v>
      </c>
      <c r="Z158" s="3"/>
      <c r="AA158" s="3"/>
      <c r="AB158" s="3"/>
      <c r="AC158" s="3"/>
    </row>
    <row r="159" ht="12.75" hidden="1" customHeight="1">
      <c r="A159" s="250" t="s">
        <v>378</v>
      </c>
      <c r="B159" s="9"/>
      <c r="C159" s="17"/>
      <c r="D159" s="166"/>
      <c r="E159" s="251"/>
      <c r="F159" s="251"/>
      <c r="G159" s="252"/>
      <c r="H159" s="259"/>
      <c r="I159" s="260"/>
      <c r="J159" s="123" t="str">
        <f t="shared" si="3"/>
        <v/>
      </c>
      <c r="K159" s="239"/>
      <c r="L159" s="239"/>
      <c r="M159" s="256"/>
      <c r="N159" s="24" t="str">
        <f t="shared" si="4"/>
        <v/>
      </c>
      <c r="O159" s="123" t="str">
        <f t="shared" si="5"/>
        <v/>
      </c>
      <c r="P159" s="261" t="str">
        <f t="shared" si="6"/>
        <v/>
      </c>
      <c r="Q159" s="24" t="str">
        <f t="shared" si="7"/>
        <v/>
      </c>
      <c r="R159" s="24" t="str">
        <f t="shared" si="8"/>
        <v/>
      </c>
      <c r="S159" s="24" t="str">
        <f t="shared" si="9"/>
        <v/>
      </c>
      <c r="T159" s="24" t="str">
        <f t="shared" si="10"/>
        <v/>
      </c>
      <c r="U159" s="24" t="str">
        <f t="shared" si="11"/>
        <v/>
      </c>
      <c r="V159" s="24" t="str">
        <f t="shared" si="12"/>
        <v/>
      </c>
      <c r="W159" s="261" t="str">
        <f t="shared" si="13"/>
        <v/>
      </c>
      <c r="X159" s="262" t="str">
        <f t="shared" si="14"/>
        <v/>
      </c>
      <c r="Y159" s="8">
        <f t="shared" si="15"/>
        <v>0</v>
      </c>
      <c r="Z159" s="3"/>
      <c r="AA159" s="3"/>
      <c r="AB159" s="3"/>
      <c r="AC159" s="3"/>
    </row>
    <row r="160" ht="12.75" hidden="1" customHeight="1">
      <c r="A160" s="250" t="s">
        <v>378</v>
      </c>
      <c r="B160" s="9"/>
      <c r="C160" s="17"/>
      <c r="D160" s="166"/>
      <c r="E160" s="251"/>
      <c r="F160" s="251"/>
      <c r="G160" s="252"/>
      <c r="H160" s="259"/>
      <c r="I160" s="260"/>
      <c r="J160" s="123" t="str">
        <f t="shared" si="3"/>
        <v/>
      </c>
      <c r="K160" s="239"/>
      <c r="L160" s="239"/>
      <c r="M160" s="256"/>
      <c r="N160" s="24" t="str">
        <f t="shared" si="4"/>
        <v/>
      </c>
      <c r="O160" s="123" t="str">
        <f t="shared" si="5"/>
        <v/>
      </c>
      <c r="P160" s="261" t="str">
        <f t="shared" si="6"/>
        <v/>
      </c>
      <c r="Q160" s="24" t="str">
        <f t="shared" si="7"/>
        <v/>
      </c>
      <c r="R160" s="24" t="str">
        <f t="shared" si="8"/>
        <v/>
      </c>
      <c r="S160" s="24" t="str">
        <f t="shared" si="9"/>
        <v/>
      </c>
      <c r="T160" s="24" t="str">
        <f t="shared" si="10"/>
        <v/>
      </c>
      <c r="U160" s="24" t="str">
        <f t="shared" si="11"/>
        <v/>
      </c>
      <c r="V160" s="24" t="str">
        <f t="shared" si="12"/>
        <v/>
      </c>
      <c r="W160" s="261" t="str">
        <f t="shared" si="13"/>
        <v/>
      </c>
      <c r="X160" s="262" t="str">
        <f t="shared" si="14"/>
        <v/>
      </c>
      <c r="Y160" s="8">
        <f t="shared" si="15"/>
        <v>0</v>
      </c>
      <c r="Z160" s="3"/>
      <c r="AA160" s="3"/>
      <c r="AB160" s="3"/>
      <c r="AC160" s="3"/>
    </row>
    <row r="161" ht="12.75" hidden="1" customHeight="1">
      <c r="A161" s="250" t="s">
        <v>378</v>
      </c>
      <c r="B161" s="9"/>
      <c r="C161" s="17"/>
      <c r="D161" s="166"/>
      <c r="E161" s="251"/>
      <c r="F161" s="251"/>
      <c r="G161" s="252"/>
      <c r="H161" s="259"/>
      <c r="I161" s="260"/>
      <c r="J161" s="123" t="str">
        <f t="shared" si="3"/>
        <v/>
      </c>
      <c r="K161" s="239"/>
      <c r="L161" s="239"/>
      <c r="M161" s="256"/>
      <c r="N161" s="24" t="str">
        <f t="shared" si="4"/>
        <v/>
      </c>
      <c r="O161" s="123" t="str">
        <f t="shared" si="5"/>
        <v/>
      </c>
      <c r="P161" s="261" t="str">
        <f t="shared" si="6"/>
        <v/>
      </c>
      <c r="Q161" s="24" t="str">
        <f t="shared" si="7"/>
        <v/>
      </c>
      <c r="R161" s="24" t="str">
        <f t="shared" si="8"/>
        <v/>
      </c>
      <c r="S161" s="24" t="str">
        <f t="shared" si="9"/>
        <v/>
      </c>
      <c r="T161" s="24" t="str">
        <f t="shared" si="10"/>
        <v/>
      </c>
      <c r="U161" s="24" t="str">
        <f t="shared" si="11"/>
        <v/>
      </c>
      <c r="V161" s="24" t="str">
        <f t="shared" si="12"/>
        <v/>
      </c>
      <c r="W161" s="261" t="str">
        <f t="shared" si="13"/>
        <v/>
      </c>
      <c r="X161" s="262" t="str">
        <f t="shared" si="14"/>
        <v/>
      </c>
      <c r="Y161" s="8">
        <f t="shared" si="15"/>
        <v>0</v>
      </c>
      <c r="Z161" s="3"/>
      <c r="AA161" s="3"/>
      <c r="AB161" s="3"/>
      <c r="AC161" s="3"/>
    </row>
    <row r="162" ht="12.75" hidden="1" customHeight="1">
      <c r="A162" s="250" t="s">
        <v>378</v>
      </c>
      <c r="B162" s="9"/>
      <c r="C162" s="17"/>
      <c r="D162" s="166"/>
      <c r="E162" s="251"/>
      <c r="F162" s="251"/>
      <c r="G162" s="252"/>
      <c r="H162" s="259"/>
      <c r="I162" s="260"/>
      <c r="J162" s="123" t="str">
        <f t="shared" si="3"/>
        <v/>
      </c>
      <c r="K162" s="239"/>
      <c r="L162" s="239"/>
      <c r="M162" s="256"/>
      <c r="N162" s="24" t="str">
        <f t="shared" si="4"/>
        <v/>
      </c>
      <c r="O162" s="123" t="str">
        <f t="shared" si="5"/>
        <v/>
      </c>
      <c r="P162" s="261" t="str">
        <f t="shared" si="6"/>
        <v/>
      </c>
      <c r="Q162" s="24" t="str">
        <f t="shared" si="7"/>
        <v/>
      </c>
      <c r="R162" s="24" t="str">
        <f t="shared" si="8"/>
        <v/>
      </c>
      <c r="S162" s="24" t="str">
        <f t="shared" si="9"/>
        <v/>
      </c>
      <c r="T162" s="24" t="str">
        <f t="shared" si="10"/>
        <v/>
      </c>
      <c r="U162" s="24" t="str">
        <f t="shared" si="11"/>
        <v/>
      </c>
      <c r="V162" s="24" t="str">
        <f t="shared" si="12"/>
        <v/>
      </c>
      <c r="W162" s="261" t="str">
        <f t="shared" si="13"/>
        <v/>
      </c>
      <c r="X162" s="262" t="str">
        <f t="shared" si="14"/>
        <v/>
      </c>
      <c r="Y162" s="8">
        <f t="shared" si="15"/>
        <v>0</v>
      </c>
      <c r="Z162" s="3"/>
      <c r="AA162" s="3"/>
      <c r="AB162" s="3"/>
      <c r="AC162" s="3"/>
    </row>
    <row r="163" ht="12.75" hidden="1" customHeight="1">
      <c r="A163" s="250" t="s">
        <v>378</v>
      </c>
      <c r="B163" s="9"/>
      <c r="C163" s="17"/>
      <c r="D163" s="166"/>
      <c r="E163" s="251"/>
      <c r="F163" s="251"/>
      <c r="G163" s="252"/>
      <c r="H163" s="259"/>
      <c r="I163" s="260"/>
      <c r="J163" s="123" t="str">
        <f t="shared" si="3"/>
        <v/>
      </c>
      <c r="K163" s="239"/>
      <c r="L163" s="239"/>
      <c r="M163" s="256"/>
      <c r="N163" s="24" t="str">
        <f t="shared" si="4"/>
        <v/>
      </c>
      <c r="O163" s="123" t="str">
        <f t="shared" si="5"/>
        <v/>
      </c>
      <c r="P163" s="261" t="str">
        <f t="shared" si="6"/>
        <v/>
      </c>
      <c r="Q163" s="24" t="str">
        <f t="shared" si="7"/>
        <v/>
      </c>
      <c r="R163" s="24" t="str">
        <f t="shared" si="8"/>
        <v/>
      </c>
      <c r="S163" s="24" t="str">
        <f t="shared" si="9"/>
        <v/>
      </c>
      <c r="T163" s="24" t="str">
        <f t="shared" si="10"/>
        <v/>
      </c>
      <c r="U163" s="24" t="str">
        <f t="shared" si="11"/>
        <v/>
      </c>
      <c r="V163" s="24" t="str">
        <f t="shared" si="12"/>
        <v/>
      </c>
      <c r="W163" s="261" t="str">
        <f t="shared" si="13"/>
        <v/>
      </c>
      <c r="X163" s="262" t="str">
        <f t="shared" si="14"/>
        <v/>
      </c>
      <c r="Y163" s="8">
        <f t="shared" si="15"/>
        <v>0</v>
      </c>
      <c r="Z163" s="3"/>
      <c r="AA163" s="3"/>
      <c r="AB163" s="3"/>
      <c r="AC163" s="3"/>
    </row>
    <row r="164" ht="12.75" hidden="1" customHeight="1">
      <c r="A164" s="250" t="s">
        <v>378</v>
      </c>
      <c r="B164" s="9"/>
      <c r="C164" s="17"/>
      <c r="D164" s="166"/>
      <c r="E164" s="251"/>
      <c r="F164" s="251"/>
      <c r="G164" s="252"/>
      <c r="H164" s="259"/>
      <c r="I164" s="260"/>
      <c r="J164" s="123" t="str">
        <f t="shared" si="3"/>
        <v/>
      </c>
      <c r="K164" s="239"/>
      <c r="L164" s="239"/>
      <c r="M164" s="256"/>
      <c r="N164" s="24" t="str">
        <f t="shared" si="4"/>
        <v/>
      </c>
      <c r="O164" s="123" t="str">
        <f t="shared" si="5"/>
        <v/>
      </c>
      <c r="P164" s="261" t="str">
        <f t="shared" si="6"/>
        <v/>
      </c>
      <c r="Q164" s="24" t="str">
        <f t="shared" si="7"/>
        <v/>
      </c>
      <c r="R164" s="24" t="str">
        <f t="shared" si="8"/>
        <v/>
      </c>
      <c r="S164" s="24" t="str">
        <f t="shared" si="9"/>
        <v/>
      </c>
      <c r="T164" s="24" t="str">
        <f t="shared" si="10"/>
        <v/>
      </c>
      <c r="U164" s="24" t="str">
        <f t="shared" si="11"/>
        <v/>
      </c>
      <c r="V164" s="24" t="str">
        <f t="shared" si="12"/>
        <v/>
      </c>
      <c r="W164" s="261" t="str">
        <f t="shared" si="13"/>
        <v/>
      </c>
      <c r="X164" s="262" t="str">
        <f t="shared" si="14"/>
        <v/>
      </c>
      <c r="Y164" s="8">
        <f t="shared" si="15"/>
        <v>0</v>
      </c>
      <c r="Z164" s="3"/>
      <c r="AA164" s="3"/>
      <c r="AB164" s="3"/>
      <c r="AC164" s="3"/>
    </row>
    <row r="165" ht="12.75" hidden="1" customHeight="1">
      <c r="A165" s="250" t="s">
        <v>378</v>
      </c>
      <c r="B165" s="9"/>
      <c r="C165" s="17"/>
      <c r="D165" s="166"/>
      <c r="E165" s="251"/>
      <c r="F165" s="251"/>
      <c r="G165" s="252"/>
      <c r="H165" s="259"/>
      <c r="I165" s="260"/>
      <c r="J165" s="123" t="str">
        <f t="shared" si="3"/>
        <v/>
      </c>
      <c r="K165" s="239"/>
      <c r="L165" s="239"/>
      <c r="M165" s="256"/>
      <c r="N165" s="24" t="str">
        <f t="shared" si="4"/>
        <v/>
      </c>
      <c r="O165" s="123" t="str">
        <f t="shared" si="5"/>
        <v/>
      </c>
      <c r="P165" s="261" t="str">
        <f t="shared" si="6"/>
        <v/>
      </c>
      <c r="Q165" s="24" t="str">
        <f t="shared" si="7"/>
        <v/>
      </c>
      <c r="R165" s="24" t="str">
        <f t="shared" si="8"/>
        <v/>
      </c>
      <c r="S165" s="24" t="str">
        <f t="shared" si="9"/>
        <v/>
      </c>
      <c r="T165" s="24" t="str">
        <f t="shared" si="10"/>
        <v/>
      </c>
      <c r="U165" s="24" t="str">
        <f t="shared" si="11"/>
        <v/>
      </c>
      <c r="V165" s="24" t="str">
        <f t="shared" si="12"/>
        <v/>
      </c>
      <c r="W165" s="261" t="str">
        <f t="shared" si="13"/>
        <v/>
      </c>
      <c r="X165" s="262" t="str">
        <f t="shared" si="14"/>
        <v/>
      </c>
      <c r="Y165" s="8">
        <f t="shared" si="15"/>
        <v>0</v>
      </c>
      <c r="Z165" s="3"/>
      <c r="AA165" s="3"/>
      <c r="AB165" s="3"/>
      <c r="AC165" s="3"/>
    </row>
    <row r="166" ht="12.75" hidden="1" customHeight="1">
      <c r="A166" s="250" t="s">
        <v>378</v>
      </c>
      <c r="B166" s="9"/>
      <c r="C166" s="17"/>
      <c r="D166" s="166"/>
      <c r="E166" s="251"/>
      <c r="F166" s="251"/>
      <c r="G166" s="252"/>
      <c r="H166" s="259"/>
      <c r="I166" s="260"/>
      <c r="J166" s="123" t="str">
        <f t="shared" si="3"/>
        <v/>
      </c>
      <c r="K166" s="239"/>
      <c r="L166" s="239"/>
      <c r="M166" s="256"/>
      <c r="N166" s="24" t="str">
        <f t="shared" si="4"/>
        <v/>
      </c>
      <c r="O166" s="123" t="str">
        <f t="shared" si="5"/>
        <v/>
      </c>
      <c r="P166" s="261" t="str">
        <f t="shared" si="6"/>
        <v/>
      </c>
      <c r="Q166" s="24" t="str">
        <f t="shared" si="7"/>
        <v/>
      </c>
      <c r="R166" s="24" t="str">
        <f t="shared" si="8"/>
        <v/>
      </c>
      <c r="S166" s="24" t="str">
        <f t="shared" si="9"/>
        <v/>
      </c>
      <c r="T166" s="24" t="str">
        <f t="shared" si="10"/>
        <v/>
      </c>
      <c r="U166" s="24" t="str">
        <f t="shared" si="11"/>
        <v/>
      </c>
      <c r="V166" s="24" t="str">
        <f t="shared" si="12"/>
        <v/>
      </c>
      <c r="W166" s="261" t="str">
        <f t="shared" si="13"/>
        <v/>
      </c>
      <c r="X166" s="262" t="str">
        <f t="shared" si="14"/>
        <v/>
      </c>
      <c r="Y166" s="8">
        <f t="shared" si="15"/>
        <v>0</v>
      </c>
      <c r="Z166" s="3"/>
      <c r="AA166" s="3"/>
      <c r="AB166" s="3"/>
      <c r="AC166" s="3"/>
    </row>
    <row r="167" ht="12.75" hidden="1" customHeight="1">
      <c r="A167" s="250" t="s">
        <v>378</v>
      </c>
      <c r="B167" s="9"/>
      <c r="C167" s="17"/>
      <c r="D167" s="166"/>
      <c r="E167" s="251"/>
      <c r="F167" s="251"/>
      <c r="G167" s="252"/>
      <c r="H167" s="259"/>
      <c r="I167" s="260"/>
      <c r="J167" s="123" t="str">
        <f t="shared" si="3"/>
        <v/>
      </c>
      <c r="K167" s="239"/>
      <c r="L167" s="239"/>
      <c r="M167" s="256"/>
      <c r="N167" s="24" t="str">
        <f t="shared" si="4"/>
        <v/>
      </c>
      <c r="O167" s="123" t="str">
        <f t="shared" si="5"/>
        <v/>
      </c>
      <c r="P167" s="261" t="str">
        <f t="shared" si="6"/>
        <v/>
      </c>
      <c r="Q167" s="24" t="str">
        <f t="shared" si="7"/>
        <v/>
      </c>
      <c r="R167" s="24" t="str">
        <f t="shared" si="8"/>
        <v/>
      </c>
      <c r="S167" s="24" t="str">
        <f t="shared" si="9"/>
        <v/>
      </c>
      <c r="T167" s="24" t="str">
        <f t="shared" si="10"/>
        <v/>
      </c>
      <c r="U167" s="24" t="str">
        <f t="shared" si="11"/>
        <v/>
      </c>
      <c r="V167" s="24" t="str">
        <f t="shared" si="12"/>
        <v/>
      </c>
      <c r="W167" s="261" t="str">
        <f t="shared" si="13"/>
        <v/>
      </c>
      <c r="X167" s="262" t="str">
        <f t="shared" si="14"/>
        <v/>
      </c>
      <c r="Y167" s="8">
        <f t="shared" si="15"/>
        <v>0</v>
      </c>
      <c r="Z167" s="3"/>
      <c r="AA167" s="3"/>
      <c r="AB167" s="3"/>
      <c r="AC167" s="3"/>
    </row>
    <row r="168" ht="12.75" hidden="1" customHeight="1">
      <c r="A168" s="250" t="s">
        <v>378</v>
      </c>
      <c r="B168" s="9"/>
      <c r="C168" s="17"/>
      <c r="D168" s="166"/>
      <c r="E168" s="251"/>
      <c r="F168" s="251"/>
      <c r="G168" s="252"/>
      <c r="H168" s="259"/>
      <c r="I168" s="260"/>
      <c r="J168" s="123" t="str">
        <f t="shared" si="3"/>
        <v/>
      </c>
      <c r="K168" s="239"/>
      <c r="L168" s="239"/>
      <c r="M168" s="256"/>
      <c r="N168" s="24" t="str">
        <f t="shared" si="4"/>
        <v/>
      </c>
      <c r="O168" s="123" t="str">
        <f t="shared" si="5"/>
        <v/>
      </c>
      <c r="P168" s="261" t="str">
        <f t="shared" si="6"/>
        <v/>
      </c>
      <c r="Q168" s="24" t="str">
        <f t="shared" si="7"/>
        <v/>
      </c>
      <c r="R168" s="24" t="str">
        <f t="shared" si="8"/>
        <v/>
      </c>
      <c r="S168" s="24" t="str">
        <f t="shared" si="9"/>
        <v/>
      </c>
      <c r="T168" s="24" t="str">
        <f t="shared" si="10"/>
        <v/>
      </c>
      <c r="U168" s="24" t="str">
        <f t="shared" si="11"/>
        <v/>
      </c>
      <c r="V168" s="24" t="str">
        <f t="shared" si="12"/>
        <v/>
      </c>
      <c r="W168" s="261" t="str">
        <f t="shared" si="13"/>
        <v/>
      </c>
      <c r="X168" s="262" t="str">
        <f t="shared" si="14"/>
        <v/>
      </c>
      <c r="Y168" s="8">
        <f t="shared" si="15"/>
        <v>0</v>
      </c>
      <c r="Z168" s="3"/>
      <c r="AA168" s="3"/>
      <c r="AB168" s="3"/>
      <c r="AC168" s="3"/>
    </row>
    <row r="169" ht="12.75" hidden="1" customHeight="1">
      <c r="A169" s="250" t="s">
        <v>378</v>
      </c>
      <c r="B169" s="9"/>
      <c r="C169" s="17"/>
      <c r="D169" s="166"/>
      <c r="E169" s="251"/>
      <c r="F169" s="251"/>
      <c r="G169" s="252"/>
      <c r="H169" s="259"/>
      <c r="I169" s="260"/>
      <c r="J169" s="123" t="str">
        <f t="shared" si="3"/>
        <v/>
      </c>
      <c r="K169" s="239"/>
      <c r="L169" s="239"/>
      <c r="M169" s="256"/>
      <c r="N169" s="24" t="str">
        <f t="shared" si="4"/>
        <v/>
      </c>
      <c r="O169" s="123" t="str">
        <f t="shared" si="5"/>
        <v/>
      </c>
      <c r="P169" s="261" t="str">
        <f t="shared" si="6"/>
        <v/>
      </c>
      <c r="Q169" s="24" t="str">
        <f t="shared" si="7"/>
        <v/>
      </c>
      <c r="R169" s="24" t="str">
        <f t="shared" si="8"/>
        <v/>
      </c>
      <c r="S169" s="24" t="str">
        <f t="shared" si="9"/>
        <v/>
      </c>
      <c r="T169" s="24" t="str">
        <f t="shared" si="10"/>
        <v/>
      </c>
      <c r="U169" s="24" t="str">
        <f t="shared" si="11"/>
        <v/>
      </c>
      <c r="V169" s="24" t="str">
        <f t="shared" si="12"/>
        <v/>
      </c>
      <c r="W169" s="261" t="str">
        <f t="shared" si="13"/>
        <v/>
      </c>
      <c r="X169" s="262" t="str">
        <f t="shared" si="14"/>
        <v/>
      </c>
      <c r="Y169" s="8">
        <f t="shared" si="15"/>
        <v>0</v>
      </c>
      <c r="Z169" s="3"/>
      <c r="AA169" s="3"/>
      <c r="AB169" s="3"/>
      <c r="AC169" s="3"/>
    </row>
    <row r="170" ht="12.75" hidden="1" customHeight="1">
      <c r="A170" s="250" t="s">
        <v>378</v>
      </c>
      <c r="B170" s="9"/>
      <c r="C170" s="17"/>
      <c r="D170" s="166"/>
      <c r="E170" s="251"/>
      <c r="F170" s="251"/>
      <c r="G170" s="252"/>
      <c r="H170" s="259"/>
      <c r="I170" s="260"/>
      <c r="J170" s="123" t="str">
        <f t="shared" si="3"/>
        <v/>
      </c>
      <c r="K170" s="239"/>
      <c r="L170" s="239"/>
      <c r="M170" s="256"/>
      <c r="N170" s="24" t="str">
        <f t="shared" si="4"/>
        <v/>
      </c>
      <c r="O170" s="123" t="str">
        <f t="shared" si="5"/>
        <v/>
      </c>
      <c r="P170" s="261" t="str">
        <f t="shared" si="6"/>
        <v/>
      </c>
      <c r="Q170" s="24" t="str">
        <f t="shared" si="7"/>
        <v/>
      </c>
      <c r="R170" s="24" t="str">
        <f t="shared" si="8"/>
        <v/>
      </c>
      <c r="S170" s="24" t="str">
        <f t="shared" si="9"/>
        <v/>
      </c>
      <c r="T170" s="24" t="str">
        <f t="shared" si="10"/>
        <v/>
      </c>
      <c r="U170" s="24" t="str">
        <f t="shared" si="11"/>
        <v/>
      </c>
      <c r="V170" s="24" t="str">
        <f t="shared" si="12"/>
        <v/>
      </c>
      <c r="W170" s="261" t="str">
        <f t="shared" si="13"/>
        <v/>
      </c>
      <c r="X170" s="262" t="str">
        <f t="shared" si="14"/>
        <v/>
      </c>
      <c r="Y170" s="8">
        <f t="shared" si="15"/>
        <v>0</v>
      </c>
      <c r="Z170" s="3"/>
      <c r="AA170" s="3"/>
      <c r="AB170" s="3"/>
      <c r="AC170" s="3"/>
    </row>
    <row r="171" ht="12.75" hidden="1" customHeight="1">
      <c r="A171" s="250" t="s">
        <v>378</v>
      </c>
      <c r="B171" s="9"/>
      <c r="C171" s="17"/>
      <c r="D171" s="166"/>
      <c r="E171" s="251"/>
      <c r="F171" s="251"/>
      <c r="G171" s="252"/>
      <c r="H171" s="259"/>
      <c r="I171" s="260"/>
      <c r="J171" s="123" t="str">
        <f t="shared" si="3"/>
        <v/>
      </c>
      <c r="K171" s="239"/>
      <c r="L171" s="239"/>
      <c r="M171" s="256"/>
      <c r="N171" s="24" t="str">
        <f t="shared" si="4"/>
        <v/>
      </c>
      <c r="O171" s="123" t="str">
        <f t="shared" si="5"/>
        <v/>
      </c>
      <c r="P171" s="261" t="str">
        <f t="shared" si="6"/>
        <v/>
      </c>
      <c r="Q171" s="24" t="str">
        <f t="shared" si="7"/>
        <v/>
      </c>
      <c r="R171" s="24" t="str">
        <f t="shared" si="8"/>
        <v/>
      </c>
      <c r="S171" s="24" t="str">
        <f t="shared" si="9"/>
        <v/>
      </c>
      <c r="T171" s="24" t="str">
        <f t="shared" si="10"/>
        <v/>
      </c>
      <c r="U171" s="24" t="str">
        <f t="shared" si="11"/>
        <v/>
      </c>
      <c r="V171" s="24" t="str">
        <f t="shared" si="12"/>
        <v/>
      </c>
      <c r="W171" s="261" t="str">
        <f t="shared" si="13"/>
        <v/>
      </c>
      <c r="X171" s="262" t="str">
        <f t="shared" si="14"/>
        <v/>
      </c>
      <c r="Y171" s="8">
        <f t="shared" si="15"/>
        <v>0</v>
      </c>
      <c r="Z171" s="3"/>
      <c r="AA171" s="3"/>
      <c r="AB171" s="3"/>
      <c r="AC171" s="3"/>
    </row>
    <row r="172" ht="12.75" hidden="1" customHeight="1">
      <c r="A172" s="250" t="s">
        <v>378</v>
      </c>
      <c r="B172" s="9"/>
      <c r="C172" s="17"/>
      <c r="D172" s="166"/>
      <c r="E172" s="251"/>
      <c r="F172" s="251"/>
      <c r="G172" s="252"/>
      <c r="H172" s="259"/>
      <c r="I172" s="260"/>
      <c r="J172" s="123" t="str">
        <f t="shared" si="3"/>
        <v/>
      </c>
      <c r="K172" s="239"/>
      <c r="L172" s="239"/>
      <c r="M172" s="256"/>
      <c r="N172" s="24" t="str">
        <f t="shared" si="4"/>
        <v/>
      </c>
      <c r="O172" s="123" t="str">
        <f t="shared" si="5"/>
        <v/>
      </c>
      <c r="P172" s="261" t="str">
        <f t="shared" si="6"/>
        <v/>
      </c>
      <c r="Q172" s="24" t="str">
        <f t="shared" si="7"/>
        <v/>
      </c>
      <c r="R172" s="24" t="str">
        <f t="shared" si="8"/>
        <v/>
      </c>
      <c r="S172" s="24" t="str">
        <f t="shared" si="9"/>
        <v/>
      </c>
      <c r="T172" s="24" t="str">
        <f t="shared" si="10"/>
        <v/>
      </c>
      <c r="U172" s="24" t="str">
        <f t="shared" si="11"/>
        <v/>
      </c>
      <c r="V172" s="24" t="str">
        <f t="shared" si="12"/>
        <v/>
      </c>
      <c r="W172" s="261" t="str">
        <f t="shared" si="13"/>
        <v/>
      </c>
      <c r="X172" s="262" t="str">
        <f t="shared" si="14"/>
        <v/>
      </c>
      <c r="Y172" s="8">
        <f t="shared" si="15"/>
        <v>0</v>
      </c>
      <c r="Z172" s="3"/>
      <c r="AA172" s="3"/>
      <c r="AB172" s="3"/>
      <c r="AC172" s="3"/>
    </row>
    <row r="173" ht="12.75" hidden="1" customHeight="1">
      <c r="A173" s="250" t="s">
        <v>378</v>
      </c>
      <c r="B173" s="9"/>
      <c r="C173" s="17"/>
      <c r="D173" s="166"/>
      <c r="E173" s="251"/>
      <c r="F173" s="251"/>
      <c r="G173" s="252"/>
      <c r="H173" s="259"/>
      <c r="I173" s="260"/>
      <c r="J173" s="123" t="str">
        <f t="shared" si="3"/>
        <v/>
      </c>
      <c r="K173" s="239"/>
      <c r="L173" s="239"/>
      <c r="M173" s="256"/>
      <c r="N173" s="24" t="str">
        <f t="shared" si="4"/>
        <v/>
      </c>
      <c r="O173" s="123" t="str">
        <f t="shared" si="5"/>
        <v/>
      </c>
      <c r="P173" s="261" t="str">
        <f t="shared" si="6"/>
        <v/>
      </c>
      <c r="Q173" s="24" t="str">
        <f t="shared" si="7"/>
        <v/>
      </c>
      <c r="R173" s="24" t="str">
        <f t="shared" si="8"/>
        <v/>
      </c>
      <c r="S173" s="24" t="str">
        <f t="shared" si="9"/>
        <v/>
      </c>
      <c r="T173" s="24" t="str">
        <f t="shared" si="10"/>
        <v/>
      </c>
      <c r="U173" s="24" t="str">
        <f t="shared" si="11"/>
        <v/>
      </c>
      <c r="V173" s="24" t="str">
        <f t="shared" si="12"/>
        <v/>
      </c>
      <c r="W173" s="261" t="str">
        <f t="shared" si="13"/>
        <v/>
      </c>
      <c r="X173" s="262" t="str">
        <f t="shared" si="14"/>
        <v/>
      </c>
      <c r="Y173" s="8">
        <f t="shared" si="15"/>
        <v>0</v>
      </c>
      <c r="Z173" s="3"/>
      <c r="AA173" s="3"/>
      <c r="AB173" s="3"/>
      <c r="AC173" s="3"/>
    </row>
    <row r="174" ht="12.75" hidden="1" customHeight="1">
      <c r="A174" s="250" t="s">
        <v>378</v>
      </c>
      <c r="B174" s="9"/>
      <c r="C174" s="17"/>
      <c r="D174" s="166"/>
      <c r="E174" s="251"/>
      <c r="F174" s="251"/>
      <c r="G174" s="252"/>
      <c r="H174" s="259"/>
      <c r="I174" s="260"/>
      <c r="J174" s="123" t="str">
        <f t="shared" si="3"/>
        <v/>
      </c>
      <c r="K174" s="239"/>
      <c r="L174" s="239"/>
      <c r="M174" s="256"/>
      <c r="N174" s="24" t="str">
        <f t="shared" si="4"/>
        <v/>
      </c>
      <c r="O174" s="123" t="str">
        <f t="shared" si="5"/>
        <v/>
      </c>
      <c r="P174" s="261" t="str">
        <f t="shared" si="6"/>
        <v/>
      </c>
      <c r="Q174" s="24" t="str">
        <f t="shared" si="7"/>
        <v/>
      </c>
      <c r="R174" s="24" t="str">
        <f t="shared" si="8"/>
        <v/>
      </c>
      <c r="S174" s="24" t="str">
        <f t="shared" si="9"/>
        <v/>
      </c>
      <c r="T174" s="24" t="str">
        <f t="shared" si="10"/>
        <v/>
      </c>
      <c r="U174" s="24" t="str">
        <f t="shared" si="11"/>
        <v/>
      </c>
      <c r="V174" s="24" t="str">
        <f t="shared" si="12"/>
        <v/>
      </c>
      <c r="W174" s="261" t="str">
        <f t="shared" si="13"/>
        <v/>
      </c>
      <c r="X174" s="262" t="str">
        <f t="shared" si="14"/>
        <v/>
      </c>
      <c r="Y174" s="8">
        <f t="shared" si="15"/>
        <v>0</v>
      </c>
      <c r="Z174" s="3"/>
      <c r="AA174" s="3"/>
      <c r="AB174" s="3"/>
      <c r="AC174" s="3"/>
    </row>
    <row r="175" ht="12.75" hidden="1" customHeight="1">
      <c r="A175" s="250" t="s">
        <v>378</v>
      </c>
      <c r="B175" s="9"/>
      <c r="C175" s="17"/>
      <c r="D175" s="166"/>
      <c r="E175" s="251"/>
      <c r="F175" s="251"/>
      <c r="G175" s="252"/>
      <c r="H175" s="259"/>
      <c r="I175" s="260"/>
      <c r="J175" s="123" t="str">
        <f t="shared" si="3"/>
        <v/>
      </c>
      <c r="K175" s="239"/>
      <c r="L175" s="239"/>
      <c r="M175" s="256"/>
      <c r="N175" s="24" t="str">
        <f t="shared" si="4"/>
        <v/>
      </c>
      <c r="O175" s="123" t="str">
        <f t="shared" si="5"/>
        <v/>
      </c>
      <c r="P175" s="261" t="str">
        <f t="shared" si="6"/>
        <v/>
      </c>
      <c r="Q175" s="24" t="str">
        <f t="shared" si="7"/>
        <v/>
      </c>
      <c r="R175" s="24" t="str">
        <f t="shared" si="8"/>
        <v/>
      </c>
      <c r="S175" s="24" t="str">
        <f t="shared" si="9"/>
        <v/>
      </c>
      <c r="T175" s="24" t="str">
        <f t="shared" si="10"/>
        <v/>
      </c>
      <c r="U175" s="24" t="str">
        <f t="shared" si="11"/>
        <v/>
      </c>
      <c r="V175" s="24" t="str">
        <f t="shared" si="12"/>
        <v/>
      </c>
      <c r="W175" s="261" t="str">
        <f t="shared" si="13"/>
        <v/>
      </c>
      <c r="X175" s="262" t="str">
        <f t="shared" si="14"/>
        <v/>
      </c>
      <c r="Y175" s="8">
        <f t="shared" si="15"/>
        <v>0</v>
      </c>
      <c r="Z175" s="3"/>
      <c r="AA175" s="3"/>
      <c r="AB175" s="3"/>
      <c r="AC175" s="3"/>
    </row>
    <row r="176" ht="12.75" hidden="1" customHeight="1">
      <c r="A176" s="250" t="s">
        <v>378</v>
      </c>
      <c r="B176" s="9"/>
      <c r="C176" s="17"/>
      <c r="D176" s="166"/>
      <c r="E176" s="251"/>
      <c r="F176" s="251"/>
      <c r="G176" s="252"/>
      <c r="H176" s="259"/>
      <c r="I176" s="260"/>
      <c r="J176" s="123" t="str">
        <f t="shared" si="3"/>
        <v/>
      </c>
      <c r="K176" s="239"/>
      <c r="L176" s="239"/>
      <c r="M176" s="256"/>
      <c r="N176" s="24" t="str">
        <f t="shared" si="4"/>
        <v/>
      </c>
      <c r="O176" s="123" t="str">
        <f t="shared" si="5"/>
        <v/>
      </c>
      <c r="P176" s="261" t="str">
        <f t="shared" si="6"/>
        <v/>
      </c>
      <c r="Q176" s="24" t="str">
        <f t="shared" si="7"/>
        <v/>
      </c>
      <c r="R176" s="24" t="str">
        <f t="shared" si="8"/>
        <v/>
      </c>
      <c r="S176" s="24" t="str">
        <f t="shared" si="9"/>
        <v/>
      </c>
      <c r="T176" s="24" t="str">
        <f t="shared" si="10"/>
        <v/>
      </c>
      <c r="U176" s="24" t="str">
        <f t="shared" si="11"/>
        <v/>
      </c>
      <c r="V176" s="24" t="str">
        <f t="shared" si="12"/>
        <v/>
      </c>
      <c r="W176" s="261" t="str">
        <f t="shared" si="13"/>
        <v/>
      </c>
      <c r="X176" s="262" t="str">
        <f t="shared" si="14"/>
        <v/>
      </c>
      <c r="Y176" s="8">
        <f t="shared" si="15"/>
        <v>0</v>
      </c>
      <c r="Z176" s="3"/>
      <c r="AA176" s="3"/>
      <c r="AB176" s="3"/>
      <c r="AC176" s="3"/>
    </row>
    <row r="177" ht="12.75" hidden="1" customHeight="1">
      <c r="A177" s="250" t="s">
        <v>378</v>
      </c>
      <c r="B177" s="9"/>
      <c r="C177" s="17"/>
      <c r="D177" s="166"/>
      <c r="E177" s="251"/>
      <c r="F177" s="251"/>
      <c r="G177" s="252"/>
      <c r="H177" s="259"/>
      <c r="I177" s="260"/>
      <c r="J177" s="123" t="str">
        <f t="shared" si="3"/>
        <v/>
      </c>
      <c r="K177" s="239"/>
      <c r="L177" s="239"/>
      <c r="M177" s="256"/>
      <c r="N177" s="24" t="str">
        <f t="shared" si="4"/>
        <v/>
      </c>
      <c r="O177" s="123" t="str">
        <f t="shared" si="5"/>
        <v/>
      </c>
      <c r="P177" s="261" t="str">
        <f t="shared" si="6"/>
        <v/>
      </c>
      <c r="Q177" s="24" t="str">
        <f t="shared" si="7"/>
        <v/>
      </c>
      <c r="R177" s="24" t="str">
        <f t="shared" si="8"/>
        <v/>
      </c>
      <c r="S177" s="24" t="str">
        <f t="shared" si="9"/>
        <v/>
      </c>
      <c r="T177" s="24" t="str">
        <f t="shared" si="10"/>
        <v/>
      </c>
      <c r="U177" s="24" t="str">
        <f t="shared" si="11"/>
        <v/>
      </c>
      <c r="V177" s="24" t="str">
        <f t="shared" si="12"/>
        <v/>
      </c>
      <c r="W177" s="261" t="str">
        <f t="shared" si="13"/>
        <v/>
      </c>
      <c r="X177" s="262" t="str">
        <f t="shared" si="14"/>
        <v/>
      </c>
      <c r="Y177" s="8">
        <f t="shared" si="15"/>
        <v>0</v>
      </c>
      <c r="Z177" s="3"/>
      <c r="AA177" s="3"/>
      <c r="AB177" s="3"/>
      <c r="AC177" s="3"/>
    </row>
    <row r="178" ht="12.75" hidden="1" customHeight="1">
      <c r="A178" s="250" t="s">
        <v>378</v>
      </c>
      <c r="B178" s="9"/>
      <c r="C178" s="17"/>
      <c r="D178" s="166"/>
      <c r="E178" s="251"/>
      <c r="F178" s="251"/>
      <c r="G178" s="252"/>
      <c r="H178" s="259"/>
      <c r="I178" s="260"/>
      <c r="J178" s="123" t="str">
        <f t="shared" si="3"/>
        <v/>
      </c>
      <c r="K178" s="239"/>
      <c r="L178" s="239"/>
      <c r="M178" s="256"/>
      <c r="N178" s="24" t="str">
        <f t="shared" si="4"/>
        <v/>
      </c>
      <c r="O178" s="123" t="str">
        <f t="shared" si="5"/>
        <v/>
      </c>
      <c r="P178" s="261" t="str">
        <f t="shared" si="6"/>
        <v/>
      </c>
      <c r="Q178" s="24" t="str">
        <f t="shared" si="7"/>
        <v/>
      </c>
      <c r="R178" s="24" t="str">
        <f t="shared" si="8"/>
        <v/>
      </c>
      <c r="S178" s="24" t="str">
        <f t="shared" si="9"/>
        <v/>
      </c>
      <c r="T178" s="24" t="str">
        <f t="shared" si="10"/>
        <v/>
      </c>
      <c r="U178" s="24" t="str">
        <f t="shared" si="11"/>
        <v/>
      </c>
      <c r="V178" s="24" t="str">
        <f t="shared" si="12"/>
        <v/>
      </c>
      <c r="W178" s="261" t="str">
        <f t="shared" si="13"/>
        <v/>
      </c>
      <c r="X178" s="262" t="str">
        <f t="shared" si="14"/>
        <v/>
      </c>
      <c r="Y178" s="8">
        <f t="shared" si="15"/>
        <v>0</v>
      </c>
      <c r="Z178" s="3"/>
      <c r="AA178" s="3"/>
      <c r="AB178" s="3"/>
      <c r="AC178" s="3"/>
    </row>
    <row r="179" ht="12.75" hidden="1" customHeight="1">
      <c r="A179" s="250" t="s">
        <v>378</v>
      </c>
      <c r="B179" s="9"/>
      <c r="C179" s="17"/>
      <c r="D179" s="166"/>
      <c r="E179" s="251"/>
      <c r="F179" s="251"/>
      <c r="G179" s="252"/>
      <c r="H179" s="259"/>
      <c r="I179" s="260"/>
      <c r="J179" s="123" t="str">
        <f t="shared" si="3"/>
        <v/>
      </c>
      <c r="K179" s="239"/>
      <c r="L179" s="239"/>
      <c r="M179" s="256"/>
      <c r="N179" s="24" t="str">
        <f t="shared" si="4"/>
        <v/>
      </c>
      <c r="O179" s="123" t="str">
        <f t="shared" si="5"/>
        <v/>
      </c>
      <c r="P179" s="261" t="str">
        <f t="shared" si="6"/>
        <v/>
      </c>
      <c r="Q179" s="24" t="str">
        <f t="shared" si="7"/>
        <v/>
      </c>
      <c r="R179" s="24" t="str">
        <f t="shared" si="8"/>
        <v/>
      </c>
      <c r="S179" s="24" t="str">
        <f t="shared" si="9"/>
        <v/>
      </c>
      <c r="T179" s="24" t="str">
        <f t="shared" si="10"/>
        <v/>
      </c>
      <c r="U179" s="24" t="str">
        <f t="shared" si="11"/>
        <v/>
      </c>
      <c r="V179" s="24" t="str">
        <f t="shared" si="12"/>
        <v/>
      </c>
      <c r="W179" s="261" t="str">
        <f t="shared" si="13"/>
        <v/>
      </c>
      <c r="X179" s="262" t="str">
        <f t="shared" si="14"/>
        <v/>
      </c>
      <c r="Y179" s="8">
        <f t="shared" si="15"/>
        <v>0</v>
      </c>
      <c r="Z179" s="3"/>
      <c r="AA179" s="3"/>
      <c r="AB179" s="3"/>
      <c r="AC179" s="3"/>
    </row>
    <row r="180" ht="12.75" hidden="1" customHeight="1">
      <c r="A180" s="250" t="s">
        <v>378</v>
      </c>
      <c r="B180" s="9"/>
      <c r="C180" s="17"/>
      <c r="D180" s="166"/>
      <c r="E180" s="251"/>
      <c r="F180" s="251"/>
      <c r="G180" s="252"/>
      <c r="H180" s="259"/>
      <c r="I180" s="260"/>
      <c r="J180" s="123" t="str">
        <f t="shared" si="3"/>
        <v/>
      </c>
      <c r="K180" s="239"/>
      <c r="L180" s="239"/>
      <c r="M180" s="256"/>
      <c r="N180" s="24" t="str">
        <f t="shared" si="4"/>
        <v/>
      </c>
      <c r="O180" s="123" t="str">
        <f t="shared" si="5"/>
        <v/>
      </c>
      <c r="P180" s="261" t="str">
        <f t="shared" si="6"/>
        <v/>
      </c>
      <c r="Q180" s="24" t="str">
        <f t="shared" si="7"/>
        <v/>
      </c>
      <c r="R180" s="24" t="str">
        <f t="shared" si="8"/>
        <v/>
      </c>
      <c r="S180" s="24" t="str">
        <f t="shared" si="9"/>
        <v/>
      </c>
      <c r="T180" s="24" t="str">
        <f t="shared" si="10"/>
        <v/>
      </c>
      <c r="U180" s="24" t="str">
        <f t="shared" si="11"/>
        <v/>
      </c>
      <c r="V180" s="24" t="str">
        <f t="shared" si="12"/>
        <v/>
      </c>
      <c r="W180" s="261" t="str">
        <f t="shared" si="13"/>
        <v/>
      </c>
      <c r="X180" s="262" t="str">
        <f t="shared" si="14"/>
        <v/>
      </c>
      <c r="Y180" s="8">
        <f t="shared" si="15"/>
        <v>0</v>
      </c>
      <c r="Z180" s="3"/>
      <c r="AA180" s="3"/>
      <c r="AB180" s="3"/>
      <c r="AC180" s="3"/>
    </row>
    <row r="181" ht="12.75" hidden="1" customHeight="1">
      <c r="A181" s="250" t="s">
        <v>378</v>
      </c>
      <c r="B181" s="9"/>
      <c r="C181" s="17"/>
      <c r="D181" s="166"/>
      <c r="E181" s="251"/>
      <c r="F181" s="251"/>
      <c r="G181" s="252"/>
      <c r="H181" s="259"/>
      <c r="I181" s="260"/>
      <c r="J181" s="123" t="str">
        <f t="shared" si="3"/>
        <v/>
      </c>
      <c r="K181" s="239"/>
      <c r="L181" s="239"/>
      <c r="M181" s="256"/>
      <c r="N181" s="24" t="str">
        <f t="shared" si="4"/>
        <v/>
      </c>
      <c r="O181" s="123" t="str">
        <f t="shared" si="5"/>
        <v/>
      </c>
      <c r="P181" s="261" t="str">
        <f t="shared" si="6"/>
        <v/>
      </c>
      <c r="Q181" s="24" t="str">
        <f t="shared" si="7"/>
        <v/>
      </c>
      <c r="R181" s="24" t="str">
        <f t="shared" si="8"/>
        <v/>
      </c>
      <c r="S181" s="24" t="str">
        <f t="shared" si="9"/>
        <v/>
      </c>
      <c r="T181" s="24" t="str">
        <f t="shared" si="10"/>
        <v/>
      </c>
      <c r="U181" s="24" t="str">
        <f t="shared" si="11"/>
        <v/>
      </c>
      <c r="V181" s="24" t="str">
        <f t="shared" si="12"/>
        <v/>
      </c>
      <c r="W181" s="261" t="str">
        <f t="shared" si="13"/>
        <v/>
      </c>
      <c r="X181" s="262" t="str">
        <f t="shared" si="14"/>
        <v/>
      </c>
      <c r="Y181" s="8">
        <f t="shared" si="15"/>
        <v>0</v>
      </c>
      <c r="Z181" s="3"/>
      <c r="AA181" s="3"/>
      <c r="AB181" s="3"/>
      <c r="AC181" s="3"/>
    </row>
    <row r="182" ht="12.75" hidden="1" customHeight="1">
      <c r="A182" s="250" t="s">
        <v>378</v>
      </c>
      <c r="B182" s="9"/>
      <c r="C182" s="17"/>
      <c r="D182" s="166"/>
      <c r="E182" s="251"/>
      <c r="F182" s="251"/>
      <c r="G182" s="252"/>
      <c r="H182" s="259"/>
      <c r="I182" s="260"/>
      <c r="J182" s="123" t="str">
        <f t="shared" si="3"/>
        <v/>
      </c>
      <c r="K182" s="239"/>
      <c r="L182" s="239"/>
      <c r="M182" s="256"/>
      <c r="N182" s="24" t="str">
        <f t="shared" si="4"/>
        <v/>
      </c>
      <c r="O182" s="123" t="str">
        <f t="shared" si="5"/>
        <v/>
      </c>
      <c r="P182" s="261" t="str">
        <f t="shared" si="6"/>
        <v/>
      </c>
      <c r="Q182" s="24" t="str">
        <f t="shared" si="7"/>
        <v/>
      </c>
      <c r="R182" s="24" t="str">
        <f t="shared" si="8"/>
        <v/>
      </c>
      <c r="S182" s="24" t="str">
        <f t="shared" si="9"/>
        <v/>
      </c>
      <c r="T182" s="24" t="str">
        <f t="shared" si="10"/>
        <v/>
      </c>
      <c r="U182" s="24" t="str">
        <f t="shared" si="11"/>
        <v/>
      </c>
      <c r="V182" s="24" t="str">
        <f t="shared" si="12"/>
        <v/>
      </c>
      <c r="W182" s="261" t="str">
        <f t="shared" si="13"/>
        <v/>
      </c>
      <c r="X182" s="262" t="str">
        <f t="shared" si="14"/>
        <v/>
      </c>
      <c r="Y182" s="8">
        <f t="shared" si="15"/>
        <v>0</v>
      </c>
      <c r="Z182" s="3"/>
      <c r="AA182" s="3"/>
      <c r="AB182" s="3"/>
      <c r="AC182" s="3"/>
    </row>
    <row r="183" ht="12.75" hidden="1" customHeight="1">
      <c r="A183" s="250" t="s">
        <v>378</v>
      </c>
      <c r="B183" s="9"/>
      <c r="C183" s="17"/>
      <c r="D183" s="166"/>
      <c r="E183" s="251"/>
      <c r="F183" s="251"/>
      <c r="G183" s="252"/>
      <c r="H183" s="259"/>
      <c r="I183" s="260"/>
      <c r="J183" s="123" t="str">
        <f t="shared" si="3"/>
        <v/>
      </c>
      <c r="K183" s="239"/>
      <c r="L183" s="239"/>
      <c r="M183" s="256"/>
      <c r="N183" s="24" t="str">
        <f t="shared" si="4"/>
        <v/>
      </c>
      <c r="O183" s="123" t="str">
        <f t="shared" si="5"/>
        <v/>
      </c>
      <c r="P183" s="261" t="str">
        <f t="shared" si="6"/>
        <v/>
      </c>
      <c r="Q183" s="24" t="str">
        <f t="shared" si="7"/>
        <v/>
      </c>
      <c r="R183" s="24" t="str">
        <f t="shared" si="8"/>
        <v/>
      </c>
      <c r="S183" s="24" t="str">
        <f t="shared" si="9"/>
        <v/>
      </c>
      <c r="T183" s="24" t="str">
        <f t="shared" si="10"/>
        <v/>
      </c>
      <c r="U183" s="24" t="str">
        <f t="shared" si="11"/>
        <v/>
      </c>
      <c r="V183" s="24" t="str">
        <f t="shared" si="12"/>
        <v/>
      </c>
      <c r="W183" s="261" t="str">
        <f t="shared" si="13"/>
        <v/>
      </c>
      <c r="X183" s="262" t="str">
        <f t="shared" si="14"/>
        <v/>
      </c>
      <c r="Y183" s="8">
        <f t="shared" si="15"/>
        <v>0</v>
      </c>
      <c r="Z183" s="3"/>
      <c r="AA183" s="3"/>
      <c r="AB183" s="3"/>
      <c r="AC183" s="3"/>
    </row>
    <row r="184" ht="12.75" hidden="1" customHeight="1">
      <c r="A184" s="250" t="s">
        <v>378</v>
      </c>
      <c r="B184" s="9"/>
      <c r="C184" s="17"/>
      <c r="D184" s="166"/>
      <c r="E184" s="251"/>
      <c r="F184" s="251"/>
      <c r="G184" s="252"/>
      <c r="H184" s="259"/>
      <c r="I184" s="260"/>
      <c r="J184" s="123" t="str">
        <f t="shared" si="3"/>
        <v/>
      </c>
      <c r="K184" s="239"/>
      <c r="L184" s="239"/>
      <c r="M184" s="256"/>
      <c r="N184" s="24" t="str">
        <f t="shared" si="4"/>
        <v/>
      </c>
      <c r="O184" s="123" t="str">
        <f t="shared" si="5"/>
        <v/>
      </c>
      <c r="P184" s="261" t="str">
        <f t="shared" si="6"/>
        <v/>
      </c>
      <c r="Q184" s="24" t="str">
        <f t="shared" si="7"/>
        <v/>
      </c>
      <c r="R184" s="24" t="str">
        <f t="shared" si="8"/>
        <v/>
      </c>
      <c r="S184" s="24" t="str">
        <f t="shared" si="9"/>
        <v/>
      </c>
      <c r="T184" s="24" t="str">
        <f t="shared" si="10"/>
        <v/>
      </c>
      <c r="U184" s="24" t="str">
        <f t="shared" si="11"/>
        <v/>
      </c>
      <c r="V184" s="24" t="str">
        <f t="shared" si="12"/>
        <v/>
      </c>
      <c r="W184" s="261" t="str">
        <f t="shared" si="13"/>
        <v/>
      </c>
      <c r="X184" s="262" t="str">
        <f t="shared" si="14"/>
        <v/>
      </c>
      <c r="Y184" s="8">
        <f t="shared" si="15"/>
        <v>0</v>
      </c>
      <c r="Z184" s="3"/>
      <c r="AA184" s="3"/>
      <c r="AB184" s="3"/>
      <c r="AC184" s="3"/>
    </row>
    <row r="185" ht="12.75" hidden="1" customHeight="1">
      <c r="A185" s="250" t="s">
        <v>378</v>
      </c>
      <c r="B185" s="9"/>
      <c r="C185" s="17"/>
      <c r="D185" s="166"/>
      <c r="E185" s="251"/>
      <c r="F185" s="251"/>
      <c r="G185" s="252"/>
      <c r="H185" s="259"/>
      <c r="I185" s="260"/>
      <c r="J185" s="123" t="str">
        <f t="shared" si="3"/>
        <v/>
      </c>
      <c r="K185" s="239"/>
      <c r="L185" s="239"/>
      <c r="M185" s="256"/>
      <c r="N185" s="24" t="str">
        <f t="shared" si="4"/>
        <v/>
      </c>
      <c r="O185" s="123" t="str">
        <f t="shared" si="5"/>
        <v/>
      </c>
      <c r="P185" s="261" t="str">
        <f t="shared" si="6"/>
        <v/>
      </c>
      <c r="Q185" s="24" t="str">
        <f t="shared" si="7"/>
        <v/>
      </c>
      <c r="R185" s="24" t="str">
        <f t="shared" si="8"/>
        <v/>
      </c>
      <c r="S185" s="24" t="str">
        <f t="shared" si="9"/>
        <v/>
      </c>
      <c r="T185" s="24" t="str">
        <f t="shared" si="10"/>
        <v/>
      </c>
      <c r="U185" s="24" t="str">
        <f t="shared" si="11"/>
        <v/>
      </c>
      <c r="V185" s="24" t="str">
        <f t="shared" si="12"/>
        <v/>
      </c>
      <c r="W185" s="261" t="str">
        <f t="shared" si="13"/>
        <v/>
      </c>
      <c r="X185" s="262" t="str">
        <f t="shared" si="14"/>
        <v/>
      </c>
      <c r="Y185" s="8">
        <f t="shared" si="15"/>
        <v>0</v>
      </c>
      <c r="Z185" s="3"/>
      <c r="AA185" s="3"/>
      <c r="AB185" s="3"/>
      <c r="AC185" s="3"/>
    </row>
    <row r="186" ht="12.75" hidden="1" customHeight="1">
      <c r="A186" s="250" t="s">
        <v>378</v>
      </c>
      <c r="B186" s="9"/>
      <c r="C186" s="17"/>
      <c r="D186" s="166"/>
      <c r="E186" s="251"/>
      <c r="F186" s="251"/>
      <c r="G186" s="252"/>
      <c r="H186" s="259"/>
      <c r="I186" s="260"/>
      <c r="J186" s="123" t="str">
        <f t="shared" si="3"/>
        <v/>
      </c>
      <c r="K186" s="239"/>
      <c r="L186" s="239"/>
      <c r="M186" s="256"/>
      <c r="N186" s="24" t="str">
        <f t="shared" si="4"/>
        <v/>
      </c>
      <c r="O186" s="123" t="str">
        <f t="shared" si="5"/>
        <v/>
      </c>
      <c r="P186" s="261" t="str">
        <f t="shared" si="6"/>
        <v/>
      </c>
      <c r="Q186" s="24" t="str">
        <f t="shared" si="7"/>
        <v/>
      </c>
      <c r="R186" s="24" t="str">
        <f t="shared" si="8"/>
        <v/>
      </c>
      <c r="S186" s="24" t="str">
        <f t="shared" si="9"/>
        <v/>
      </c>
      <c r="T186" s="24" t="str">
        <f t="shared" si="10"/>
        <v/>
      </c>
      <c r="U186" s="24" t="str">
        <f t="shared" si="11"/>
        <v/>
      </c>
      <c r="V186" s="24" t="str">
        <f t="shared" si="12"/>
        <v/>
      </c>
      <c r="W186" s="261" t="str">
        <f t="shared" si="13"/>
        <v/>
      </c>
      <c r="X186" s="262" t="str">
        <f t="shared" si="14"/>
        <v/>
      </c>
      <c r="Y186" s="8">
        <f t="shared" si="15"/>
        <v>0</v>
      </c>
      <c r="Z186" s="3"/>
      <c r="AA186" s="3"/>
      <c r="AB186" s="3"/>
      <c r="AC186" s="3"/>
    </row>
    <row r="187" ht="12.75" hidden="1" customHeight="1">
      <c r="A187" s="250" t="s">
        <v>378</v>
      </c>
      <c r="B187" s="9"/>
      <c r="C187" s="17"/>
      <c r="D187" s="166"/>
      <c r="E187" s="251"/>
      <c r="F187" s="251"/>
      <c r="G187" s="252"/>
      <c r="H187" s="259"/>
      <c r="I187" s="260"/>
      <c r="J187" s="123" t="str">
        <f t="shared" si="3"/>
        <v/>
      </c>
      <c r="K187" s="239"/>
      <c r="L187" s="239"/>
      <c r="M187" s="256"/>
      <c r="N187" s="24" t="str">
        <f t="shared" si="4"/>
        <v/>
      </c>
      <c r="O187" s="123" t="str">
        <f t="shared" si="5"/>
        <v/>
      </c>
      <c r="P187" s="261" t="str">
        <f t="shared" si="6"/>
        <v/>
      </c>
      <c r="Q187" s="24" t="str">
        <f t="shared" si="7"/>
        <v/>
      </c>
      <c r="R187" s="24" t="str">
        <f t="shared" si="8"/>
        <v/>
      </c>
      <c r="S187" s="24" t="str">
        <f t="shared" si="9"/>
        <v/>
      </c>
      <c r="T187" s="24" t="str">
        <f t="shared" si="10"/>
        <v/>
      </c>
      <c r="U187" s="24" t="str">
        <f t="shared" si="11"/>
        <v/>
      </c>
      <c r="V187" s="24" t="str">
        <f t="shared" si="12"/>
        <v/>
      </c>
      <c r="W187" s="261" t="str">
        <f t="shared" si="13"/>
        <v/>
      </c>
      <c r="X187" s="262" t="str">
        <f t="shared" si="14"/>
        <v/>
      </c>
      <c r="Y187" s="8">
        <f t="shared" si="15"/>
        <v>0</v>
      </c>
      <c r="Z187" s="3"/>
      <c r="AA187" s="3"/>
      <c r="AB187" s="3"/>
      <c r="AC187" s="3"/>
    </row>
    <row r="188" ht="12.75" hidden="1" customHeight="1">
      <c r="A188" s="250" t="s">
        <v>378</v>
      </c>
      <c r="B188" s="9"/>
      <c r="C188" s="17"/>
      <c r="D188" s="166"/>
      <c r="E188" s="251"/>
      <c r="F188" s="251"/>
      <c r="G188" s="252"/>
      <c r="H188" s="259"/>
      <c r="I188" s="260"/>
      <c r="J188" s="123" t="str">
        <f t="shared" si="3"/>
        <v/>
      </c>
      <c r="K188" s="239"/>
      <c r="L188" s="239"/>
      <c r="M188" s="256"/>
      <c r="N188" s="24" t="str">
        <f t="shared" si="4"/>
        <v/>
      </c>
      <c r="O188" s="123" t="str">
        <f t="shared" si="5"/>
        <v/>
      </c>
      <c r="P188" s="261" t="str">
        <f t="shared" si="6"/>
        <v/>
      </c>
      <c r="Q188" s="24" t="str">
        <f t="shared" si="7"/>
        <v/>
      </c>
      <c r="R188" s="24" t="str">
        <f t="shared" si="8"/>
        <v/>
      </c>
      <c r="S188" s="24" t="str">
        <f t="shared" si="9"/>
        <v/>
      </c>
      <c r="T188" s="24" t="str">
        <f t="shared" si="10"/>
        <v/>
      </c>
      <c r="U188" s="24" t="str">
        <f t="shared" si="11"/>
        <v/>
      </c>
      <c r="V188" s="24" t="str">
        <f t="shared" si="12"/>
        <v/>
      </c>
      <c r="W188" s="261" t="str">
        <f t="shared" si="13"/>
        <v/>
      </c>
      <c r="X188" s="262" t="str">
        <f t="shared" si="14"/>
        <v/>
      </c>
      <c r="Y188" s="8">
        <f t="shared" si="15"/>
        <v>0</v>
      </c>
      <c r="Z188" s="3"/>
      <c r="AA188" s="3"/>
      <c r="AB188" s="3"/>
      <c r="AC188" s="3"/>
    </row>
    <row r="189" ht="12.75" hidden="1" customHeight="1">
      <c r="A189" s="250" t="s">
        <v>378</v>
      </c>
      <c r="B189" s="9"/>
      <c r="C189" s="17"/>
      <c r="D189" s="166"/>
      <c r="E189" s="251"/>
      <c r="F189" s="251"/>
      <c r="G189" s="252"/>
      <c r="H189" s="259"/>
      <c r="I189" s="260"/>
      <c r="J189" s="123" t="str">
        <f t="shared" si="3"/>
        <v/>
      </c>
      <c r="K189" s="239"/>
      <c r="L189" s="239"/>
      <c r="M189" s="256"/>
      <c r="N189" s="24" t="str">
        <f t="shared" si="4"/>
        <v/>
      </c>
      <c r="O189" s="123" t="str">
        <f t="shared" si="5"/>
        <v/>
      </c>
      <c r="P189" s="261" t="str">
        <f t="shared" si="6"/>
        <v/>
      </c>
      <c r="Q189" s="24" t="str">
        <f t="shared" si="7"/>
        <v/>
      </c>
      <c r="R189" s="24" t="str">
        <f t="shared" si="8"/>
        <v/>
      </c>
      <c r="S189" s="24" t="str">
        <f t="shared" si="9"/>
        <v/>
      </c>
      <c r="T189" s="24" t="str">
        <f t="shared" si="10"/>
        <v/>
      </c>
      <c r="U189" s="24" t="str">
        <f t="shared" si="11"/>
        <v/>
      </c>
      <c r="V189" s="24" t="str">
        <f t="shared" si="12"/>
        <v/>
      </c>
      <c r="W189" s="261" t="str">
        <f t="shared" si="13"/>
        <v/>
      </c>
      <c r="X189" s="262" t="str">
        <f t="shared" si="14"/>
        <v/>
      </c>
      <c r="Y189" s="8">
        <f t="shared" si="15"/>
        <v>0</v>
      </c>
      <c r="Z189" s="3"/>
      <c r="AA189" s="3"/>
      <c r="AB189" s="3"/>
      <c r="AC189" s="3"/>
    </row>
    <row r="190" ht="12.75" hidden="1" customHeight="1">
      <c r="A190" s="250" t="s">
        <v>378</v>
      </c>
      <c r="B190" s="9"/>
      <c r="C190" s="17"/>
      <c r="D190" s="166"/>
      <c r="E190" s="251"/>
      <c r="F190" s="251"/>
      <c r="G190" s="252"/>
      <c r="H190" s="259"/>
      <c r="I190" s="260"/>
      <c r="J190" s="123" t="str">
        <f t="shared" si="3"/>
        <v/>
      </c>
      <c r="K190" s="239"/>
      <c r="L190" s="239"/>
      <c r="M190" s="256"/>
      <c r="N190" s="24" t="str">
        <f t="shared" si="4"/>
        <v/>
      </c>
      <c r="O190" s="123" t="str">
        <f t="shared" si="5"/>
        <v/>
      </c>
      <c r="P190" s="261" t="str">
        <f t="shared" si="6"/>
        <v/>
      </c>
      <c r="Q190" s="24" t="str">
        <f t="shared" si="7"/>
        <v/>
      </c>
      <c r="R190" s="24" t="str">
        <f t="shared" si="8"/>
        <v/>
      </c>
      <c r="S190" s="24" t="str">
        <f t="shared" si="9"/>
        <v/>
      </c>
      <c r="T190" s="24" t="str">
        <f t="shared" si="10"/>
        <v/>
      </c>
      <c r="U190" s="24" t="str">
        <f t="shared" si="11"/>
        <v/>
      </c>
      <c r="V190" s="24" t="str">
        <f t="shared" si="12"/>
        <v/>
      </c>
      <c r="W190" s="261" t="str">
        <f t="shared" si="13"/>
        <v/>
      </c>
      <c r="X190" s="262" t="str">
        <f t="shared" si="14"/>
        <v/>
      </c>
      <c r="Y190" s="8">
        <f t="shared" si="15"/>
        <v>0</v>
      </c>
      <c r="Z190" s="3"/>
      <c r="AA190" s="3"/>
      <c r="AB190" s="3"/>
      <c r="AC190" s="3"/>
    </row>
    <row r="191" ht="12.75" hidden="1" customHeight="1">
      <c r="A191" s="250" t="s">
        <v>378</v>
      </c>
      <c r="B191" s="9"/>
      <c r="C191" s="17"/>
      <c r="D191" s="166"/>
      <c r="E191" s="251"/>
      <c r="F191" s="251"/>
      <c r="G191" s="252"/>
      <c r="H191" s="259"/>
      <c r="I191" s="260"/>
      <c r="J191" s="123" t="str">
        <f t="shared" si="3"/>
        <v/>
      </c>
      <c r="K191" s="239"/>
      <c r="L191" s="239"/>
      <c r="M191" s="256"/>
      <c r="N191" s="24" t="str">
        <f t="shared" si="4"/>
        <v/>
      </c>
      <c r="O191" s="123" t="str">
        <f t="shared" si="5"/>
        <v/>
      </c>
      <c r="P191" s="261" t="str">
        <f t="shared" si="6"/>
        <v/>
      </c>
      <c r="Q191" s="24" t="str">
        <f t="shared" si="7"/>
        <v/>
      </c>
      <c r="R191" s="24" t="str">
        <f t="shared" si="8"/>
        <v/>
      </c>
      <c r="S191" s="24" t="str">
        <f t="shared" si="9"/>
        <v/>
      </c>
      <c r="T191" s="24" t="str">
        <f t="shared" si="10"/>
        <v/>
      </c>
      <c r="U191" s="24" t="str">
        <f t="shared" si="11"/>
        <v/>
      </c>
      <c r="V191" s="24" t="str">
        <f t="shared" si="12"/>
        <v/>
      </c>
      <c r="W191" s="261" t="str">
        <f t="shared" si="13"/>
        <v/>
      </c>
      <c r="X191" s="262" t="str">
        <f t="shared" si="14"/>
        <v/>
      </c>
      <c r="Y191" s="8">
        <f t="shared" si="15"/>
        <v>0</v>
      </c>
      <c r="Z191" s="3"/>
      <c r="AA191" s="3"/>
      <c r="AB191" s="3"/>
      <c r="AC191" s="3"/>
    </row>
    <row r="192" ht="12.75" hidden="1" customHeight="1">
      <c r="A192" s="250" t="s">
        <v>378</v>
      </c>
      <c r="B192" s="9"/>
      <c r="C192" s="17"/>
      <c r="D192" s="166"/>
      <c r="E192" s="251"/>
      <c r="F192" s="251"/>
      <c r="G192" s="252"/>
      <c r="H192" s="259"/>
      <c r="I192" s="260"/>
      <c r="J192" s="123" t="str">
        <f t="shared" si="3"/>
        <v/>
      </c>
      <c r="K192" s="239"/>
      <c r="L192" s="239"/>
      <c r="M192" s="256"/>
      <c r="N192" s="24" t="str">
        <f t="shared" si="4"/>
        <v/>
      </c>
      <c r="O192" s="123" t="str">
        <f t="shared" si="5"/>
        <v/>
      </c>
      <c r="P192" s="261" t="str">
        <f t="shared" si="6"/>
        <v/>
      </c>
      <c r="Q192" s="24" t="str">
        <f t="shared" si="7"/>
        <v/>
      </c>
      <c r="R192" s="24" t="str">
        <f t="shared" si="8"/>
        <v/>
      </c>
      <c r="S192" s="24" t="str">
        <f t="shared" si="9"/>
        <v/>
      </c>
      <c r="T192" s="24" t="str">
        <f t="shared" si="10"/>
        <v/>
      </c>
      <c r="U192" s="24" t="str">
        <f t="shared" si="11"/>
        <v/>
      </c>
      <c r="V192" s="24" t="str">
        <f t="shared" si="12"/>
        <v/>
      </c>
      <c r="W192" s="261" t="str">
        <f t="shared" si="13"/>
        <v/>
      </c>
      <c r="X192" s="262" t="str">
        <f t="shared" si="14"/>
        <v/>
      </c>
      <c r="Y192" s="8">
        <f t="shared" si="15"/>
        <v>0</v>
      </c>
      <c r="Z192" s="3"/>
      <c r="AA192" s="3"/>
      <c r="AB192" s="3"/>
      <c r="AC192" s="3"/>
    </row>
    <row r="193" ht="12.75" hidden="1" customHeight="1">
      <c r="A193" s="250" t="s">
        <v>378</v>
      </c>
      <c r="B193" s="9"/>
      <c r="C193" s="17"/>
      <c r="D193" s="166"/>
      <c r="E193" s="251"/>
      <c r="F193" s="251"/>
      <c r="G193" s="252"/>
      <c r="H193" s="259"/>
      <c r="I193" s="260"/>
      <c r="J193" s="123" t="str">
        <f t="shared" si="3"/>
        <v/>
      </c>
      <c r="K193" s="239"/>
      <c r="L193" s="239"/>
      <c r="M193" s="256"/>
      <c r="N193" s="24" t="str">
        <f t="shared" si="4"/>
        <v/>
      </c>
      <c r="O193" s="123" t="str">
        <f t="shared" si="5"/>
        <v/>
      </c>
      <c r="P193" s="261" t="str">
        <f t="shared" si="6"/>
        <v/>
      </c>
      <c r="Q193" s="24" t="str">
        <f t="shared" si="7"/>
        <v/>
      </c>
      <c r="R193" s="24" t="str">
        <f t="shared" si="8"/>
        <v/>
      </c>
      <c r="S193" s="24" t="str">
        <f t="shared" si="9"/>
        <v/>
      </c>
      <c r="T193" s="24" t="str">
        <f t="shared" si="10"/>
        <v/>
      </c>
      <c r="U193" s="24" t="str">
        <f t="shared" si="11"/>
        <v/>
      </c>
      <c r="V193" s="24" t="str">
        <f t="shared" si="12"/>
        <v/>
      </c>
      <c r="W193" s="261" t="str">
        <f t="shared" si="13"/>
        <v/>
      </c>
      <c r="X193" s="262" t="str">
        <f t="shared" si="14"/>
        <v/>
      </c>
      <c r="Y193" s="8">
        <f t="shared" si="15"/>
        <v>0</v>
      </c>
      <c r="Z193" s="3"/>
      <c r="AA193" s="3"/>
      <c r="AB193" s="3"/>
      <c r="AC193" s="3"/>
    </row>
    <row r="194" ht="12.75" hidden="1" customHeight="1">
      <c r="A194" s="250" t="s">
        <v>378</v>
      </c>
      <c r="B194" s="9"/>
      <c r="C194" s="17"/>
      <c r="D194" s="166"/>
      <c r="E194" s="251"/>
      <c r="F194" s="251"/>
      <c r="G194" s="252"/>
      <c r="H194" s="259"/>
      <c r="I194" s="260"/>
      <c r="J194" s="123" t="str">
        <f t="shared" si="3"/>
        <v/>
      </c>
      <c r="K194" s="239"/>
      <c r="L194" s="239"/>
      <c r="M194" s="256"/>
      <c r="N194" s="24" t="str">
        <f t="shared" si="4"/>
        <v/>
      </c>
      <c r="O194" s="123" t="str">
        <f t="shared" si="5"/>
        <v/>
      </c>
      <c r="P194" s="261" t="str">
        <f t="shared" si="6"/>
        <v/>
      </c>
      <c r="Q194" s="24" t="str">
        <f t="shared" si="7"/>
        <v/>
      </c>
      <c r="R194" s="24" t="str">
        <f t="shared" si="8"/>
        <v/>
      </c>
      <c r="S194" s="24" t="str">
        <f t="shared" si="9"/>
        <v/>
      </c>
      <c r="T194" s="24" t="str">
        <f t="shared" si="10"/>
        <v/>
      </c>
      <c r="U194" s="24" t="str">
        <f t="shared" si="11"/>
        <v/>
      </c>
      <c r="V194" s="24" t="str">
        <f t="shared" si="12"/>
        <v/>
      </c>
      <c r="W194" s="261" t="str">
        <f t="shared" si="13"/>
        <v/>
      </c>
      <c r="X194" s="262" t="str">
        <f t="shared" si="14"/>
        <v/>
      </c>
      <c r="Y194" s="8">
        <f t="shared" si="15"/>
        <v>0</v>
      </c>
      <c r="Z194" s="3"/>
      <c r="AA194" s="3"/>
      <c r="AB194" s="3"/>
      <c r="AC194" s="3"/>
    </row>
    <row r="195" ht="12.75" hidden="1" customHeight="1">
      <c r="A195" s="250" t="s">
        <v>378</v>
      </c>
      <c r="B195" s="9"/>
      <c r="C195" s="17"/>
      <c r="D195" s="166"/>
      <c r="E195" s="251"/>
      <c r="F195" s="251"/>
      <c r="G195" s="252"/>
      <c r="H195" s="259"/>
      <c r="I195" s="260"/>
      <c r="J195" s="123" t="str">
        <f t="shared" si="3"/>
        <v/>
      </c>
      <c r="K195" s="239"/>
      <c r="L195" s="239"/>
      <c r="M195" s="256"/>
      <c r="N195" s="24" t="str">
        <f t="shared" si="4"/>
        <v/>
      </c>
      <c r="O195" s="123" t="str">
        <f t="shared" si="5"/>
        <v/>
      </c>
      <c r="P195" s="261" t="str">
        <f t="shared" si="6"/>
        <v/>
      </c>
      <c r="Q195" s="24" t="str">
        <f t="shared" si="7"/>
        <v/>
      </c>
      <c r="R195" s="24" t="str">
        <f t="shared" si="8"/>
        <v/>
      </c>
      <c r="S195" s="24" t="str">
        <f t="shared" si="9"/>
        <v/>
      </c>
      <c r="T195" s="24" t="str">
        <f t="shared" si="10"/>
        <v/>
      </c>
      <c r="U195" s="24" t="str">
        <f t="shared" si="11"/>
        <v/>
      </c>
      <c r="V195" s="24" t="str">
        <f t="shared" si="12"/>
        <v/>
      </c>
      <c r="W195" s="261" t="str">
        <f t="shared" si="13"/>
        <v/>
      </c>
      <c r="X195" s="262" t="str">
        <f t="shared" si="14"/>
        <v/>
      </c>
      <c r="Y195" s="8">
        <f t="shared" si="15"/>
        <v>0</v>
      </c>
      <c r="Z195" s="3"/>
      <c r="AA195" s="3"/>
      <c r="AB195" s="3"/>
      <c r="AC195" s="3"/>
    </row>
    <row r="196" ht="12.75" hidden="1" customHeight="1">
      <c r="A196" s="250" t="s">
        <v>378</v>
      </c>
      <c r="B196" s="9"/>
      <c r="C196" s="17"/>
      <c r="D196" s="166"/>
      <c r="E196" s="251"/>
      <c r="F196" s="251"/>
      <c r="G196" s="252"/>
      <c r="H196" s="259"/>
      <c r="I196" s="260"/>
      <c r="J196" s="123" t="str">
        <f t="shared" si="3"/>
        <v/>
      </c>
      <c r="K196" s="239"/>
      <c r="L196" s="239"/>
      <c r="M196" s="256"/>
      <c r="N196" s="24" t="str">
        <f t="shared" si="4"/>
        <v/>
      </c>
      <c r="O196" s="123" t="str">
        <f t="shared" si="5"/>
        <v/>
      </c>
      <c r="P196" s="261" t="str">
        <f t="shared" si="6"/>
        <v/>
      </c>
      <c r="Q196" s="24" t="str">
        <f t="shared" si="7"/>
        <v/>
      </c>
      <c r="R196" s="24" t="str">
        <f t="shared" si="8"/>
        <v/>
      </c>
      <c r="S196" s="24" t="str">
        <f t="shared" si="9"/>
        <v/>
      </c>
      <c r="T196" s="24" t="str">
        <f t="shared" si="10"/>
        <v/>
      </c>
      <c r="U196" s="24" t="str">
        <f t="shared" si="11"/>
        <v/>
      </c>
      <c r="V196" s="24" t="str">
        <f t="shared" si="12"/>
        <v/>
      </c>
      <c r="W196" s="261" t="str">
        <f t="shared" si="13"/>
        <v/>
      </c>
      <c r="X196" s="262" t="str">
        <f t="shared" si="14"/>
        <v/>
      </c>
      <c r="Y196" s="8">
        <f t="shared" si="15"/>
        <v>0</v>
      </c>
      <c r="Z196" s="3"/>
      <c r="AA196" s="3"/>
      <c r="AB196" s="3"/>
      <c r="AC196" s="3"/>
    </row>
    <row r="197" ht="12.75" hidden="1" customHeight="1">
      <c r="A197" s="250" t="s">
        <v>378</v>
      </c>
      <c r="B197" s="9"/>
      <c r="C197" s="17"/>
      <c r="D197" s="166"/>
      <c r="E197" s="251"/>
      <c r="F197" s="251"/>
      <c r="G197" s="252"/>
      <c r="H197" s="259"/>
      <c r="I197" s="260"/>
      <c r="J197" s="123" t="str">
        <f t="shared" si="3"/>
        <v/>
      </c>
      <c r="K197" s="239"/>
      <c r="L197" s="239"/>
      <c r="M197" s="256"/>
      <c r="N197" s="24" t="str">
        <f t="shared" si="4"/>
        <v/>
      </c>
      <c r="O197" s="123" t="str">
        <f t="shared" si="5"/>
        <v/>
      </c>
      <c r="P197" s="261" t="str">
        <f t="shared" si="6"/>
        <v/>
      </c>
      <c r="Q197" s="24" t="str">
        <f t="shared" si="7"/>
        <v/>
      </c>
      <c r="R197" s="24" t="str">
        <f t="shared" si="8"/>
        <v/>
      </c>
      <c r="S197" s="24" t="str">
        <f t="shared" si="9"/>
        <v/>
      </c>
      <c r="T197" s="24" t="str">
        <f t="shared" si="10"/>
        <v/>
      </c>
      <c r="U197" s="24" t="str">
        <f t="shared" si="11"/>
        <v/>
      </c>
      <c r="V197" s="24" t="str">
        <f t="shared" si="12"/>
        <v/>
      </c>
      <c r="W197" s="261" t="str">
        <f t="shared" si="13"/>
        <v/>
      </c>
      <c r="X197" s="262" t="str">
        <f t="shared" si="14"/>
        <v/>
      </c>
      <c r="Y197" s="8">
        <f t="shared" si="15"/>
        <v>0</v>
      </c>
      <c r="Z197" s="3"/>
      <c r="AA197" s="3"/>
      <c r="AB197" s="3"/>
      <c r="AC197" s="3"/>
    </row>
    <row r="198" ht="12.75" hidden="1" customHeight="1">
      <c r="A198" s="250" t="s">
        <v>378</v>
      </c>
      <c r="B198" s="9"/>
      <c r="C198" s="17"/>
      <c r="D198" s="166"/>
      <c r="E198" s="251"/>
      <c r="F198" s="251"/>
      <c r="G198" s="252"/>
      <c r="H198" s="259"/>
      <c r="I198" s="260"/>
      <c r="J198" s="123" t="str">
        <f t="shared" si="3"/>
        <v/>
      </c>
      <c r="K198" s="239"/>
      <c r="L198" s="239"/>
      <c r="M198" s="256"/>
      <c r="N198" s="24" t="str">
        <f t="shared" si="4"/>
        <v/>
      </c>
      <c r="O198" s="123" t="str">
        <f t="shared" si="5"/>
        <v/>
      </c>
      <c r="P198" s="261" t="str">
        <f t="shared" si="6"/>
        <v/>
      </c>
      <c r="Q198" s="24" t="str">
        <f t="shared" si="7"/>
        <v/>
      </c>
      <c r="R198" s="24" t="str">
        <f t="shared" si="8"/>
        <v/>
      </c>
      <c r="S198" s="24" t="str">
        <f t="shared" si="9"/>
        <v/>
      </c>
      <c r="T198" s="24" t="str">
        <f t="shared" si="10"/>
        <v/>
      </c>
      <c r="U198" s="24" t="str">
        <f t="shared" si="11"/>
        <v/>
      </c>
      <c r="V198" s="24" t="str">
        <f t="shared" si="12"/>
        <v/>
      </c>
      <c r="W198" s="261" t="str">
        <f t="shared" si="13"/>
        <v/>
      </c>
      <c r="X198" s="262" t="str">
        <f t="shared" si="14"/>
        <v/>
      </c>
      <c r="Y198" s="8">
        <f t="shared" si="15"/>
        <v>0</v>
      </c>
      <c r="Z198" s="3"/>
      <c r="AA198" s="3"/>
      <c r="AB198" s="3"/>
      <c r="AC198" s="3"/>
    </row>
    <row r="199" ht="12.75" hidden="1" customHeight="1">
      <c r="A199" s="250" t="s">
        <v>378</v>
      </c>
      <c r="B199" s="9"/>
      <c r="C199" s="17"/>
      <c r="D199" s="166"/>
      <c r="E199" s="251"/>
      <c r="F199" s="251"/>
      <c r="G199" s="252"/>
      <c r="H199" s="259"/>
      <c r="I199" s="260"/>
      <c r="J199" s="123" t="str">
        <f t="shared" si="3"/>
        <v/>
      </c>
      <c r="K199" s="239"/>
      <c r="L199" s="239"/>
      <c r="M199" s="256"/>
      <c r="N199" s="24" t="str">
        <f t="shared" si="4"/>
        <v/>
      </c>
      <c r="O199" s="123" t="str">
        <f t="shared" si="5"/>
        <v/>
      </c>
      <c r="P199" s="261" t="str">
        <f t="shared" si="6"/>
        <v/>
      </c>
      <c r="Q199" s="24" t="str">
        <f t="shared" si="7"/>
        <v/>
      </c>
      <c r="R199" s="24" t="str">
        <f t="shared" si="8"/>
        <v/>
      </c>
      <c r="S199" s="24" t="str">
        <f t="shared" si="9"/>
        <v/>
      </c>
      <c r="T199" s="24" t="str">
        <f t="shared" si="10"/>
        <v/>
      </c>
      <c r="U199" s="24" t="str">
        <f t="shared" si="11"/>
        <v/>
      </c>
      <c r="V199" s="24" t="str">
        <f t="shared" si="12"/>
        <v/>
      </c>
      <c r="W199" s="261" t="str">
        <f t="shared" si="13"/>
        <v/>
      </c>
      <c r="X199" s="262" t="str">
        <f t="shared" si="14"/>
        <v/>
      </c>
      <c r="Y199" s="8">
        <f t="shared" si="15"/>
        <v>0</v>
      </c>
      <c r="Z199" s="3"/>
      <c r="AA199" s="3"/>
      <c r="AB199" s="3"/>
      <c r="AC199" s="3"/>
    </row>
    <row r="200" ht="12.75" hidden="1" customHeight="1">
      <c r="A200" s="250" t="s">
        <v>378</v>
      </c>
      <c r="B200" s="9"/>
      <c r="C200" s="17"/>
      <c r="D200" s="166"/>
      <c r="E200" s="251"/>
      <c r="F200" s="251"/>
      <c r="G200" s="252"/>
      <c r="H200" s="259"/>
      <c r="I200" s="260"/>
      <c r="J200" s="123" t="str">
        <f t="shared" si="3"/>
        <v/>
      </c>
      <c r="K200" s="239"/>
      <c r="L200" s="239"/>
      <c r="M200" s="256"/>
      <c r="N200" s="24" t="str">
        <f t="shared" si="4"/>
        <v/>
      </c>
      <c r="O200" s="123" t="str">
        <f t="shared" si="5"/>
        <v/>
      </c>
      <c r="P200" s="261" t="str">
        <f t="shared" si="6"/>
        <v/>
      </c>
      <c r="Q200" s="24" t="str">
        <f t="shared" si="7"/>
        <v/>
      </c>
      <c r="R200" s="24" t="str">
        <f t="shared" si="8"/>
        <v/>
      </c>
      <c r="S200" s="24" t="str">
        <f t="shared" si="9"/>
        <v/>
      </c>
      <c r="T200" s="24" t="str">
        <f t="shared" si="10"/>
        <v/>
      </c>
      <c r="U200" s="24" t="str">
        <f t="shared" si="11"/>
        <v/>
      </c>
      <c r="V200" s="24" t="str">
        <f t="shared" si="12"/>
        <v/>
      </c>
      <c r="W200" s="261" t="str">
        <f t="shared" si="13"/>
        <v/>
      </c>
      <c r="X200" s="262" t="str">
        <f t="shared" si="14"/>
        <v/>
      </c>
      <c r="Y200" s="8">
        <f t="shared" si="15"/>
        <v>0</v>
      </c>
      <c r="Z200" s="3"/>
      <c r="AA200" s="3"/>
      <c r="AB200" s="3"/>
      <c r="AC200" s="3"/>
    </row>
    <row r="201" ht="12.75" hidden="1" customHeight="1">
      <c r="A201" s="250" t="s">
        <v>378</v>
      </c>
      <c r="B201" s="9"/>
      <c r="C201" s="17"/>
      <c r="D201" s="166"/>
      <c r="E201" s="251"/>
      <c r="F201" s="251"/>
      <c r="G201" s="252"/>
      <c r="H201" s="259"/>
      <c r="I201" s="260"/>
      <c r="J201" s="123" t="str">
        <f t="shared" si="3"/>
        <v/>
      </c>
      <c r="K201" s="239"/>
      <c r="L201" s="239"/>
      <c r="M201" s="256"/>
      <c r="N201" s="24" t="str">
        <f t="shared" si="4"/>
        <v/>
      </c>
      <c r="O201" s="123" t="str">
        <f t="shared" si="5"/>
        <v/>
      </c>
      <c r="P201" s="261" t="str">
        <f t="shared" si="6"/>
        <v/>
      </c>
      <c r="Q201" s="24" t="str">
        <f t="shared" si="7"/>
        <v/>
      </c>
      <c r="R201" s="24" t="str">
        <f t="shared" si="8"/>
        <v/>
      </c>
      <c r="S201" s="24" t="str">
        <f t="shared" si="9"/>
        <v/>
      </c>
      <c r="T201" s="24" t="str">
        <f t="shared" si="10"/>
        <v/>
      </c>
      <c r="U201" s="24" t="str">
        <f t="shared" si="11"/>
        <v/>
      </c>
      <c r="V201" s="24" t="str">
        <f t="shared" si="12"/>
        <v/>
      </c>
      <c r="W201" s="261" t="str">
        <f t="shared" si="13"/>
        <v/>
      </c>
      <c r="X201" s="262" t="str">
        <f t="shared" si="14"/>
        <v/>
      </c>
      <c r="Y201" s="8">
        <f t="shared" si="15"/>
        <v>0</v>
      </c>
      <c r="Z201" s="3"/>
      <c r="AA201" s="3"/>
      <c r="AB201" s="3"/>
      <c r="AC201" s="3"/>
    </row>
    <row r="202" ht="12.75" hidden="1" customHeight="1">
      <c r="A202" s="250" t="s">
        <v>378</v>
      </c>
      <c r="B202" s="9"/>
      <c r="C202" s="17"/>
      <c r="D202" s="166"/>
      <c r="E202" s="251"/>
      <c r="F202" s="251"/>
      <c r="G202" s="252"/>
      <c r="H202" s="259"/>
      <c r="I202" s="260"/>
      <c r="J202" s="123" t="str">
        <f t="shared" si="3"/>
        <v/>
      </c>
      <c r="K202" s="239"/>
      <c r="L202" s="239"/>
      <c r="M202" s="256"/>
      <c r="N202" s="24" t="str">
        <f t="shared" si="4"/>
        <v/>
      </c>
      <c r="O202" s="123" t="str">
        <f t="shared" si="5"/>
        <v/>
      </c>
      <c r="P202" s="261" t="str">
        <f t="shared" si="6"/>
        <v/>
      </c>
      <c r="Q202" s="24" t="str">
        <f t="shared" si="7"/>
        <v/>
      </c>
      <c r="R202" s="24" t="str">
        <f t="shared" si="8"/>
        <v/>
      </c>
      <c r="S202" s="24" t="str">
        <f t="shared" si="9"/>
        <v/>
      </c>
      <c r="T202" s="24" t="str">
        <f t="shared" si="10"/>
        <v/>
      </c>
      <c r="U202" s="24" t="str">
        <f t="shared" si="11"/>
        <v/>
      </c>
      <c r="V202" s="24" t="str">
        <f t="shared" si="12"/>
        <v/>
      </c>
      <c r="W202" s="261" t="str">
        <f t="shared" si="13"/>
        <v/>
      </c>
      <c r="X202" s="262" t="str">
        <f t="shared" si="14"/>
        <v/>
      </c>
      <c r="Y202" s="8">
        <f t="shared" si="15"/>
        <v>0</v>
      </c>
      <c r="Z202" s="3"/>
      <c r="AA202" s="3"/>
      <c r="AB202" s="3"/>
      <c r="AC202" s="3"/>
    </row>
    <row r="203" ht="12.75" hidden="1" customHeight="1">
      <c r="A203" s="250" t="s">
        <v>378</v>
      </c>
      <c r="B203" s="9"/>
      <c r="C203" s="17"/>
      <c r="D203" s="166"/>
      <c r="E203" s="251"/>
      <c r="F203" s="251"/>
      <c r="G203" s="252"/>
      <c r="H203" s="259"/>
      <c r="I203" s="260"/>
      <c r="J203" s="123" t="str">
        <f t="shared" si="3"/>
        <v/>
      </c>
      <c r="K203" s="239"/>
      <c r="L203" s="239"/>
      <c r="M203" s="256"/>
      <c r="N203" s="24" t="str">
        <f t="shared" si="4"/>
        <v/>
      </c>
      <c r="O203" s="123" t="str">
        <f t="shared" si="5"/>
        <v/>
      </c>
      <c r="P203" s="261" t="str">
        <f t="shared" si="6"/>
        <v/>
      </c>
      <c r="Q203" s="24" t="str">
        <f t="shared" si="7"/>
        <v/>
      </c>
      <c r="R203" s="24" t="str">
        <f t="shared" si="8"/>
        <v/>
      </c>
      <c r="S203" s="24" t="str">
        <f t="shared" si="9"/>
        <v/>
      </c>
      <c r="T203" s="24" t="str">
        <f t="shared" si="10"/>
        <v/>
      </c>
      <c r="U203" s="24" t="str">
        <f t="shared" si="11"/>
        <v/>
      </c>
      <c r="V203" s="24" t="str">
        <f t="shared" si="12"/>
        <v/>
      </c>
      <c r="W203" s="261" t="str">
        <f t="shared" si="13"/>
        <v/>
      </c>
      <c r="X203" s="262" t="str">
        <f t="shared" si="14"/>
        <v/>
      </c>
      <c r="Y203" s="8">
        <f t="shared" si="15"/>
        <v>0</v>
      </c>
      <c r="Z203" s="3"/>
      <c r="AA203" s="3"/>
      <c r="AB203" s="3"/>
      <c r="AC203" s="3"/>
    </row>
    <row r="204" ht="12.75" hidden="1" customHeight="1">
      <c r="A204" s="250" t="s">
        <v>378</v>
      </c>
      <c r="B204" s="9"/>
      <c r="C204" s="17"/>
      <c r="D204" s="166"/>
      <c r="E204" s="251"/>
      <c r="F204" s="251"/>
      <c r="G204" s="252"/>
      <c r="H204" s="259"/>
      <c r="I204" s="260"/>
      <c r="J204" s="123" t="str">
        <f t="shared" si="3"/>
        <v/>
      </c>
      <c r="K204" s="239"/>
      <c r="L204" s="239"/>
      <c r="M204" s="256"/>
      <c r="N204" s="24" t="str">
        <f t="shared" si="4"/>
        <v/>
      </c>
      <c r="O204" s="123" t="str">
        <f t="shared" si="5"/>
        <v/>
      </c>
      <c r="P204" s="261" t="str">
        <f t="shared" si="6"/>
        <v/>
      </c>
      <c r="Q204" s="24" t="str">
        <f t="shared" si="7"/>
        <v/>
      </c>
      <c r="R204" s="24" t="str">
        <f t="shared" si="8"/>
        <v/>
      </c>
      <c r="S204" s="24" t="str">
        <f t="shared" si="9"/>
        <v/>
      </c>
      <c r="T204" s="24" t="str">
        <f t="shared" si="10"/>
        <v/>
      </c>
      <c r="U204" s="24" t="str">
        <f t="shared" si="11"/>
        <v/>
      </c>
      <c r="V204" s="24" t="str">
        <f t="shared" si="12"/>
        <v/>
      </c>
      <c r="W204" s="261" t="str">
        <f t="shared" si="13"/>
        <v/>
      </c>
      <c r="X204" s="262" t="str">
        <f t="shared" si="14"/>
        <v/>
      </c>
      <c r="Y204" s="8">
        <f t="shared" si="15"/>
        <v>0</v>
      </c>
      <c r="Z204" s="3"/>
      <c r="AA204" s="3"/>
      <c r="AB204" s="3"/>
      <c r="AC204" s="3"/>
    </row>
    <row r="205" ht="12.75" hidden="1" customHeight="1">
      <c r="A205" s="250" t="s">
        <v>378</v>
      </c>
      <c r="B205" s="9"/>
      <c r="C205" s="17"/>
      <c r="D205" s="166"/>
      <c r="E205" s="251"/>
      <c r="F205" s="251"/>
      <c r="G205" s="252"/>
      <c r="H205" s="259"/>
      <c r="I205" s="260"/>
      <c r="J205" s="123" t="str">
        <f t="shared" si="3"/>
        <v/>
      </c>
      <c r="K205" s="239"/>
      <c r="L205" s="239"/>
      <c r="M205" s="256"/>
      <c r="N205" s="24" t="str">
        <f t="shared" si="4"/>
        <v/>
      </c>
      <c r="O205" s="123" t="str">
        <f t="shared" si="5"/>
        <v/>
      </c>
      <c r="P205" s="261" t="str">
        <f t="shared" si="6"/>
        <v/>
      </c>
      <c r="Q205" s="24" t="str">
        <f t="shared" si="7"/>
        <v/>
      </c>
      <c r="R205" s="24" t="str">
        <f t="shared" si="8"/>
        <v/>
      </c>
      <c r="S205" s="24" t="str">
        <f t="shared" si="9"/>
        <v/>
      </c>
      <c r="T205" s="24" t="str">
        <f t="shared" si="10"/>
        <v/>
      </c>
      <c r="U205" s="24" t="str">
        <f t="shared" si="11"/>
        <v/>
      </c>
      <c r="V205" s="24" t="str">
        <f t="shared" si="12"/>
        <v/>
      </c>
      <c r="W205" s="261" t="str">
        <f t="shared" si="13"/>
        <v/>
      </c>
      <c r="X205" s="262" t="str">
        <f t="shared" si="14"/>
        <v/>
      </c>
      <c r="Y205" s="8">
        <f t="shared" si="15"/>
        <v>0</v>
      </c>
      <c r="Z205" s="3"/>
      <c r="AA205" s="3"/>
      <c r="AB205" s="3"/>
      <c r="AC205" s="3"/>
    </row>
    <row r="206" ht="12.75" hidden="1" customHeight="1">
      <c r="A206" s="250" t="s">
        <v>378</v>
      </c>
      <c r="B206" s="9"/>
      <c r="C206" s="17"/>
      <c r="D206" s="166"/>
      <c r="E206" s="251"/>
      <c r="F206" s="251"/>
      <c r="G206" s="252"/>
      <c r="H206" s="259"/>
      <c r="I206" s="260"/>
      <c r="J206" s="123" t="str">
        <f t="shared" si="3"/>
        <v/>
      </c>
      <c r="K206" s="239"/>
      <c r="L206" s="239"/>
      <c r="M206" s="256"/>
      <c r="N206" s="24" t="str">
        <f t="shared" si="4"/>
        <v/>
      </c>
      <c r="O206" s="123" t="str">
        <f t="shared" si="5"/>
        <v/>
      </c>
      <c r="P206" s="261" t="str">
        <f t="shared" si="6"/>
        <v/>
      </c>
      <c r="Q206" s="24" t="str">
        <f t="shared" si="7"/>
        <v/>
      </c>
      <c r="R206" s="24" t="str">
        <f t="shared" si="8"/>
        <v/>
      </c>
      <c r="S206" s="24" t="str">
        <f t="shared" si="9"/>
        <v/>
      </c>
      <c r="T206" s="24" t="str">
        <f t="shared" si="10"/>
        <v/>
      </c>
      <c r="U206" s="24" t="str">
        <f t="shared" si="11"/>
        <v/>
      </c>
      <c r="V206" s="24" t="str">
        <f t="shared" si="12"/>
        <v/>
      </c>
      <c r="W206" s="261" t="str">
        <f t="shared" si="13"/>
        <v/>
      </c>
      <c r="X206" s="262" t="str">
        <f t="shared" si="14"/>
        <v/>
      </c>
      <c r="Y206" s="8">
        <f t="shared" si="15"/>
        <v>0</v>
      </c>
      <c r="Z206" s="3"/>
      <c r="AA206" s="3"/>
      <c r="AB206" s="3"/>
      <c r="AC206" s="3"/>
    </row>
    <row r="207" ht="12.75" hidden="1" customHeight="1">
      <c r="A207" s="250" t="s">
        <v>378</v>
      </c>
      <c r="B207" s="9"/>
      <c r="C207" s="17"/>
      <c r="D207" s="166"/>
      <c r="E207" s="251"/>
      <c r="F207" s="251"/>
      <c r="G207" s="252"/>
      <c r="H207" s="259"/>
      <c r="I207" s="260"/>
      <c r="J207" s="123" t="str">
        <f t="shared" si="3"/>
        <v/>
      </c>
      <c r="K207" s="239"/>
      <c r="L207" s="239"/>
      <c r="M207" s="256"/>
      <c r="N207" s="24" t="str">
        <f t="shared" si="4"/>
        <v/>
      </c>
      <c r="O207" s="123" t="str">
        <f t="shared" si="5"/>
        <v/>
      </c>
      <c r="P207" s="261" t="str">
        <f t="shared" si="6"/>
        <v/>
      </c>
      <c r="Q207" s="24" t="str">
        <f t="shared" si="7"/>
        <v/>
      </c>
      <c r="R207" s="24" t="str">
        <f t="shared" si="8"/>
        <v/>
      </c>
      <c r="S207" s="24" t="str">
        <f t="shared" si="9"/>
        <v/>
      </c>
      <c r="T207" s="24" t="str">
        <f t="shared" si="10"/>
        <v/>
      </c>
      <c r="U207" s="24" t="str">
        <f t="shared" si="11"/>
        <v/>
      </c>
      <c r="V207" s="24" t="str">
        <f t="shared" si="12"/>
        <v/>
      </c>
      <c r="W207" s="261" t="str">
        <f t="shared" si="13"/>
        <v/>
      </c>
      <c r="X207" s="262" t="str">
        <f t="shared" si="14"/>
        <v/>
      </c>
      <c r="Y207" s="8">
        <f t="shared" si="15"/>
        <v>0</v>
      </c>
      <c r="Z207" s="3"/>
      <c r="AA207" s="3"/>
      <c r="AB207" s="3"/>
      <c r="AC207" s="3"/>
    </row>
    <row r="208" ht="12.75" hidden="1" customHeight="1">
      <c r="A208" s="250" t="s">
        <v>378</v>
      </c>
      <c r="B208" s="9"/>
      <c r="C208" s="17"/>
      <c r="D208" s="166"/>
      <c r="E208" s="251"/>
      <c r="F208" s="251"/>
      <c r="G208" s="252"/>
      <c r="H208" s="259"/>
      <c r="I208" s="260"/>
      <c r="J208" s="123" t="str">
        <f t="shared" si="3"/>
        <v/>
      </c>
      <c r="K208" s="239"/>
      <c r="L208" s="239"/>
      <c r="M208" s="256"/>
      <c r="N208" s="24" t="str">
        <f t="shared" si="4"/>
        <v/>
      </c>
      <c r="O208" s="123" t="str">
        <f t="shared" si="5"/>
        <v/>
      </c>
      <c r="P208" s="261" t="str">
        <f t="shared" si="6"/>
        <v/>
      </c>
      <c r="Q208" s="24" t="str">
        <f t="shared" si="7"/>
        <v/>
      </c>
      <c r="R208" s="24" t="str">
        <f t="shared" si="8"/>
        <v/>
      </c>
      <c r="S208" s="24" t="str">
        <f t="shared" si="9"/>
        <v/>
      </c>
      <c r="T208" s="24" t="str">
        <f t="shared" si="10"/>
        <v/>
      </c>
      <c r="U208" s="24" t="str">
        <f t="shared" si="11"/>
        <v/>
      </c>
      <c r="V208" s="24" t="str">
        <f t="shared" si="12"/>
        <v/>
      </c>
      <c r="W208" s="261" t="str">
        <f t="shared" si="13"/>
        <v/>
      </c>
      <c r="X208" s="262" t="str">
        <f t="shared" si="14"/>
        <v/>
      </c>
      <c r="Y208" s="8">
        <f t="shared" si="15"/>
        <v>0</v>
      </c>
      <c r="Z208" s="3"/>
      <c r="AA208" s="3"/>
      <c r="AB208" s="3"/>
      <c r="AC208" s="3"/>
    </row>
    <row r="209" ht="12.75" hidden="1" customHeight="1">
      <c r="A209" s="250" t="s">
        <v>378</v>
      </c>
      <c r="B209" s="9"/>
      <c r="C209" s="17"/>
      <c r="D209" s="166"/>
      <c r="E209" s="251"/>
      <c r="F209" s="251"/>
      <c r="G209" s="252"/>
      <c r="H209" s="259"/>
      <c r="I209" s="260"/>
      <c r="J209" s="123" t="str">
        <f t="shared" si="3"/>
        <v/>
      </c>
      <c r="K209" s="239"/>
      <c r="L209" s="239"/>
      <c r="M209" s="256"/>
      <c r="N209" s="24" t="str">
        <f t="shared" si="4"/>
        <v/>
      </c>
      <c r="O209" s="123" t="str">
        <f t="shared" si="5"/>
        <v/>
      </c>
      <c r="P209" s="261" t="str">
        <f t="shared" si="6"/>
        <v/>
      </c>
      <c r="Q209" s="24" t="str">
        <f t="shared" si="7"/>
        <v/>
      </c>
      <c r="R209" s="24" t="str">
        <f t="shared" si="8"/>
        <v/>
      </c>
      <c r="S209" s="24" t="str">
        <f t="shared" si="9"/>
        <v/>
      </c>
      <c r="T209" s="24" t="str">
        <f t="shared" si="10"/>
        <v/>
      </c>
      <c r="U209" s="24" t="str">
        <f t="shared" si="11"/>
        <v/>
      </c>
      <c r="V209" s="24" t="str">
        <f t="shared" si="12"/>
        <v/>
      </c>
      <c r="W209" s="261" t="str">
        <f t="shared" si="13"/>
        <v/>
      </c>
      <c r="X209" s="262" t="str">
        <f t="shared" si="14"/>
        <v/>
      </c>
      <c r="Y209" s="8">
        <f t="shared" si="15"/>
        <v>0</v>
      </c>
      <c r="Z209" s="3"/>
      <c r="AA209" s="3"/>
      <c r="AB209" s="3"/>
      <c r="AC209" s="3"/>
    </row>
    <row r="210" ht="12.75" hidden="1" customHeight="1">
      <c r="A210" s="250" t="s">
        <v>378</v>
      </c>
      <c r="B210" s="9"/>
      <c r="C210" s="17"/>
      <c r="D210" s="166"/>
      <c r="E210" s="251"/>
      <c r="F210" s="251"/>
      <c r="G210" s="252"/>
      <c r="H210" s="259"/>
      <c r="I210" s="260"/>
      <c r="J210" s="123" t="str">
        <f t="shared" si="3"/>
        <v/>
      </c>
      <c r="K210" s="239"/>
      <c r="L210" s="239"/>
      <c r="M210" s="256"/>
      <c r="N210" s="24" t="str">
        <f t="shared" si="4"/>
        <v/>
      </c>
      <c r="O210" s="123" t="str">
        <f t="shared" si="5"/>
        <v/>
      </c>
      <c r="P210" s="261" t="str">
        <f t="shared" si="6"/>
        <v/>
      </c>
      <c r="Q210" s="24" t="str">
        <f t="shared" si="7"/>
        <v/>
      </c>
      <c r="R210" s="24" t="str">
        <f t="shared" si="8"/>
        <v/>
      </c>
      <c r="S210" s="24" t="str">
        <f t="shared" si="9"/>
        <v/>
      </c>
      <c r="T210" s="24" t="str">
        <f t="shared" si="10"/>
        <v/>
      </c>
      <c r="U210" s="24" t="str">
        <f t="shared" si="11"/>
        <v/>
      </c>
      <c r="V210" s="24" t="str">
        <f t="shared" si="12"/>
        <v/>
      </c>
      <c r="W210" s="261" t="str">
        <f t="shared" si="13"/>
        <v/>
      </c>
      <c r="X210" s="262" t="str">
        <f t="shared" si="14"/>
        <v/>
      </c>
      <c r="Y210" s="8">
        <f t="shared" si="15"/>
        <v>0</v>
      </c>
      <c r="Z210" s="3"/>
      <c r="AA210" s="3"/>
      <c r="AB210" s="3"/>
      <c r="AC210" s="3"/>
    </row>
    <row r="211" ht="12.75" hidden="1" customHeight="1">
      <c r="A211" s="250" t="s">
        <v>378</v>
      </c>
      <c r="B211" s="9"/>
      <c r="C211" s="17"/>
      <c r="D211" s="166"/>
      <c r="E211" s="251"/>
      <c r="F211" s="251"/>
      <c r="G211" s="252"/>
      <c r="H211" s="259"/>
      <c r="I211" s="260"/>
      <c r="J211" s="123" t="str">
        <f t="shared" si="3"/>
        <v/>
      </c>
      <c r="K211" s="239"/>
      <c r="L211" s="239"/>
      <c r="M211" s="256"/>
      <c r="N211" s="24" t="str">
        <f t="shared" si="4"/>
        <v/>
      </c>
      <c r="O211" s="123" t="str">
        <f t="shared" si="5"/>
        <v/>
      </c>
      <c r="P211" s="261" t="str">
        <f t="shared" si="6"/>
        <v/>
      </c>
      <c r="Q211" s="24" t="str">
        <f t="shared" si="7"/>
        <v/>
      </c>
      <c r="R211" s="24" t="str">
        <f t="shared" si="8"/>
        <v/>
      </c>
      <c r="S211" s="24" t="str">
        <f t="shared" si="9"/>
        <v/>
      </c>
      <c r="T211" s="24" t="str">
        <f t="shared" si="10"/>
        <v/>
      </c>
      <c r="U211" s="24" t="str">
        <f t="shared" si="11"/>
        <v/>
      </c>
      <c r="V211" s="24" t="str">
        <f t="shared" si="12"/>
        <v/>
      </c>
      <c r="W211" s="261" t="str">
        <f t="shared" si="13"/>
        <v/>
      </c>
      <c r="X211" s="262" t="str">
        <f t="shared" si="14"/>
        <v/>
      </c>
      <c r="Y211" s="8">
        <f t="shared" si="15"/>
        <v>0</v>
      </c>
      <c r="Z211" s="3"/>
      <c r="AA211" s="3"/>
      <c r="AB211" s="3"/>
      <c r="AC211" s="3"/>
    </row>
    <row r="212" ht="12.75" hidden="1" customHeight="1">
      <c r="A212" s="250" t="s">
        <v>378</v>
      </c>
      <c r="B212" s="9"/>
      <c r="C212" s="17"/>
      <c r="D212" s="166"/>
      <c r="E212" s="251"/>
      <c r="F212" s="251"/>
      <c r="G212" s="252"/>
      <c r="H212" s="259"/>
      <c r="I212" s="260"/>
      <c r="J212" s="123" t="str">
        <f t="shared" si="3"/>
        <v/>
      </c>
      <c r="K212" s="239"/>
      <c r="L212" s="239"/>
      <c r="M212" s="256"/>
      <c r="N212" s="24" t="str">
        <f t="shared" si="4"/>
        <v/>
      </c>
      <c r="O212" s="123" t="str">
        <f t="shared" si="5"/>
        <v/>
      </c>
      <c r="P212" s="261" t="str">
        <f t="shared" si="6"/>
        <v/>
      </c>
      <c r="Q212" s="24" t="str">
        <f t="shared" si="7"/>
        <v/>
      </c>
      <c r="R212" s="24" t="str">
        <f t="shared" si="8"/>
        <v/>
      </c>
      <c r="S212" s="24" t="str">
        <f t="shared" si="9"/>
        <v/>
      </c>
      <c r="T212" s="24" t="str">
        <f t="shared" si="10"/>
        <v/>
      </c>
      <c r="U212" s="24" t="str">
        <f t="shared" si="11"/>
        <v/>
      </c>
      <c r="V212" s="24" t="str">
        <f t="shared" si="12"/>
        <v/>
      </c>
      <c r="W212" s="261" t="str">
        <f t="shared" si="13"/>
        <v/>
      </c>
      <c r="X212" s="262" t="str">
        <f t="shared" si="14"/>
        <v/>
      </c>
      <c r="Y212" s="8">
        <f t="shared" si="15"/>
        <v>0</v>
      </c>
      <c r="Z212" s="3"/>
      <c r="AA212" s="3"/>
      <c r="AB212" s="3"/>
      <c r="AC212" s="3"/>
    </row>
    <row r="213" ht="12.75" hidden="1" customHeight="1">
      <c r="A213" s="250" t="s">
        <v>378</v>
      </c>
      <c r="B213" s="9"/>
      <c r="C213" s="17"/>
      <c r="D213" s="166"/>
      <c r="E213" s="251"/>
      <c r="F213" s="251"/>
      <c r="G213" s="252"/>
      <c r="H213" s="259"/>
      <c r="I213" s="260"/>
      <c r="J213" s="123" t="str">
        <f t="shared" si="3"/>
        <v/>
      </c>
      <c r="K213" s="239"/>
      <c r="L213" s="239"/>
      <c r="M213" s="256"/>
      <c r="N213" s="24" t="str">
        <f t="shared" si="4"/>
        <v/>
      </c>
      <c r="O213" s="123" t="str">
        <f t="shared" si="5"/>
        <v/>
      </c>
      <c r="P213" s="261" t="str">
        <f t="shared" si="6"/>
        <v/>
      </c>
      <c r="Q213" s="24" t="str">
        <f t="shared" si="7"/>
        <v/>
      </c>
      <c r="R213" s="24" t="str">
        <f t="shared" si="8"/>
        <v/>
      </c>
      <c r="S213" s="24" t="str">
        <f t="shared" si="9"/>
        <v/>
      </c>
      <c r="T213" s="24" t="str">
        <f t="shared" si="10"/>
        <v/>
      </c>
      <c r="U213" s="24" t="str">
        <f t="shared" si="11"/>
        <v/>
      </c>
      <c r="V213" s="24" t="str">
        <f t="shared" si="12"/>
        <v/>
      </c>
      <c r="W213" s="261" t="str">
        <f t="shared" si="13"/>
        <v/>
      </c>
      <c r="X213" s="262" t="str">
        <f t="shared" si="14"/>
        <v/>
      </c>
      <c r="Y213" s="8">
        <f t="shared" si="15"/>
        <v>0</v>
      </c>
      <c r="Z213" s="3"/>
      <c r="AA213" s="3"/>
      <c r="AB213" s="3"/>
      <c r="AC213" s="3"/>
    </row>
    <row r="214" ht="12.75" hidden="1" customHeight="1">
      <c r="A214" s="250" t="s">
        <v>378</v>
      </c>
      <c r="B214" s="9"/>
      <c r="C214" s="17"/>
      <c r="D214" s="166"/>
      <c r="E214" s="251"/>
      <c r="F214" s="251"/>
      <c r="G214" s="252"/>
      <c r="H214" s="259"/>
      <c r="I214" s="260"/>
      <c r="J214" s="123" t="str">
        <f t="shared" si="3"/>
        <v/>
      </c>
      <c r="K214" s="239"/>
      <c r="L214" s="239"/>
      <c r="M214" s="256"/>
      <c r="N214" s="24" t="str">
        <f t="shared" si="4"/>
        <v/>
      </c>
      <c r="O214" s="123" t="str">
        <f t="shared" si="5"/>
        <v/>
      </c>
      <c r="P214" s="261" t="str">
        <f t="shared" si="6"/>
        <v/>
      </c>
      <c r="Q214" s="24" t="str">
        <f t="shared" si="7"/>
        <v/>
      </c>
      <c r="R214" s="24" t="str">
        <f t="shared" si="8"/>
        <v/>
      </c>
      <c r="S214" s="24" t="str">
        <f t="shared" si="9"/>
        <v/>
      </c>
      <c r="T214" s="24" t="str">
        <f t="shared" si="10"/>
        <v/>
      </c>
      <c r="U214" s="24" t="str">
        <f t="shared" si="11"/>
        <v/>
      </c>
      <c r="V214" s="24" t="str">
        <f t="shared" si="12"/>
        <v/>
      </c>
      <c r="W214" s="261" t="str">
        <f t="shared" si="13"/>
        <v/>
      </c>
      <c r="X214" s="262" t="str">
        <f t="shared" si="14"/>
        <v/>
      </c>
      <c r="Y214" s="8">
        <f t="shared" si="15"/>
        <v>0</v>
      </c>
      <c r="Z214" s="3"/>
      <c r="AA214" s="3"/>
      <c r="AB214" s="3"/>
      <c r="AC214" s="3"/>
    </row>
    <row r="215" ht="12.75" hidden="1" customHeight="1">
      <c r="A215" s="250" t="s">
        <v>378</v>
      </c>
      <c r="B215" s="9"/>
      <c r="C215" s="17"/>
      <c r="D215" s="166"/>
      <c r="E215" s="251"/>
      <c r="F215" s="251"/>
      <c r="G215" s="252"/>
      <c r="H215" s="259"/>
      <c r="I215" s="260"/>
      <c r="J215" s="123" t="str">
        <f t="shared" si="3"/>
        <v/>
      </c>
      <c r="K215" s="239"/>
      <c r="L215" s="239"/>
      <c r="M215" s="256"/>
      <c r="N215" s="24" t="str">
        <f t="shared" si="4"/>
        <v/>
      </c>
      <c r="O215" s="123" t="str">
        <f t="shared" si="5"/>
        <v/>
      </c>
      <c r="P215" s="261" t="str">
        <f t="shared" si="6"/>
        <v/>
      </c>
      <c r="Q215" s="24" t="str">
        <f t="shared" si="7"/>
        <v/>
      </c>
      <c r="R215" s="24" t="str">
        <f t="shared" si="8"/>
        <v/>
      </c>
      <c r="S215" s="24" t="str">
        <f t="shared" si="9"/>
        <v/>
      </c>
      <c r="T215" s="24" t="str">
        <f t="shared" si="10"/>
        <v/>
      </c>
      <c r="U215" s="24" t="str">
        <f t="shared" si="11"/>
        <v/>
      </c>
      <c r="V215" s="24" t="str">
        <f t="shared" si="12"/>
        <v/>
      </c>
      <c r="W215" s="261" t="str">
        <f t="shared" si="13"/>
        <v/>
      </c>
      <c r="X215" s="262" t="str">
        <f t="shared" si="14"/>
        <v/>
      </c>
      <c r="Y215" s="8">
        <f t="shared" si="15"/>
        <v>0</v>
      </c>
      <c r="Z215" s="3"/>
      <c r="AA215" s="3"/>
      <c r="AB215" s="3"/>
      <c r="AC215" s="3"/>
    </row>
    <row r="216" ht="12.75" hidden="1" customHeight="1">
      <c r="A216" s="250" t="s">
        <v>378</v>
      </c>
      <c r="B216" s="9"/>
      <c r="C216" s="17"/>
      <c r="D216" s="166"/>
      <c r="E216" s="251"/>
      <c r="F216" s="251"/>
      <c r="G216" s="252"/>
      <c r="H216" s="259"/>
      <c r="I216" s="260"/>
      <c r="J216" s="123" t="str">
        <f t="shared" si="3"/>
        <v/>
      </c>
      <c r="K216" s="239"/>
      <c r="L216" s="239"/>
      <c r="M216" s="256"/>
      <c r="N216" s="24" t="str">
        <f t="shared" si="4"/>
        <v/>
      </c>
      <c r="O216" s="123" t="str">
        <f t="shared" si="5"/>
        <v/>
      </c>
      <c r="P216" s="261" t="str">
        <f t="shared" si="6"/>
        <v/>
      </c>
      <c r="Q216" s="24" t="str">
        <f t="shared" si="7"/>
        <v/>
      </c>
      <c r="R216" s="24" t="str">
        <f t="shared" si="8"/>
        <v/>
      </c>
      <c r="S216" s="24" t="str">
        <f t="shared" si="9"/>
        <v/>
      </c>
      <c r="T216" s="24" t="str">
        <f t="shared" si="10"/>
        <v/>
      </c>
      <c r="U216" s="24" t="str">
        <f t="shared" si="11"/>
        <v/>
      </c>
      <c r="V216" s="24" t="str">
        <f t="shared" si="12"/>
        <v/>
      </c>
      <c r="W216" s="261" t="str">
        <f t="shared" si="13"/>
        <v/>
      </c>
      <c r="X216" s="262" t="str">
        <f t="shared" si="14"/>
        <v/>
      </c>
      <c r="Y216" s="8">
        <f t="shared" si="15"/>
        <v>0</v>
      </c>
      <c r="Z216" s="3"/>
      <c r="AA216" s="3"/>
      <c r="AB216" s="3"/>
      <c r="AC216" s="3"/>
    </row>
    <row r="217" ht="12.75" hidden="1" customHeight="1">
      <c r="A217" s="250" t="s">
        <v>378</v>
      </c>
      <c r="B217" s="9"/>
      <c r="C217" s="17"/>
      <c r="D217" s="166"/>
      <c r="E217" s="251"/>
      <c r="F217" s="251"/>
      <c r="G217" s="252"/>
      <c r="H217" s="259"/>
      <c r="I217" s="260"/>
      <c r="J217" s="123" t="str">
        <f t="shared" si="3"/>
        <v/>
      </c>
      <c r="K217" s="239"/>
      <c r="L217" s="239"/>
      <c r="M217" s="256"/>
      <c r="N217" s="24" t="str">
        <f t="shared" si="4"/>
        <v/>
      </c>
      <c r="O217" s="123" t="str">
        <f t="shared" si="5"/>
        <v/>
      </c>
      <c r="P217" s="261" t="str">
        <f t="shared" si="6"/>
        <v/>
      </c>
      <c r="Q217" s="24" t="str">
        <f t="shared" si="7"/>
        <v/>
      </c>
      <c r="R217" s="24" t="str">
        <f t="shared" si="8"/>
        <v/>
      </c>
      <c r="S217" s="24" t="str">
        <f t="shared" si="9"/>
        <v/>
      </c>
      <c r="T217" s="24" t="str">
        <f t="shared" si="10"/>
        <v/>
      </c>
      <c r="U217" s="24" t="str">
        <f t="shared" si="11"/>
        <v/>
      </c>
      <c r="V217" s="24" t="str">
        <f t="shared" si="12"/>
        <v/>
      </c>
      <c r="W217" s="261" t="str">
        <f t="shared" si="13"/>
        <v/>
      </c>
      <c r="X217" s="262" t="str">
        <f t="shared" si="14"/>
        <v/>
      </c>
      <c r="Y217" s="8">
        <f t="shared" si="15"/>
        <v>0</v>
      </c>
      <c r="Z217" s="3"/>
      <c r="AA217" s="3"/>
      <c r="AB217" s="3"/>
      <c r="AC217" s="3"/>
    </row>
    <row r="218" ht="12.75" hidden="1" customHeight="1">
      <c r="A218" s="250" t="s">
        <v>378</v>
      </c>
      <c r="B218" s="9"/>
      <c r="C218" s="17"/>
      <c r="D218" s="166"/>
      <c r="E218" s="251"/>
      <c r="F218" s="251"/>
      <c r="G218" s="252"/>
      <c r="H218" s="259"/>
      <c r="I218" s="260"/>
      <c r="J218" s="123" t="str">
        <f t="shared" si="3"/>
        <v/>
      </c>
      <c r="K218" s="239"/>
      <c r="L218" s="239"/>
      <c r="M218" s="256"/>
      <c r="N218" s="24" t="str">
        <f t="shared" si="4"/>
        <v/>
      </c>
      <c r="O218" s="123" t="str">
        <f t="shared" si="5"/>
        <v/>
      </c>
      <c r="P218" s="261" t="str">
        <f t="shared" si="6"/>
        <v/>
      </c>
      <c r="Q218" s="24" t="str">
        <f t="shared" si="7"/>
        <v/>
      </c>
      <c r="R218" s="24" t="str">
        <f t="shared" si="8"/>
        <v/>
      </c>
      <c r="S218" s="24" t="str">
        <f t="shared" si="9"/>
        <v/>
      </c>
      <c r="T218" s="24" t="str">
        <f t="shared" si="10"/>
        <v/>
      </c>
      <c r="U218" s="24" t="str">
        <f t="shared" si="11"/>
        <v/>
      </c>
      <c r="V218" s="24" t="str">
        <f t="shared" si="12"/>
        <v/>
      </c>
      <c r="W218" s="261" t="str">
        <f t="shared" si="13"/>
        <v/>
      </c>
      <c r="X218" s="262" t="str">
        <f t="shared" si="14"/>
        <v/>
      </c>
      <c r="Y218" s="8">
        <f t="shared" si="15"/>
        <v>0</v>
      </c>
      <c r="Z218" s="3"/>
      <c r="AA218" s="3"/>
      <c r="AB218" s="3"/>
      <c r="AC218" s="3"/>
    </row>
    <row r="219" ht="12.75" hidden="1" customHeight="1">
      <c r="A219" s="250" t="s">
        <v>378</v>
      </c>
      <c r="B219" s="9"/>
      <c r="C219" s="17"/>
      <c r="D219" s="166"/>
      <c r="E219" s="251"/>
      <c r="F219" s="251"/>
      <c r="G219" s="252"/>
      <c r="H219" s="259"/>
      <c r="I219" s="260"/>
      <c r="J219" s="123" t="str">
        <f t="shared" si="3"/>
        <v/>
      </c>
      <c r="K219" s="239"/>
      <c r="L219" s="239"/>
      <c r="M219" s="256"/>
      <c r="N219" s="24" t="str">
        <f t="shared" si="4"/>
        <v/>
      </c>
      <c r="O219" s="123" t="str">
        <f t="shared" si="5"/>
        <v/>
      </c>
      <c r="P219" s="261" t="str">
        <f t="shared" si="6"/>
        <v/>
      </c>
      <c r="Q219" s="24" t="str">
        <f t="shared" si="7"/>
        <v/>
      </c>
      <c r="R219" s="24" t="str">
        <f t="shared" si="8"/>
        <v/>
      </c>
      <c r="S219" s="24" t="str">
        <f t="shared" si="9"/>
        <v/>
      </c>
      <c r="T219" s="24" t="str">
        <f t="shared" si="10"/>
        <v/>
      </c>
      <c r="U219" s="24" t="str">
        <f t="shared" si="11"/>
        <v/>
      </c>
      <c r="V219" s="24" t="str">
        <f t="shared" si="12"/>
        <v/>
      </c>
      <c r="W219" s="261" t="str">
        <f t="shared" si="13"/>
        <v/>
      </c>
      <c r="X219" s="262" t="str">
        <f t="shared" si="14"/>
        <v/>
      </c>
      <c r="Y219" s="8">
        <f t="shared" si="15"/>
        <v>0</v>
      </c>
      <c r="Z219" s="3"/>
      <c r="AA219" s="3"/>
      <c r="AB219" s="3"/>
      <c r="AC219" s="3"/>
    </row>
    <row r="220" ht="12.75" hidden="1" customHeight="1">
      <c r="A220" s="250" t="s">
        <v>378</v>
      </c>
      <c r="B220" s="9"/>
      <c r="C220" s="17"/>
      <c r="D220" s="166"/>
      <c r="E220" s="251"/>
      <c r="F220" s="251"/>
      <c r="G220" s="252"/>
      <c r="H220" s="259"/>
      <c r="I220" s="260"/>
      <c r="J220" s="123" t="str">
        <f t="shared" si="3"/>
        <v/>
      </c>
      <c r="K220" s="239"/>
      <c r="L220" s="239"/>
      <c r="M220" s="256"/>
      <c r="N220" s="24" t="str">
        <f t="shared" si="4"/>
        <v/>
      </c>
      <c r="O220" s="123" t="str">
        <f t="shared" si="5"/>
        <v/>
      </c>
      <c r="P220" s="261" t="str">
        <f t="shared" si="6"/>
        <v/>
      </c>
      <c r="Q220" s="24" t="str">
        <f t="shared" si="7"/>
        <v/>
      </c>
      <c r="R220" s="24" t="str">
        <f t="shared" si="8"/>
        <v/>
      </c>
      <c r="S220" s="24" t="str">
        <f t="shared" si="9"/>
        <v/>
      </c>
      <c r="T220" s="24" t="str">
        <f t="shared" si="10"/>
        <v/>
      </c>
      <c r="U220" s="24" t="str">
        <f t="shared" si="11"/>
        <v/>
      </c>
      <c r="V220" s="24" t="str">
        <f t="shared" si="12"/>
        <v/>
      </c>
      <c r="W220" s="261" t="str">
        <f t="shared" si="13"/>
        <v/>
      </c>
      <c r="X220" s="262" t="str">
        <f t="shared" si="14"/>
        <v/>
      </c>
      <c r="Y220" s="8">
        <f t="shared" si="15"/>
        <v>0</v>
      </c>
      <c r="Z220" s="3"/>
      <c r="AA220" s="3"/>
      <c r="AB220" s="3"/>
      <c r="AC220" s="3"/>
    </row>
    <row r="221" ht="12.75" hidden="1" customHeight="1">
      <c r="A221" s="250" t="s">
        <v>378</v>
      </c>
      <c r="B221" s="9"/>
      <c r="C221" s="17"/>
      <c r="D221" s="166"/>
      <c r="E221" s="251"/>
      <c r="F221" s="251"/>
      <c r="G221" s="252"/>
      <c r="H221" s="259"/>
      <c r="I221" s="260"/>
      <c r="J221" s="123" t="str">
        <f t="shared" si="3"/>
        <v/>
      </c>
      <c r="K221" s="239"/>
      <c r="L221" s="239"/>
      <c r="M221" s="256"/>
      <c r="N221" s="24" t="str">
        <f t="shared" si="4"/>
        <v/>
      </c>
      <c r="O221" s="123" t="str">
        <f t="shared" si="5"/>
        <v/>
      </c>
      <c r="P221" s="261" t="str">
        <f t="shared" si="6"/>
        <v/>
      </c>
      <c r="Q221" s="24" t="str">
        <f t="shared" si="7"/>
        <v/>
      </c>
      <c r="R221" s="24" t="str">
        <f t="shared" si="8"/>
        <v/>
      </c>
      <c r="S221" s="24" t="str">
        <f t="shared" si="9"/>
        <v/>
      </c>
      <c r="T221" s="24" t="str">
        <f t="shared" si="10"/>
        <v/>
      </c>
      <c r="U221" s="24" t="str">
        <f t="shared" si="11"/>
        <v/>
      </c>
      <c r="V221" s="24" t="str">
        <f t="shared" si="12"/>
        <v/>
      </c>
      <c r="W221" s="261" t="str">
        <f t="shared" si="13"/>
        <v/>
      </c>
      <c r="X221" s="262" t="str">
        <f t="shared" si="14"/>
        <v/>
      </c>
      <c r="Y221" s="8">
        <f t="shared" si="15"/>
        <v>0</v>
      </c>
      <c r="Z221" s="3"/>
      <c r="AA221" s="3"/>
      <c r="AB221" s="3"/>
      <c r="AC221" s="3"/>
    </row>
    <row r="222" ht="12.75" hidden="1" customHeight="1">
      <c r="A222" s="250" t="s">
        <v>378</v>
      </c>
      <c r="B222" s="9"/>
      <c r="C222" s="17"/>
      <c r="D222" s="166"/>
      <c r="E222" s="251"/>
      <c r="F222" s="251"/>
      <c r="G222" s="252"/>
      <c r="H222" s="259"/>
      <c r="I222" s="260"/>
      <c r="J222" s="123" t="str">
        <f t="shared" si="3"/>
        <v/>
      </c>
      <c r="K222" s="239"/>
      <c r="L222" s="239"/>
      <c r="M222" s="256"/>
      <c r="N222" s="24" t="str">
        <f t="shared" si="4"/>
        <v/>
      </c>
      <c r="O222" s="123" t="str">
        <f t="shared" si="5"/>
        <v/>
      </c>
      <c r="P222" s="261" t="str">
        <f t="shared" si="6"/>
        <v/>
      </c>
      <c r="Q222" s="24" t="str">
        <f t="shared" si="7"/>
        <v/>
      </c>
      <c r="R222" s="24" t="str">
        <f t="shared" si="8"/>
        <v/>
      </c>
      <c r="S222" s="24" t="str">
        <f t="shared" si="9"/>
        <v/>
      </c>
      <c r="T222" s="24" t="str">
        <f t="shared" si="10"/>
        <v/>
      </c>
      <c r="U222" s="24" t="str">
        <f t="shared" si="11"/>
        <v/>
      </c>
      <c r="V222" s="24" t="str">
        <f t="shared" si="12"/>
        <v/>
      </c>
      <c r="W222" s="261" t="str">
        <f t="shared" si="13"/>
        <v/>
      </c>
      <c r="X222" s="262" t="str">
        <f t="shared" si="14"/>
        <v/>
      </c>
      <c r="Y222" s="8">
        <f t="shared" si="15"/>
        <v>0</v>
      </c>
      <c r="Z222" s="3"/>
      <c r="AA222" s="3"/>
      <c r="AB222" s="3"/>
      <c r="AC222" s="3"/>
    </row>
    <row r="223" ht="12.75" hidden="1" customHeight="1">
      <c r="A223" s="250" t="s">
        <v>378</v>
      </c>
      <c r="B223" s="9"/>
      <c r="C223" s="17"/>
      <c r="D223" s="166"/>
      <c r="E223" s="251"/>
      <c r="F223" s="251"/>
      <c r="G223" s="252"/>
      <c r="H223" s="259"/>
      <c r="I223" s="260"/>
      <c r="J223" s="123" t="str">
        <f t="shared" si="3"/>
        <v/>
      </c>
      <c r="K223" s="239"/>
      <c r="L223" s="239"/>
      <c r="M223" s="256"/>
      <c r="N223" s="24" t="str">
        <f t="shared" si="4"/>
        <v/>
      </c>
      <c r="O223" s="123" t="str">
        <f t="shared" si="5"/>
        <v/>
      </c>
      <c r="P223" s="261" t="str">
        <f t="shared" si="6"/>
        <v/>
      </c>
      <c r="Q223" s="24" t="str">
        <f t="shared" si="7"/>
        <v/>
      </c>
      <c r="R223" s="24" t="str">
        <f t="shared" si="8"/>
        <v/>
      </c>
      <c r="S223" s="24" t="str">
        <f t="shared" si="9"/>
        <v/>
      </c>
      <c r="T223" s="24" t="str">
        <f t="shared" si="10"/>
        <v/>
      </c>
      <c r="U223" s="24" t="str">
        <f t="shared" si="11"/>
        <v/>
      </c>
      <c r="V223" s="24" t="str">
        <f t="shared" si="12"/>
        <v/>
      </c>
      <c r="W223" s="261" t="str">
        <f t="shared" si="13"/>
        <v/>
      </c>
      <c r="X223" s="262" t="str">
        <f t="shared" si="14"/>
        <v/>
      </c>
      <c r="Y223" s="8">
        <f t="shared" si="15"/>
        <v>0</v>
      </c>
      <c r="Z223" s="3"/>
      <c r="AA223" s="3"/>
      <c r="AB223" s="3"/>
      <c r="AC223" s="3"/>
    </row>
    <row r="224" ht="12.75" hidden="1" customHeight="1">
      <c r="A224" s="250" t="s">
        <v>378</v>
      </c>
      <c r="B224" s="9"/>
      <c r="C224" s="17"/>
      <c r="D224" s="166"/>
      <c r="E224" s="251"/>
      <c r="F224" s="251"/>
      <c r="G224" s="252"/>
      <c r="H224" s="259"/>
      <c r="I224" s="260"/>
      <c r="J224" s="123" t="str">
        <f t="shared" si="3"/>
        <v/>
      </c>
      <c r="K224" s="239"/>
      <c r="L224" s="239"/>
      <c r="M224" s="256"/>
      <c r="N224" s="24" t="str">
        <f t="shared" si="4"/>
        <v/>
      </c>
      <c r="O224" s="123" t="str">
        <f t="shared" si="5"/>
        <v/>
      </c>
      <c r="P224" s="261" t="str">
        <f t="shared" si="6"/>
        <v/>
      </c>
      <c r="Q224" s="24" t="str">
        <f t="shared" si="7"/>
        <v/>
      </c>
      <c r="R224" s="24" t="str">
        <f t="shared" si="8"/>
        <v/>
      </c>
      <c r="S224" s="24" t="str">
        <f t="shared" si="9"/>
        <v/>
      </c>
      <c r="T224" s="24" t="str">
        <f t="shared" si="10"/>
        <v/>
      </c>
      <c r="U224" s="24" t="str">
        <f t="shared" si="11"/>
        <v/>
      </c>
      <c r="V224" s="24" t="str">
        <f t="shared" si="12"/>
        <v/>
      </c>
      <c r="W224" s="261" t="str">
        <f t="shared" si="13"/>
        <v/>
      </c>
      <c r="X224" s="262" t="str">
        <f t="shared" si="14"/>
        <v/>
      </c>
      <c r="Y224" s="8">
        <f t="shared" si="15"/>
        <v>0</v>
      </c>
      <c r="Z224" s="3"/>
      <c r="AA224" s="3"/>
      <c r="AB224" s="3"/>
      <c r="AC224" s="3"/>
    </row>
    <row r="225" ht="12.75" hidden="1" customHeight="1">
      <c r="A225" s="250" t="s">
        <v>378</v>
      </c>
      <c r="B225" s="9"/>
      <c r="C225" s="17"/>
      <c r="D225" s="166"/>
      <c r="E225" s="251"/>
      <c r="F225" s="251"/>
      <c r="G225" s="252"/>
      <c r="H225" s="259"/>
      <c r="I225" s="260"/>
      <c r="J225" s="123" t="str">
        <f t="shared" si="3"/>
        <v/>
      </c>
      <c r="K225" s="239"/>
      <c r="L225" s="239"/>
      <c r="M225" s="256"/>
      <c r="N225" s="24" t="str">
        <f t="shared" si="4"/>
        <v/>
      </c>
      <c r="O225" s="123" t="str">
        <f t="shared" si="5"/>
        <v/>
      </c>
      <c r="P225" s="261" t="str">
        <f t="shared" si="6"/>
        <v/>
      </c>
      <c r="Q225" s="24" t="str">
        <f t="shared" si="7"/>
        <v/>
      </c>
      <c r="R225" s="24" t="str">
        <f t="shared" si="8"/>
        <v/>
      </c>
      <c r="S225" s="24" t="str">
        <f t="shared" si="9"/>
        <v/>
      </c>
      <c r="T225" s="24" t="str">
        <f t="shared" si="10"/>
        <v/>
      </c>
      <c r="U225" s="24" t="str">
        <f t="shared" si="11"/>
        <v/>
      </c>
      <c r="V225" s="24" t="str">
        <f t="shared" si="12"/>
        <v/>
      </c>
      <c r="W225" s="261" t="str">
        <f t="shared" si="13"/>
        <v/>
      </c>
      <c r="X225" s="262" t="str">
        <f t="shared" si="14"/>
        <v/>
      </c>
      <c r="Y225" s="8">
        <f t="shared" si="15"/>
        <v>0</v>
      </c>
      <c r="Z225" s="3"/>
      <c r="AA225" s="3"/>
      <c r="AB225" s="3"/>
      <c r="AC225" s="3"/>
    </row>
    <row r="226" ht="12.75" hidden="1" customHeight="1">
      <c r="A226" s="250" t="s">
        <v>378</v>
      </c>
      <c r="B226" s="9"/>
      <c r="C226" s="17"/>
      <c r="D226" s="166"/>
      <c r="E226" s="251"/>
      <c r="F226" s="251"/>
      <c r="G226" s="252"/>
      <c r="H226" s="259"/>
      <c r="I226" s="260"/>
      <c r="J226" s="123" t="str">
        <f t="shared" si="3"/>
        <v/>
      </c>
      <c r="K226" s="239"/>
      <c r="L226" s="239"/>
      <c r="M226" s="256"/>
      <c r="N226" s="24" t="str">
        <f t="shared" si="4"/>
        <v/>
      </c>
      <c r="O226" s="123" t="str">
        <f t="shared" si="5"/>
        <v/>
      </c>
      <c r="P226" s="261" t="str">
        <f t="shared" si="6"/>
        <v/>
      </c>
      <c r="Q226" s="24" t="str">
        <f t="shared" si="7"/>
        <v/>
      </c>
      <c r="R226" s="24" t="str">
        <f t="shared" si="8"/>
        <v/>
      </c>
      <c r="S226" s="24" t="str">
        <f t="shared" si="9"/>
        <v/>
      </c>
      <c r="T226" s="24" t="str">
        <f t="shared" si="10"/>
        <v/>
      </c>
      <c r="U226" s="24" t="str">
        <f t="shared" si="11"/>
        <v/>
      </c>
      <c r="V226" s="24" t="str">
        <f t="shared" si="12"/>
        <v/>
      </c>
      <c r="W226" s="261" t="str">
        <f t="shared" si="13"/>
        <v/>
      </c>
      <c r="X226" s="262" t="str">
        <f t="shared" si="14"/>
        <v/>
      </c>
      <c r="Y226" s="8">
        <f t="shared" si="15"/>
        <v>0</v>
      </c>
      <c r="Z226" s="3"/>
      <c r="AA226" s="3"/>
      <c r="AB226" s="3"/>
      <c r="AC226" s="3"/>
    </row>
    <row r="227" ht="12.75" hidden="1" customHeight="1">
      <c r="A227" s="250" t="s">
        <v>378</v>
      </c>
      <c r="B227" s="9"/>
      <c r="C227" s="17"/>
      <c r="D227" s="166"/>
      <c r="E227" s="251"/>
      <c r="F227" s="251"/>
      <c r="G227" s="252"/>
      <c r="H227" s="259"/>
      <c r="I227" s="260"/>
      <c r="J227" s="123" t="str">
        <f t="shared" si="3"/>
        <v/>
      </c>
      <c r="K227" s="239"/>
      <c r="L227" s="239"/>
      <c r="M227" s="256"/>
      <c r="N227" s="24" t="str">
        <f t="shared" si="4"/>
        <v/>
      </c>
      <c r="O227" s="123" t="str">
        <f t="shared" si="5"/>
        <v/>
      </c>
      <c r="P227" s="261" t="str">
        <f t="shared" si="6"/>
        <v/>
      </c>
      <c r="Q227" s="24" t="str">
        <f t="shared" si="7"/>
        <v/>
      </c>
      <c r="R227" s="24" t="str">
        <f t="shared" si="8"/>
        <v/>
      </c>
      <c r="S227" s="24" t="str">
        <f t="shared" si="9"/>
        <v/>
      </c>
      <c r="T227" s="24" t="str">
        <f t="shared" si="10"/>
        <v/>
      </c>
      <c r="U227" s="24" t="str">
        <f t="shared" si="11"/>
        <v/>
      </c>
      <c r="V227" s="24" t="str">
        <f t="shared" si="12"/>
        <v/>
      </c>
      <c r="W227" s="261" t="str">
        <f t="shared" si="13"/>
        <v/>
      </c>
      <c r="X227" s="262" t="str">
        <f t="shared" si="14"/>
        <v/>
      </c>
      <c r="Y227" s="8">
        <f t="shared" si="15"/>
        <v>0</v>
      </c>
      <c r="Z227" s="3"/>
      <c r="AA227" s="3"/>
      <c r="AB227" s="3"/>
      <c r="AC227" s="3"/>
    </row>
    <row r="228" ht="12.75" hidden="1" customHeight="1">
      <c r="A228" s="250" t="s">
        <v>378</v>
      </c>
      <c r="B228" s="9"/>
      <c r="C228" s="17"/>
      <c r="D228" s="166"/>
      <c r="E228" s="251"/>
      <c r="F228" s="251"/>
      <c r="G228" s="252"/>
      <c r="H228" s="259"/>
      <c r="I228" s="260"/>
      <c r="J228" s="123" t="str">
        <f t="shared" si="3"/>
        <v/>
      </c>
      <c r="K228" s="239"/>
      <c r="L228" s="239"/>
      <c r="M228" s="256"/>
      <c r="N228" s="24" t="str">
        <f t="shared" si="4"/>
        <v/>
      </c>
      <c r="O228" s="123" t="str">
        <f t="shared" si="5"/>
        <v/>
      </c>
      <c r="P228" s="261" t="str">
        <f t="shared" si="6"/>
        <v/>
      </c>
      <c r="Q228" s="24" t="str">
        <f t="shared" si="7"/>
        <v/>
      </c>
      <c r="R228" s="24" t="str">
        <f t="shared" si="8"/>
        <v/>
      </c>
      <c r="S228" s="24" t="str">
        <f t="shared" si="9"/>
        <v/>
      </c>
      <c r="T228" s="24" t="str">
        <f t="shared" si="10"/>
        <v/>
      </c>
      <c r="U228" s="24" t="str">
        <f t="shared" si="11"/>
        <v/>
      </c>
      <c r="V228" s="24" t="str">
        <f t="shared" si="12"/>
        <v/>
      </c>
      <c r="W228" s="261" t="str">
        <f t="shared" si="13"/>
        <v/>
      </c>
      <c r="X228" s="262" t="str">
        <f t="shared" si="14"/>
        <v/>
      </c>
      <c r="Y228" s="8">
        <f t="shared" si="15"/>
        <v>0</v>
      </c>
      <c r="Z228" s="3"/>
      <c r="AA228" s="3"/>
      <c r="AB228" s="3"/>
      <c r="AC228" s="3"/>
    </row>
    <row r="229" ht="18.0" hidden="1" customHeight="1">
      <c r="A229" s="250" t="s">
        <v>378</v>
      </c>
      <c r="B229" s="9"/>
      <c r="C229" s="17"/>
      <c r="D229" s="166"/>
      <c r="E229" s="251"/>
      <c r="F229" s="251"/>
      <c r="G229" s="252"/>
      <c r="H229" s="259"/>
      <c r="I229" s="260"/>
      <c r="J229" s="123" t="str">
        <f t="shared" si="3"/>
        <v/>
      </c>
      <c r="K229" s="239"/>
      <c r="L229" s="239"/>
      <c r="M229" s="256"/>
      <c r="N229" s="24" t="str">
        <f t="shared" si="4"/>
        <v/>
      </c>
      <c r="O229" s="123" t="str">
        <f t="shared" si="5"/>
        <v/>
      </c>
      <c r="P229" s="261" t="str">
        <f t="shared" si="6"/>
        <v/>
      </c>
      <c r="Q229" s="24" t="str">
        <f t="shared" si="7"/>
        <v/>
      </c>
      <c r="R229" s="24" t="str">
        <f t="shared" si="8"/>
        <v/>
      </c>
      <c r="S229" s="24" t="str">
        <f t="shared" si="9"/>
        <v/>
      </c>
      <c r="T229" s="24" t="str">
        <f t="shared" si="10"/>
        <v/>
      </c>
      <c r="U229" s="24" t="str">
        <f t="shared" si="11"/>
        <v/>
      </c>
      <c r="V229" s="24" t="str">
        <f t="shared" si="12"/>
        <v/>
      </c>
      <c r="W229" s="261" t="str">
        <f t="shared" si="13"/>
        <v/>
      </c>
      <c r="X229" s="262" t="str">
        <f t="shared" si="14"/>
        <v/>
      </c>
      <c r="Y229" s="8">
        <f t="shared" si="15"/>
        <v>0</v>
      </c>
      <c r="Z229" s="3"/>
      <c r="AA229" s="3"/>
      <c r="AB229" s="3"/>
      <c r="AC229" s="3"/>
    </row>
    <row r="230" ht="12.75" customHeight="1">
      <c r="A230" s="263" t="s">
        <v>283</v>
      </c>
      <c r="B230" s="263"/>
      <c r="C230" s="264"/>
      <c r="D230" s="30">
        <f>SUM(D71:D229)</f>
        <v>281</v>
      </c>
      <c r="E230" s="265">
        <f>SUMPRODUCT($D71:$D229,E71:E229)/$D230</f>
        <v>927.7864769</v>
      </c>
      <c r="F230" s="265"/>
      <c r="G230" s="265"/>
      <c r="H230" s="266" t="str">
        <f>IF(COUNTIF(H71:H229,"yes")&gt;0,"Yes","No")</f>
        <v>Yes</v>
      </c>
      <c r="I230" s="257">
        <f t="shared" ref="I230:X230" si="16">SUMPRODUCT($D71:$D229,I71:I229)/$D230</f>
        <v>4317.697509</v>
      </c>
      <c r="J230" s="255">
        <f t="shared" si="16"/>
        <v>4.805226096</v>
      </c>
      <c r="K230" s="35">
        <f t="shared" si="16"/>
        <v>0</v>
      </c>
      <c r="L230" s="35">
        <f t="shared" si="16"/>
        <v>0</v>
      </c>
      <c r="M230" s="267">
        <f t="shared" si="16"/>
        <v>0</v>
      </c>
      <c r="N230" s="35">
        <f t="shared" si="16"/>
        <v>4317.697509</v>
      </c>
      <c r="O230" s="255">
        <f t="shared" si="16"/>
        <v>4.805226096</v>
      </c>
      <c r="P230" s="35">
        <f t="shared" si="16"/>
        <v>0</v>
      </c>
      <c r="Q230" s="35">
        <f t="shared" si="16"/>
        <v>0</v>
      </c>
      <c r="R230" s="35">
        <f t="shared" si="16"/>
        <v>0</v>
      </c>
      <c r="S230" s="35">
        <f t="shared" si="16"/>
        <v>0</v>
      </c>
      <c r="T230" s="35">
        <f t="shared" si="16"/>
        <v>0</v>
      </c>
      <c r="U230" s="35">
        <f t="shared" si="16"/>
        <v>0</v>
      </c>
      <c r="V230" s="35">
        <f t="shared" si="16"/>
        <v>0</v>
      </c>
      <c r="W230" s="257">
        <f t="shared" si="16"/>
        <v>4317.697509</v>
      </c>
      <c r="X230" s="258">
        <f t="shared" si="16"/>
        <v>4.805226096</v>
      </c>
      <c r="Y230" s="3"/>
      <c r="Z230" s="3"/>
      <c r="AA230" s="3"/>
      <c r="AB230" s="3"/>
      <c r="AC230" s="3"/>
    </row>
    <row r="231" ht="12.75" customHeight="1">
      <c r="A231" s="9"/>
      <c r="B231" s="3"/>
      <c r="C231" s="17"/>
      <c r="D231" s="3"/>
      <c r="E231" s="3"/>
      <c r="F231" s="3"/>
      <c r="G231" s="3"/>
      <c r="H231" s="3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24"/>
      <c r="W231" s="19"/>
      <c r="X231" s="19"/>
      <c r="Y231" s="3"/>
      <c r="Z231" s="3"/>
      <c r="AA231" s="3"/>
      <c r="AB231" s="3"/>
      <c r="AC231" s="3"/>
    </row>
    <row r="232" ht="12.75" customHeight="1">
      <c r="A232" s="109" t="s">
        <v>284</v>
      </c>
      <c r="B232" s="109"/>
      <c r="C232" s="109"/>
      <c r="D232" s="109"/>
      <c r="E232" s="109"/>
      <c r="F232" s="109"/>
      <c r="G232" s="109"/>
      <c r="H232" s="109"/>
      <c r="I232" s="109"/>
      <c r="J232" s="109"/>
      <c r="K232" s="109"/>
      <c r="L232" s="109"/>
      <c r="M232" s="109"/>
      <c r="N232" s="109"/>
      <c r="O232" s="109"/>
      <c r="P232" s="109"/>
      <c r="Q232" s="109"/>
      <c r="R232" s="109"/>
      <c r="S232" s="109"/>
      <c r="T232" s="109"/>
      <c r="U232" s="109"/>
      <c r="V232" s="109"/>
      <c r="W232" s="109"/>
      <c r="X232" s="109"/>
      <c r="Y232" s="3"/>
      <c r="Z232" s="3"/>
      <c r="AA232" s="3"/>
      <c r="AB232" s="3"/>
      <c r="AC232" s="3"/>
    </row>
    <row r="233" ht="12.75" customHeight="1">
      <c r="A233" s="209"/>
      <c r="B233" s="209"/>
      <c r="C233" s="209"/>
      <c r="D233" s="209"/>
      <c r="E233" s="209"/>
      <c r="F233" s="209"/>
      <c r="G233" s="209"/>
      <c r="H233" s="209"/>
      <c r="I233" s="240" t="s">
        <v>84</v>
      </c>
      <c r="J233" s="181"/>
      <c r="K233" s="240" t="s">
        <v>16</v>
      </c>
      <c r="L233" s="181"/>
      <c r="M233" s="181"/>
      <c r="N233" s="240" t="s">
        <v>273</v>
      </c>
      <c r="O233" s="181"/>
      <c r="P233" s="240" t="s">
        <v>87</v>
      </c>
      <c r="Q233" s="181"/>
      <c r="R233" s="181"/>
      <c r="S233" s="181"/>
      <c r="T233" s="181"/>
      <c r="U233" s="181"/>
      <c r="V233" s="181"/>
      <c r="W233" s="240" t="s">
        <v>274</v>
      </c>
      <c r="X233" s="181"/>
      <c r="Y233" s="3"/>
      <c r="Z233" s="3"/>
      <c r="AA233" s="3"/>
      <c r="AB233" s="3"/>
      <c r="AC233" s="3"/>
    </row>
    <row r="234" ht="12.75" customHeight="1">
      <c r="A234" s="241" t="s">
        <v>97</v>
      </c>
      <c r="B234" s="242"/>
      <c r="C234" s="242"/>
      <c r="D234" s="242"/>
      <c r="E234" s="242"/>
      <c r="F234" s="242" t="s">
        <v>98</v>
      </c>
      <c r="G234" s="242" t="s">
        <v>99</v>
      </c>
      <c r="H234" s="242" t="s">
        <v>100</v>
      </c>
      <c r="I234" s="268" t="s">
        <v>101</v>
      </c>
      <c r="J234" s="269" t="s">
        <v>102</v>
      </c>
      <c r="K234" s="245" t="s">
        <v>103</v>
      </c>
      <c r="L234" s="246" t="s">
        <v>104</v>
      </c>
      <c r="M234" s="247" t="s">
        <v>105</v>
      </c>
      <c r="N234" s="245" t="s">
        <v>101</v>
      </c>
      <c r="O234" s="270" t="s">
        <v>102</v>
      </c>
      <c r="P234" s="245" t="s">
        <v>106</v>
      </c>
      <c r="Q234" s="246" t="s">
        <v>107</v>
      </c>
      <c r="R234" s="246" t="s">
        <v>108</v>
      </c>
      <c r="S234" s="246" t="s">
        <v>109</v>
      </c>
      <c r="T234" s="246" t="s">
        <v>110</v>
      </c>
      <c r="U234" s="246" t="s">
        <v>111</v>
      </c>
      <c r="V234" s="246" t="s">
        <v>112</v>
      </c>
      <c r="W234" s="245" t="s">
        <v>101</v>
      </c>
      <c r="X234" s="271" t="s">
        <v>102</v>
      </c>
      <c r="Y234" s="3"/>
      <c r="Z234" s="3"/>
      <c r="AA234" s="3"/>
      <c r="AB234" s="3"/>
      <c r="AC234" s="3"/>
    </row>
    <row r="235" ht="12.75" customHeight="1">
      <c r="A235" s="9" t="s">
        <v>114</v>
      </c>
      <c r="B235" s="3"/>
      <c r="C235" s="17"/>
      <c r="D235" s="166"/>
      <c r="E235" s="251"/>
      <c r="F235" s="166">
        <f t="shared" ref="F235:F241" si="18">SUMIF($A$71:$A$229,$A235,$D$71:$D$229)</f>
        <v>36</v>
      </c>
      <c r="G235" s="251">
        <f t="shared" ref="G235:G241" si="19">IFERROR(SUMPRODUCT($E$71:$E$229,$D$71:$D$229,--($A$71:$A$229=$A235)/$F235),0)</f>
        <v>542.2222222</v>
      </c>
      <c r="H235" s="251" t="str">
        <f t="shared" ref="H235:H241" si="20">IF(COUNTIFS($A$71:$A$229,A235,$H$71:$H$229,"Yes")=0,"N/A",IF(COUNTIFS($A$71:$A$229,A235,$H$71:$H$229,"Yes")&gt;0,"Yes","No"))</f>
        <v>Yes</v>
      </c>
      <c r="I235" s="257">
        <f t="shared" ref="I235:X235" si="17">IFERROR(SUMPRODUCT(I$71:I$229,$D$71:$D$229,--($A$71:$A$229=$A235)/$F235),0)</f>
        <v>3153.777778</v>
      </c>
      <c r="J235" s="255">
        <f t="shared" si="17"/>
        <v>5.878220777</v>
      </c>
      <c r="K235" s="24">
        <f t="shared" si="17"/>
        <v>0</v>
      </c>
      <c r="L235" s="24">
        <f t="shared" si="17"/>
        <v>0</v>
      </c>
      <c r="M235" s="124">
        <f t="shared" si="17"/>
        <v>0</v>
      </c>
      <c r="N235" s="24">
        <f t="shared" si="17"/>
        <v>3153.777778</v>
      </c>
      <c r="O235" s="123">
        <f t="shared" si="17"/>
        <v>5.878220777</v>
      </c>
      <c r="P235" s="24">
        <f t="shared" si="17"/>
        <v>0</v>
      </c>
      <c r="Q235" s="24">
        <f t="shared" si="17"/>
        <v>0</v>
      </c>
      <c r="R235" s="24">
        <f t="shared" si="17"/>
        <v>0</v>
      </c>
      <c r="S235" s="24">
        <f t="shared" si="17"/>
        <v>0</v>
      </c>
      <c r="T235" s="24">
        <f t="shared" si="17"/>
        <v>0</v>
      </c>
      <c r="U235" s="24">
        <f t="shared" si="17"/>
        <v>0</v>
      </c>
      <c r="V235" s="24">
        <f t="shared" si="17"/>
        <v>0</v>
      </c>
      <c r="W235" s="261">
        <f t="shared" si="17"/>
        <v>3153.777778</v>
      </c>
      <c r="X235" s="123">
        <f t="shared" si="17"/>
        <v>5.878220777</v>
      </c>
      <c r="Y235" s="3"/>
      <c r="Z235" s="3"/>
      <c r="AA235" s="3"/>
      <c r="AB235" s="3"/>
      <c r="AC235" s="3"/>
    </row>
    <row r="236" ht="12.75" customHeight="1">
      <c r="A236" s="9" t="s">
        <v>116</v>
      </c>
      <c r="B236" s="3"/>
      <c r="C236" s="17"/>
      <c r="D236" s="166"/>
      <c r="E236" s="251"/>
      <c r="F236" s="166">
        <f t="shared" si="18"/>
        <v>111</v>
      </c>
      <c r="G236" s="251">
        <f t="shared" si="19"/>
        <v>736.9009009</v>
      </c>
      <c r="H236" s="251" t="str">
        <f t="shared" si="20"/>
        <v>Yes</v>
      </c>
      <c r="I236" s="261">
        <f t="shared" ref="I236:X236" si="21">IFERROR(SUMPRODUCT(I$71:I$229,$D$71:$D$229,--($A$71:$A$229=$A236)/$F236),0)</f>
        <v>3620.45045</v>
      </c>
      <c r="J236" s="123">
        <f t="shared" si="21"/>
        <v>4.965311417</v>
      </c>
      <c r="K236" s="24">
        <f t="shared" si="21"/>
        <v>0</v>
      </c>
      <c r="L236" s="24">
        <f t="shared" si="21"/>
        <v>0</v>
      </c>
      <c r="M236" s="124">
        <f t="shared" si="21"/>
        <v>0</v>
      </c>
      <c r="N236" s="24">
        <f t="shared" si="21"/>
        <v>3620.45045</v>
      </c>
      <c r="O236" s="123">
        <f t="shared" si="21"/>
        <v>4.965311417</v>
      </c>
      <c r="P236" s="24">
        <f t="shared" si="21"/>
        <v>0</v>
      </c>
      <c r="Q236" s="24">
        <f t="shared" si="21"/>
        <v>0</v>
      </c>
      <c r="R236" s="24">
        <f t="shared" si="21"/>
        <v>0</v>
      </c>
      <c r="S236" s="24">
        <f t="shared" si="21"/>
        <v>0</v>
      </c>
      <c r="T236" s="24">
        <f t="shared" si="21"/>
        <v>0</v>
      </c>
      <c r="U236" s="24">
        <f t="shared" si="21"/>
        <v>0</v>
      </c>
      <c r="V236" s="24">
        <f t="shared" si="21"/>
        <v>0</v>
      </c>
      <c r="W236" s="261">
        <f t="shared" si="21"/>
        <v>3620.45045</v>
      </c>
      <c r="X236" s="123">
        <f t="shared" si="21"/>
        <v>4.965311417</v>
      </c>
      <c r="Y236" s="3"/>
      <c r="Z236" s="3"/>
      <c r="AA236" s="3"/>
      <c r="AB236" s="3"/>
      <c r="AC236" s="3"/>
    </row>
    <row r="237" ht="12.75" customHeight="1">
      <c r="A237" s="9" t="s">
        <v>117</v>
      </c>
      <c r="B237" s="3"/>
      <c r="C237" s="17"/>
      <c r="D237" s="166"/>
      <c r="E237" s="251"/>
      <c r="F237" s="166">
        <f t="shared" si="18"/>
        <v>134</v>
      </c>
      <c r="G237" s="251">
        <f t="shared" si="19"/>
        <v>1189.492537</v>
      </c>
      <c r="H237" s="251" t="str">
        <f t="shared" si="20"/>
        <v>N/A</v>
      </c>
      <c r="I237" s="261">
        <f t="shared" ref="I237:X237" si="22">IFERROR(SUMPRODUCT(I$71:I$229,$D$71:$D$229,--($A$71:$A$229=$A237)/$F237),0)</f>
        <v>5207.962687</v>
      </c>
      <c r="J237" s="123">
        <f t="shared" si="22"/>
        <v>4.38435088</v>
      </c>
      <c r="K237" s="24">
        <f t="shared" si="22"/>
        <v>0</v>
      </c>
      <c r="L237" s="24">
        <f t="shared" si="22"/>
        <v>0</v>
      </c>
      <c r="M237" s="124">
        <f t="shared" si="22"/>
        <v>0</v>
      </c>
      <c r="N237" s="24">
        <f t="shared" si="22"/>
        <v>5207.962687</v>
      </c>
      <c r="O237" s="123">
        <f t="shared" si="22"/>
        <v>4.38435088</v>
      </c>
      <c r="P237" s="24">
        <f t="shared" si="22"/>
        <v>0</v>
      </c>
      <c r="Q237" s="24">
        <f t="shared" si="22"/>
        <v>0</v>
      </c>
      <c r="R237" s="24">
        <f t="shared" si="22"/>
        <v>0</v>
      </c>
      <c r="S237" s="24">
        <f t="shared" si="22"/>
        <v>0</v>
      </c>
      <c r="T237" s="24">
        <f t="shared" si="22"/>
        <v>0</v>
      </c>
      <c r="U237" s="24">
        <f t="shared" si="22"/>
        <v>0</v>
      </c>
      <c r="V237" s="24">
        <f t="shared" si="22"/>
        <v>0</v>
      </c>
      <c r="W237" s="261">
        <f t="shared" si="22"/>
        <v>5207.962687</v>
      </c>
      <c r="X237" s="123">
        <f t="shared" si="22"/>
        <v>4.38435088</v>
      </c>
      <c r="Y237" s="272"/>
      <c r="Z237" s="3"/>
      <c r="AA237" s="3"/>
      <c r="AB237" s="3"/>
      <c r="AC237" s="3"/>
    </row>
    <row r="238" ht="12.75" customHeight="1">
      <c r="A238" s="9" t="s">
        <v>118</v>
      </c>
      <c r="B238" s="3"/>
      <c r="C238" s="17"/>
      <c r="D238" s="166"/>
      <c r="E238" s="251"/>
      <c r="F238" s="166">
        <f t="shared" si="18"/>
        <v>0</v>
      </c>
      <c r="G238" s="251">
        <f t="shared" si="19"/>
        <v>0</v>
      </c>
      <c r="H238" s="251" t="str">
        <f t="shared" si="20"/>
        <v>N/A</v>
      </c>
      <c r="I238" s="261">
        <f t="shared" ref="I238:X238" si="23">IFERROR(SUMPRODUCT(I$71:I$229,$D$71:$D$229,--($A$71:$A$229=$A238)/$F238),0)</f>
        <v>0</v>
      </c>
      <c r="J238" s="123">
        <f t="shared" si="23"/>
        <v>0</v>
      </c>
      <c r="K238" s="24">
        <f t="shared" si="23"/>
        <v>0</v>
      </c>
      <c r="L238" s="24">
        <f t="shared" si="23"/>
        <v>0</v>
      </c>
      <c r="M238" s="124">
        <f t="shared" si="23"/>
        <v>0</v>
      </c>
      <c r="N238" s="24">
        <f t="shared" si="23"/>
        <v>0</v>
      </c>
      <c r="O238" s="123">
        <f t="shared" si="23"/>
        <v>0</v>
      </c>
      <c r="P238" s="24">
        <f t="shared" si="23"/>
        <v>0</v>
      </c>
      <c r="Q238" s="24">
        <f t="shared" si="23"/>
        <v>0</v>
      </c>
      <c r="R238" s="24">
        <f t="shared" si="23"/>
        <v>0</v>
      </c>
      <c r="S238" s="24">
        <f t="shared" si="23"/>
        <v>0</v>
      </c>
      <c r="T238" s="24">
        <f t="shared" si="23"/>
        <v>0</v>
      </c>
      <c r="U238" s="24">
        <f t="shared" si="23"/>
        <v>0</v>
      </c>
      <c r="V238" s="24">
        <f t="shared" si="23"/>
        <v>0</v>
      </c>
      <c r="W238" s="261">
        <f t="shared" si="23"/>
        <v>0</v>
      </c>
      <c r="X238" s="123">
        <f t="shared" si="23"/>
        <v>0</v>
      </c>
      <c r="Y238" s="272"/>
      <c r="Z238" s="3"/>
      <c r="AA238" s="3"/>
      <c r="AB238" s="3"/>
      <c r="AC238" s="3"/>
    </row>
    <row r="239" ht="12.75" customHeight="1">
      <c r="A239" s="9" t="s">
        <v>119</v>
      </c>
      <c r="B239" s="3"/>
      <c r="C239" s="17"/>
      <c r="D239" s="166"/>
      <c r="E239" s="251"/>
      <c r="F239" s="166">
        <f t="shared" si="18"/>
        <v>0</v>
      </c>
      <c r="G239" s="251">
        <f t="shared" si="19"/>
        <v>0</v>
      </c>
      <c r="H239" s="251" t="str">
        <f t="shared" si="20"/>
        <v>N/A</v>
      </c>
      <c r="I239" s="261">
        <f t="shared" ref="I239:X239" si="24">IFERROR(SUMPRODUCT(I$71:I$229,$D$71:$D$229,--($A$71:$A$229=$A239)/$F239),0)</f>
        <v>0</v>
      </c>
      <c r="J239" s="123">
        <f t="shared" si="24"/>
        <v>0</v>
      </c>
      <c r="K239" s="24">
        <f t="shared" si="24"/>
        <v>0</v>
      </c>
      <c r="L239" s="24">
        <f t="shared" si="24"/>
        <v>0</v>
      </c>
      <c r="M239" s="124">
        <f t="shared" si="24"/>
        <v>0</v>
      </c>
      <c r="N239" s="24">
        <f t="shared" si="24"/>
        <v>0</v>
      </c>
      <c r="O239" s="123">
        <f t="shared" si="24"/>
        <v>0</v>
      </c>
      <c r="P239" s="24">
        <f t="shared" si="24"/>
        <v>0</v>
      </c>
      <c r="Q239" s="24">
        <f t="shared" si="24"/>
        <v>0</v>
      </c>
      <c r="R239" s="24">
        <f t="shared" si="24"/>
        <v>0</v>
      </c>
      <c r="S239" s="24">
        <f t="shared" si="24"/>
        <v>0</v>
      </c>
      <c r="T239" s="24">
        <f t="shared" si="24"/>
        <v>0</v>
      </c>
      <c r="U239" s="24">
        <f t="shared" si="24"/>
        <v>0</v>
      </c>
      <c r="V239" s="24">
        <f t="shared" si="24"/>
        <v>0</v>
      </c>
      <c r="W239" s="261">
        <f t="shared" si="24"/>
        <v>0</v>
      </c>
      <c r="X239" s="123">
        <f t="shared" si="24"/>
        <v>0</v>
      </c>
      <c r="Y239" s="272"/>
      <c r="Z239" s="3"/>
      <c r="AA239" s="3"/>
      <c r="AB239" s="3"/>
      <c r="AC239" s="3"/>
    </row>
    <row r="240" ht="12.75" customHeight="1">
      <c r="A240" s="9" t="s">
        <v>120</v>
      </c>
      <c r="B240" s="3"/>
      <c r="C240" s="17"/>
      <c r="D240" s="166"/>
      <c r="E240" s="251"/>
      <c r="F240" s="166">
        <f t="shared" si="18"/>
        <v>0</v>
      </c>
      <c r="G240" s="251">
        <f t="shared" si="19"/>
        <v>0</v>
      </c>
      <c r="H240" s="251" t="str">
        <f t="shared" si="20"/>
        <v>N/A</v>
      </c>
      <c r="I240" s="261">
        <f t="shared" ref="I240:X240" si="25">IFERROR(SUMPRODUCT(I$71:I$229,$D$71:$D$229,--($A$71:$A$229=$A240)/$F240),0)</f>
        <v>0</v>
      </c>
      <c r="J240" s="123">
        <f t="shared" si="25"/>
        <v>0</v>
      </c>
      <c r="K240" s="24">
        <f t="shared" si="25"/>
        <v>0</v>
      </c>
      <c r="L240" s="24">
        <f t="shared" si="25"/>
        <v>0</v>
      </c>
      <c r="M240" s="124">
        <f t="shared" si="25"/>
        <v>0</v>
      </c>
      <c r="N240" s="24">
        <f t="shared" si="25"/>
        <v>0</v>
      </c>
      <c r="O240" s="123">
        <f t="shared" si="25"/>
        <v>0</v>
      </c>
      <c r="P240" s="24">
        <f t="shared" si="25"/>
        <v>0</v>
      </c>
      <c r="Q240" s="24">
        <f t="shared" si="25"/>
        <v>0</v>
      </c>
      <c r="R240" s="24">
        <f t="shared" si="25"/>
        <v>0</v>
      </c>
      <c r="S240" s="24">
        <f t="shared" si="25"/>
        <v>0</v>
      </c>
      <c r="T240" s="24">
        <f t="shared" si="25"/>
        <v>0</v>
      </c>
      <c r="U240" s="24">
        <f t="shared" si="25"/>
        <v>0</v>
      </c>
      <c r="V240" s="24">
        <f t="shared" si="25"/>
        <v>0</v>
      </c>
      <c r="W240" s="261">
        <f t="shared" si="25"/>
        <v>0</v>
      </c>
      <c r="X240" s="123">
        <f t="shared" si="25"/>
        <v>0</v>
      </c>
      <c r="Y240" s="272"/>
      <c r="Z240" s="3"/>
      <c r="AA240" s="3"/>
      <c r="AB240" s="3"/>
      <c r="AC240" s="3"/>
    </row>
    <row r="241" ht="12.75" customHeight="1">
      <c r="A241" s="9" t="s">
        <v>121</v>
      </c>
      <c r="B241" s="3"/>
      <c r="C241" s="17"/>
      <c r="D241" s="166"/>
      <c r="E241" s="251"/>
      <c r="F241" s="166">
        <f t="shared" si="18"/>
        <v>0</v>
      </c>
      <c r="G241" s="251">
        <f t="shared" si="19"/>
        <v>0</v>
      </c>
      <c r="H241" s="251" t="str">
        <f t="shared" si="20"/>
        <v>N/A</v>
      </c>
      <c r="I241" s="261">
        <f t="shared" ref="I241:X241" si="26">IFERROR(SUMPRODUCT(I$71:I$229,$D$71:$D$229,--($A$71:$A$229=$A241)/$F241),0)</f>
        <v>0</v>
      </c>
      <c r="J241" s="273">
        <f t="shared" si="26"/>
        <v>0</v>
      </c>
      <c r="K241" s="24">
        <f t="shared" si="26"/>
        <v>0</v>
      </c>
      <c r="L241" s="24">
        <f t="shared" si="26"/>
        <v>0</v>
      </c>
      <c r="M241" s="124">
        <f t="shared" si="26"/>
        <v>0</v>
      </c>
      <c r="N241" s="24">
        <f t="shared" si="26"/>
        <v>0</v>
      </c>
      <c r="O241" s="123">
        <f t="shared" si="26"/>
        <v>0</v>
      </c>
      <c r="P241" s="24">
        <f t="shared" si="26"/>
        <v>0</v>
      </c>
      <c r="Q241" s="24">
        <f t="shared" si="26"/>
        <v>0</v>
      </c>
      <c r="R241" s="24">
        <f t="shared" si="26"/>
        <v>0</v>
      </c>
      <c r="S241" s="24">
        <f t="shared" si="26"/>
        <v>0</v>
      </c>
      <c r="T241" s="24">
        <f t="shared" si="26"/>
        <v>0</v>
      </c>
      <c r="U241" s="24">
        <f t="shared" si="26"/>
        <v>0</v>
      </c>
      <c r="V241" s="24">
        <f t="shared" si="26"/>
        <v>0</v>
      </c>
      <c r="W241" s="261">
        <f t="shared" si="26"/>
        <v>0</v>
      </c>
      <c r="X241" s="123">
        <f t="shared" si="26"/>
        <v>0</v>
      </c>
      <c r="Y241" s="272"/>
      <c r="Z241" s="3"/>
      <c r="AA241" s="3"/>
      <c r="AB241" s="3"/>
      <c r="AC241" s="3"/>
    </row>
    <row r="242" ht="12.75" customHeight="1">
      <c r="A242" s="263" t="s">
        <v>283</v>
      </c>
      <c r="B242" s="274"/>
      <c r="C242" s="275"/>
      <c r="D242" s="276"/>
      <c r="E242" s="276"/>
      <c r="F242" s="30">
        <f>SUM(F235:F241)</f>
        <v>281</v>
      </c>
      <c r="G242" s="265">
        <f>SUMPRODUCT(G235:G241,$F235:$F241)/$F242</f>
        <v>927.7864769</v>
      </c>
      <c r="H242" s="266" t="str">
        <f>IF(COUNTIF(H235:H241,"yes")&gt;0,"Yes","No")</f>
        <v>Yes</v>
      </c>
      <c r="I242" s="257">
        <f t="shared" ref="I242:X242" si="27">SUMPRODUCT(I235:I241,$F235:$F241)/$F242</f>
        <v>4317.697509</v>
      </c>
      <c r="J242" s="255">
        <f t="shared" si="27"/>
        <v>4.805226096</v>
      </c>
      <c r="K242" s="35">
        <f t="shared" si="27"/>
        <v>0</v>
      </c>
      <c r="L242" s="35">
        <f t="shared" si="27"/>
        <v>0</v>
      </c>
      <c r="M242" s="267">
        <f t="shared" si="27"/>
        <v>0</v>
      </c>
      <c r="N242" s="35">
        <f t="shared" si="27"/>
        <v>4317.697509</v>
      </c>
      <c r="O242" s="255">
        <f t="shared" si="27"/>
        <v>4.805226096</v>
      </c>
      <c r="P242" s="35">
        <f t="shared" si="27"/>
        <v>0</v>
      </c>
      <c r="Q242" s="35">
        <f t="shared" si="27"/>
        <v>0</v>
      </c>
      <c r="R242" s="35">
        <f t="shared" si="27"/>
        <v>0</v>
      </c>
      <c r="S242" s="35">
        <f t="shared" si="27"/>
        <v>0</v>
      </c>
      <c r="T242" s="35">
        <f t="shared" si="27"/>
        <v>0</v>
      </c>
      <c r="U242" s="35">
        <f t="shared" si="27"/>
        <v>0</v>
      </c>
      <c r="V242" s="35">
        <f t="shared" si="27"/>
        <v>0</v>
      </c>
      <c r="W242" s="257">
        <f t="shared" si="27"/>
        <v>4317.697509</v>
      </c>
      <c r="X242" s="255">
        <f t="shared" si="27"/>
        <v>4.805226096</v>
      </c>
      <c r="Y242" s="272"/>
      <c r="Z242" s="3"/>
      <c r="AA242" s="3"/>
      <c r="AB242" s="3"/>
      <c r="AC242" s="3"/>
    </row>
    <row r="243" ht="12.75" customHeight="1">
      <c r="A243" s="9"/>
      <c r="B243" s="9"/>
      <c r="C243" s="17"/>
      <c r="D243" s="166"/>
      <c r="E243" s="251"/>
      <c r="F243" s="251"/>
      <c r="G243" s="251"/>
      <c r="H243" s="251"/>
      <c r="I243" s="204"/>
      <c r="J243" s="204"/>
      <c r="K243" s="204"/>
      <c r="L243" s="204"/>
      <c r="M243" s="204"/>
      <c r="N243" s="204"/>
      <c r="O243" s="277"/>
      <c r="P243" s="204"/>
      <c r="Q243" s="204"/>
      <c r="R243" s="204"/>
      <c r="S243" s="204"/>
      <c r="T243" s="204"/>
      <c r="U243" s="204"/>
      <c r="V243" s="204"/>
      <c r="W243" s="204"/>
      <c r="X243" s="277"/>
      <c r="Y243" s="272"/>
      <c r="Z243" s="3"/>
      <c r="AA243" s="3"/>
      <c r="AB243" s="3"/>
      <c r="AC243" s="3"/>
    </row>
    <row r="244" ht="12.75" customHeight="1">
      <c r="A244" s="278" t="s">
        <v>285</v>
      </c>
      <c r="B244" s="9"/>
      <c r="C244" s="17"/>
      <c r="D244" s="166"/>
      <c r="E244" s="251"/>
      <c r="F244" s="251"/>
      <c r="G244" s="251"/>
      <c r="H244" s="251"/>
      <c r="I244" s="204"/>
      <c r="J244" s="204"/>
      <c r="K244" s="204"/>
      <c r="L244" s="204"/>
      <c r="M244" s="204"/>
      <c r="N244" s="204"/>
      <c r="O244" s="277"/>
      <c r="P244" s="204"/>
      <c r="Q244" s="204"/>
      <c r="R244" s="204"/>
      <c r="S244" s="204"/>
      <c r="T244" s="204"/>
      <c r="U244" s="204"/>
      <c r="V244" s="204"/>
      <c r="W244" s="204"/>
      <c r="X244" s="74"/>
      <c r="Y244" s="272"/>
      <c r="Z244" s="3"/>
      <c r="AA244" s="3"/>
      <c r="AB244" s="3"/>
      <c r="AC244" s="3"/>
    </row>
    <row r="245" ht="12.75" customHeight="1">
      <c r="A245" s="9"/>
      <c r="B245" s="9"/>
      <c r="C245" s="17"/>
      <c r="D245" s="17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272"/>
      <c r="Z245" s="3"/>
      <c r="AA245" s="3"/>
      <c r="AB245" s="3"/>
      <c r="AC245" s="3"/>
    </row>
    <row r="246" ht="12.75" customHeight="1">
      <c r="A246" s="9"/>
      <c r="B246" s="9"/>
      <c r="C246" s="17"/>
      <c r="D246" s="17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272"/>
      <c r="Z246" s="3"/>
      <c r="AA246" s="3"/>
      <c r="AB246" s="3"/>
      <c r="AC246" s="3"/>
    </row>
    <row r="247" ht="12.75" customHeight="1">
      <c r="A247" s="160"/>
      <c r="B247" s="3"/>
      <c r="C247" s="166"/>
      <c r="D247" s="121"/>
      <c r="E247" s="121"/>
      <c r="F247" s="166"/>
      <c r="G247" s="166"/>
      <c r="H247" s="17"/>
      <c r="I247" s="24"/>
      <c r="J247" s="24"/>
      <c r="K247" s="24"/>
      <c r="L247" s="24"/>
      <c r="M247" s="24"/>
      <c r="N247" s="24"/>
      <c r="O247" s="25"/>
      <c r="P247" s="24"/>
      <c r="Q247" s="24"/>
      <c r="R247" s="24"/>
      <c r="S247" s="24"/>
      <c r="T247" s="24"/>
      <c r="U247" s="24"/>
      <c r="V247" s="24"/>
      <c r="W247" s="24"/>
      <c r="X247" s="25"/>
      <c r="Y247" s="3"/>
      <c r="Z247" s="3"/>
      <c r="AA247" s="3"/>
      <c r="AB247" s="3"/>
      <c r="AC247" s="3"/>
    </row>
    <row r="248" ht="12.75" customHeight="1">
      <c r="A248" s="160"/>
      <c r="B248" s="3"/>
      <c r="C248" s="166"/>
      <c r="D248" s="121"/>
      <c r="E248" s="121"/>
      <c r="F248" s="166"/>
      <c r="G248" s="166"/>
      <c r="H248" s="17"/>
      <c r="I248" s="24"/>
      <c r="J248" s="24"/>
      <c r="K248" s="24"/>
      <c r="L248" s="24"/>
      <c r="M248" s="24"/>
      <c r="N248" s="24"/>
      <c r="O248" s="25"/>
      <c r="P248" s="24"/>
      <c r="Q248" s="24"/>
      <c r="R248" s="24"/>
      <c r="S248" s="24"/>
      <c r="T248" s="24"/>
      <c r="U248" s="24"/>
      <c r="V248" s="24"/>
      <c r="W248" s="24"/>
      <c r="X248" s="25"/>
      <c r="Y248" s="3"/>
      <c r="Z248" s="3"/>
      <c r="AA248" s="3"/>
      <c r="AB248" s="3"/>
      <c r="AC248" s="3"/>
    </row>
    <row r="249" ht="12.75" customHeight="1">
      <c r="A249" s="160"/>
      <c r="B249" s="3"/>
      <c r="C249" s="166"/>
      <c r="D249" s="121"/>
      <c r="E249" s="121"/>
      <c r="F249" s="166"/>
      <c r="G249" s="166"/>
      <c r="H249" s="17"/>
      <c r="I249" s="24"/>
      <c r="J249" s="24"/>
      <c r="K249" s="24"/>
      <c r="L249" s="24"/>
      <c r="M249" s="24"/>
      <c r="N249" s="24"/>
      <c r="O249" s="25"/>
      <c r="P249" s="24"/>
      <c r="Q249" s="24"/>
      <c r="R249" s="24"/>
      <c r="S249" s="24"/>
      <c r="T249" s="24"/>
      <c r="U249" s="24"/>
      <c r="V249" s="24"/>
      <c r="W249" s="24"/>
      <c r="X249" s="25"/>
      <c r="Y249" s="3"/>
      <c r="Z249" s="3"/>
      <c r="AA249" s="3"/>
      <c r="AB249" s="3"/>
      <c r="AC249" s="3"/>
    </row>
    <row r="250" ht="12.75" customHeight="1">
      <c r="A250" s="160"/>
      <c r="B250" s="3"/>
      <c r="C250" s="166"/>
      <c r="D250" s="121"/>
      <c r="E250" s="121"/>
      <c r="F250" s="166"/>
      <c r="G250" s="166"/>
      <c r="H250" s="17"/>
      <c r="I250" s="24"/>
      <c r="J250" s="24"/>
      <c r="K250" s="24"/>
      <c r="L250" s="24"/>
      <c r="M250" s="24"/>
      <c r="N250" s="24"/>
      <c r="O250" s="25"/>
      <c r="P250" s="24"/>
      <c r="Q250" s="24"/>
      <c r="R250" s="24"/>
      <c r="S250" s="24"/>
      <c r="T250" s="24"/>
      <c r="U250" s="24"/>
      <c r="V250" s="24"/>
      <c r="W250" s="24"/>
      <c r="X250" s="25"/>
      <c r="Y250" s="3"/>
      <c r="Z250" s="3"/>
      <c r="AA250" s="3"/>
      <c r="AB250" s="3"/>
      <c r="AC250" s="3"/>
    </row>
    <row r="251" ht="12.75" customHeight="1">
      <c r="A251" s="160"/>
      <c r="B251" s="3"/>
      <c r="C251" s="166"/>
      <c r="D251" s="121"/>
      <c r="E251" s="121"/>
      <c r="F251" s="166"/>
      <c r="G251" s="166"/>
      <c r="H251" s="17"/>
      <c r="I251" s="24"/>
      <c r="J251" s="24"/>
      <c r="K251" s="24"/>
      <c r="L251" s="24"/>
      <c r="M251" s="24"/>
      <c r="N251" s="24"/>
      <c r="O251" s="25"/>
      <c r="P251" s="24"/>
      <c r="Q251" s="24"/>
      <c r="R251" s="24"/>
      <c r="S251" s="24"/>
      <c r="T251" s="24"/>
      <c r="U251" s="24"/>
      <c r="V251" s="24"/>
      <c r="W251" s="24"/>
      <c r="X251" s="25"/>
      <c r="Y251" s="3"/>
      <c r="Z251" s="3"/>
      <c r="AA251" s="3"/>
      <c r="AB251" s="3"/>
      <c r="AC251" s="3"/>
    </row>
    <row r="252" ht="12.75" customHeight="1">
      <c r="A252" s="160"/>
      <c r="B252" s="3"/>
      <c r="C252" s="166"/>
      <c r="D252" s="121"/>
      <c r="E252" s="121"/>
      <c r="F252" s="166"/>
      <c r="G252" s="166"/>
      <c r="H252" s="17"/>
      <c r="I252" s="24"/>
      <c r="J252" s="24"/>
      <c r="K252" s="24"/>
      <c r="L252" s="24"/>
      <c r="M252" s="24"/>
      <c r="N252" s="24"/>
      <c r="O252" s="25"/>
      <c r="P252" s="24"/>
      <c r="Q252" s="24"/>
      <c r="R252" s="24"/>
      <c r="S252" s="24"/>
      <c r="T252" s="24"/>
      <c r="U252" s="24"/>
      <c r="V252" s="24"/>
      <c r="W252" s="24"/>
      <c r="X252" s="25"/>
      <c r="Y252" s="3"/>
      <c r="Z252" s="3"/>
      <c r="AA252" s="3"/>
      <c r="AB252" s="3"/>
      <c r="AC252" s="3"/>
    </row>
    <row r="253" ht="12.75" customHeight="1">
      <c r="A253" s="160"/>
      <c r="B253" s="3"/>
      <c r="C253" s="166"/>
      <c r="D253" s="121"/>
      <c r="E253" s="121"/>
      <c r="F253" s="166"/>
      <c r="G253" s="166"/>
      <c r="H253" s="17"/>
      <c r="I253" s="24"/>
      <c r="J253" s="24"/>
      <c r="K253" s="24"/>
      <c r="L253" s="24"/>
      <c r="M253" s="24"/>
      <c r="N253" s="24"/>
      <c r="O253" s="25"/>
      <c r="P253" s="24"/>
      <c r="Q253" s="24"/>
      <c r="R253" s="24"/>
      <c r="S253" s="24"/>
      <c r="T253" s="24"/>
      <c r="U253" s="24"/>
      <c r="V253" s="24"/>
      <c r="W253" s="24"/>
      <c r="X253" s="25"/>
      <c r="Y253" s="3"/>
      <c r="Z253" s="3"/>
      <c r="AA253" s="3"/>
      <c r="AB253" s="3"/>
      <c r="AC253" s="3"/>
    </row>
    <row r="254" ht="12.75" customHeight="1">
      <c r="A254" s="160"/>
      <c r="B254" s="3"/>
      <c r="C254" s="166"/>
      <c r="D254" s="121"/>
      <c r="E254" s="121"/>
      <c r="F254" s="166"/>
      <c r="G254" s="166"/>
      <c r="H254" s="17"/>
      <c r="I254" s="24"/>
      <c r="J254" s="24"/>
      <c r="K254" s="24"/>
      <c r="L254" s="24"/>
      <c r="M254" s="24"/>
      <c r="N254" s="24"/>
      <c r="O254" s="25"/>
      <c r="P254" s="24"/>
      <c r="Q254" s="24"/>
      <c r="R254" s="24"/>
      <c r="S254" s="24"/>
      <c r="T254" s="24"/>
      <c r="U254" s="24"/>
      <c r="V254" s="24"/>
      <c r="W254" s="24"/>
      <c r="X254" s="25"/>
      <c r="Y254" s="3"/>
      <c r="Z254" s="3"/>
      <c r="AA254" s="3"/>
      <c r="AB254" s="3"/>
      <c r="AC254" s="3"/>
    </row>
    <row r="255" ht="12.75" customHeight="1">
      <c r="A255" s="160"/>
      <c r="B255" s="3"/>
      <c r="C255" s="166"/>
      <c r="D255" s="121"/>
      <c r="E255" s="121"/>
      <c r="F255" s="166"/>
      <c r="G255" s="166"/>
      <c r="H255" s="17"/>
      <c r="I255" s="24"/>
      <c r="J255" s="24"/>
      <c r="K255" s="24"/>
      <c r="L255" s="24"/>
      <c r="M255" s="24"/>
      <c r="N255" s="24"/>
      <c r="O255" s="25"/>
      <c r="P255" s="24"/>
      <c r="Q255" s="24"/>
      <c r="R255" s="24"/>
      <c r="S255" s="24"/>
      <c r="T255" s="24"/>
      <c r="U255" s="24"/>
      <c r="V255" s="24"/>
      <c r="W255" s="24"/>
      <c r="X255" s="25"/>
      <c r="Y255" s="3"/>
      <c r="Z255" s="3"/>
      <c r="AA255" s="3"/>
      <c r="AB255" s="3"/>
      <c r="AC255" s="3"/>
    </row>
    <row r="256" ht="12.75" customHeight="1">
      <c r="A256" s="160"/>
      <c r="B256" s="3"/>
      <c r="C256" s="166"/>
      <c r="D256" s="121"/>
      <c r="E256" s="121"/>
      <c r="F256" s="166"/>
      <c r="G256" s="166"/>
      <c r="H256" s="17"/>
      <c r="I256" s="24"/>
      <c r="J256" s="24"/>
      <c r="K256" s="24"/>
      <c r="L256" s="24"/>
      <c r="M256" s="24"/>
      <c r="N256" s="24"/>
      <c r="O256" s="25"/>
      <c r="P256" s="24"/>
      <c r="Q256" s="24"/>
      <c r="R256" s="24"/>
      <c r="S256" s="24"/>
      <c r="T256" s="24"/>
      <c r="U256" s="24"/>
      <c r="V256" s="24"/>
      <c r="W256" s="24"/>
      <c r="X256" s="25"/>
      <c r="Y256" s="3"/>
      <c r="Z256" s="3"/>
      <c r="AA256" s="3"/>
      <c r="AB256" s="3"/>
      <c r="AC256" s="3"/>
    </row>
    <row r="257" ht="12.75" customHeight="1">
      <c r="A257" s="160"/>
      <c r="B257" s="3"/>
      <c r="C257" s="166"/>
      <c r="D257" s="121"/>
      <c r="E257" s="121"/>
      <c r="F257" s="166"/>
      <c r="G257" s="166"/>
      <c r="H257" s="17"/>
      <c r="I257" s="24"/>
      <c r="J257" s="24"/>
      <c r="K257" s="24"/>
      <c r="L257" s="24"/>
      <c r="M257" s="24"/>
      <c r="N257" s="24"/>
      <c r="O257" s="25"/>
      <c r="P257" s="24"/>
      <c r="Q257" s="24"/>
      <c r="R257" s="24"/>
      <c r="S257" s="24"/>
      <c r="T257" s="24"/>
      <c r="U257" s="24"/>
      <c r="V257" s="24"/>
      <c r="W257" s="24"/>
      <c r="X257" s="25"/>
      <c r="Y257" s="3"/>
      <c r="Z257" s="3"/>
      <c r="AA257" s="3"/>
      <c r="AB257" s="3"/>
      <c r="AC257" s="3"/>
    </row>
    <row r="258" ht="12.75" customHeight="1">
      <c r="A258" s="160"/>
      <c r="B258" s="3"/>
      <c r="C258" s="166"/>
      <c r="D258" s="121"/>
      <c r="E258" s="121"/>
      <c r="F258" s="166"/>
      <c r="G258" s="166"/>
      <c r="H258" s="17"/>
      <c r="I258" s="24"/>
      <c r="J258" s="24"/>
      <c r="K258" s="24"/>
      <c r="L258" s="24"/>
      <c r="M258" s="24"/>
      <c r="N258" s="24"/>
      <c r="O258" s="25"/>
      <c r="P258" s="24"/>
      <c r="Q258" s="24"/>
      <c r="R258" s="24"/>
      <c r="S258" s="24"/>
      <c r="T258" s="24"/>
      <c r="U258" s="24"/>
      <c r="V258" s="24"/>
      <c r="W258" s="24"/>
      <c r="X258" s="25"/>
      <c r="Y258" s="3"/>
      <c r="Z258" s="3"/>
      <c r="AA258" s="3"/>
      <c r="AB258" s="3"/>
      <c r="AC258" s="3"/>
    </row>
    <row r="259" ht="12.75" customHeight="1">
      <c r="A259" s="160"/>
      <c r="B259" s="3"/>
      <c r="C259" s="166"/>
      <c r="D259" s="121"/>
      <c r="E259" s="121"/>
      <c r="F259" s="166"/>
      <c r="G259" s="166"/>
      <c r="H259" s="17"/>
      <c r="I259" s="24"/>
      <c r="J259" s="24"/>
      <c r="K259" s="24"/>
      <c r="L259" s="24"/>
      <c r="M259" s="24"/>
      <c r="N259" s="24"/>
      <c r="O259" s="25"/>
      <c r="P259" s="24"/>
      <c r="Q259" s="24"/>
      <c r="R259" s="24"/>
      <c r="S259" s="24"/>
      <c r="T259" s="24"/>
      <c r="U259" s="24"/>
      <c r="V259" s="24"/>
      <c r="W259" s="24"/>
      <c r="X259" s="25"/>
      <c r="Y259" s="3"/>
      <c r="Z259" s="3"/>
      <c r="AA259" s="3"/>
      <c r="AB259" s="3"/>
      <c r="AC259" s="3"/>
    </row>
    <row r="260" ht="12.75" customHeight="1">
      <c r="A260" s="160"/>
      <c r="B260" s="3"/>
      <c r="C260" s="166"/>
      <c r="D260" s="121"/>
      <c r="E260" s="121"/>
      <c r="F260" s="166"/>
      <c r="G260" s="166"/>
      <c r="H260" s="17"/>
      <c r="I260" s="24"/>
      <c r="J260" s="24"/>
      <c r="K260" s="24"/>
      <c r="L260" s="24"/>
      <c r="M260" s="24"/>
      <c r="N260" s="24"/>
      <c r="O260" s="25"/>
      <c r="P260" s="24"/>
      <c r="Q260" s="24"/>
      <c r="R260" s="24"/>
      <c r="S260" s="24"/>
      <c r="T260" s="24"/>
      <c r="U260" s="24"/>
      <c r="V260" s="24"/>
      <c r="W260" s="24"/>
      <c r="X260" s="25"/>
      <c r="Y260" s="3"/>
      <c r="Z260" s="3"/>
      <c r="AA260" s="3"/>
      <c r="AB260" s="3"/>
      <c r="AC260" s="3"/>
    </row>
    <row r="261" ht="12.75" customHeight="1">
      <c r="A261" s="160"/>
      <c r="B261" s="3"/>
      <c r="C261" s="166"/>
      <c r="D261" s="121"/>
      <c r="E261" s="121"/>
      <c r="F261" s="166"/>
      <c r="G261" s="166"/>
      <c r="H261" s="17"/>
      <c r="I261" s="24"/>
      <c r="J261" s="24"/>
      <c r="K261" s="24"/>
      <c r="L261" s="24"/>
      <c r="M261" s="24"/>
      <c r="N261" s="24"/>
      <c r="O261" s="25"/>
      <c r="P261" s="24"/>
      <c r="Q261" s="24"/>
      <c r="R261" s="24"/>
      <c r="S261" s="24"/>
      <c r="T261" s="24"/>
      <c r="U261" s="24"/>
      <c r="V261" s="24"/>
      <c r="W261" s="24"/>
      <c r="X261" s="25"/>
      <c r="Y261" s="3"/>
      <c r="Z261" s="3"/>
      <c r="AA261" s="3"/>
      <c r="AB261" s="3"/>
      <c r="AC261" s="3"/>
    </row>
    <row r="262" ht="12.75" customHeight="1">
      <c r="A262" s="160"/>
      <c r="B262" s="3"/>
      <c r="C262" s="166"/>
      <c r="D262" s="121"/>
      <c r="E262" s="121"/>
      <c r="F262" s="166"/>
      <c r="G262" s="166"/>
      <c r="H262" s="17"/>
      <c r="I262" s="24"/>
      <c r="J262" s="24"/>
      <c r="K262" s="24"/>
      <c r="L262" s="24"/>
      <c r="M262" s="24"/>
      <c r="N262" s="24"/>
      <c r="O262" s="25"/>
      <c r="P262" s="24"/>
      <c r="Q262" s="24"/>
      <c r="R262" s="24"/>
      <c r="S262" s="24"/>
      <c r="T262" s="24"/>
      <c r="U262" s="24"/>
      <c r="V262" s="24"/>
      <c r="W262" s="24"/>
      <c r="X262" s="25"/>
      <c r="Y262" s="3"/>
      <c r="Z262" s="3"/>
      <c r="AA262" s="3"/>
      <c r="AB262" s="3"/>
      <c r="AC262" s="3"/>
    </row>
    <row r="263" ht="12.75" customHeight="1">
      <c r="A263" s="160"/>
      <c r="B263" s="3"/>
      <c r="C263" s="166"/>
      <c r="D263" s="121"/>
      <c r="E263" s="121"/>
      <c r="F263" s="166"/>
      <c r="G263" s="166"/>
      <c r="H263" s="17"/>
      <c r="I263" s="24"/>
      <c r="J263" s="24"/>
      <c r="K263" s="24"/>
      <c r="L263" s="24"/>
      <c r="M263" s="24"/>
      <c r="N263" s="24"/>
      <c r="O263" s="25"/>
      <c r="P263" s="24"/>
      <c r="Q263" s="24"/>
      <c r="R263" s="24"/>
      <c r="S263" s="24"/>
      <c r="T263" s="24"/>
      <c r="U263" s="24"/>
      <c r="V263" s="24"/>
      <c r="W263" s="24"/>
      <c r="X263" s="25"/>
      <c r="Y263" s="3"/>
      <c r="Z263" s="3"/>
      <c r="AA263" s="3"/>
      <c r="AB263" s="3"/>
      <c r="AC263" s="3"/>
    </row>
    <row r="264" ht="12.75" customHeight="1">
      <c r="A264" s="160"/>
      <c r="B264" s="3"/>
      <c r="C264" s="166"/>
      <c r="D264" s="121"/>
      <c r="E264" s="121"/>
      <c r="F264" s="166"/>
      <c r="G264" s="166"/>
      <c r="H264" s="17"/>
      <c r="I264" s="24"/>
      <c r="J264" s="24"/>
      <c r="K264" s="24"/>
      <c r="L264" s="24"/>
      <c r="M264" s="24"/>
      <c r="N264" s="24"/>
      <c r="O264" s="25"/>
      <c r="P264" s="24"/>
      <c r="Q264" s="24"/>
      <c r="R264" s="24"/>
      <c r="S264" s="24"/>
      <c r="T264" s="24"/>
      <c r="U264" s="24"/>
      <c r="V264" s="24"/>
      <c r="W264" s="24"/>
      <c r="X264" s="25"/>
      <c r="Y264" s="3"/>
      <c r="Z264" s="3"/>
      <c r="AA264" s="3"/>
      <c r="AB264" s="3"/>
      <c r="AC264" s="3"/>
    </row>
    <row r="265" ht="12.75" customHeight="1">
      <c r="A265" s="160"/>
      <c r="B265" s="3"/>
      <c r="C265" s="166"/>
      <c r="D265" s="121"/>
      <c r="E265" s="121"/>
      <c r="F265" s="166"/>
      <c r="G265" s="166"/>
      <c r="H265" s="17"/>
      <c r="I265" s="24"/>
      <c r="J265" s="24"/>
      <c r="K265" s="24"/>
      <c r="L265" s="24"/>
      <c r="M265" s="24"/>
      <c r="N265" s="24"/>
      <c r="O265" s="25"/>
      <c r="P265" s="24"/>
      <c r="Q265" s="24"/>
      <c r="R265" s="24"/>
      <c r="S265" s="24"/>
      <c r="T265" s="24"/>
      <c r="U265" s="24"/>
      <c r="V265" s="24"/>
      <c r="W265" s="24"/>
      <c r="X265" s="25"/>
      <c r="Y265" s="3"/>
      <c r="Z265" s="3"/>
      <c r="AA265" s="3"/>
      <c r="AB265" s="3"/>
      <c r="AC265" s="3"/>
    </row>
    <row r="266" ht="12.75" customHeight="1">
      <c r="A266" s="160"/>
      <c r="B266" s="3"/>
      <c r="C266" s="166"/>
      <c r="D266" s="121"/>
      <c r="E266" s="121"/>
      <c r="F266" s="166"/>
      <c r="G266" s="166"/>
      <c r="H266" s="17"/>
      <c r="I266" s="24"/>
      <c r="J266" s="24"/>
      <c r="K266" s="24"/>
      <c r="L266" s="24"/>
      <c r="M266" s="24"/>
      <c r="N266" s="24"/>
      <c r="O266" s="25"/>
      <c r="P266" s="24"/>
      <c r="Q266" s="24"/>
      <c r="R266" s="24"/>
      <c r="S266" s="24"/>
      <c r="T266" s="24"/>
      <c r="U266" s="24"/>
      <c r="V266" s="24"/>
      <c r="W266" s="24"/>
      <c r="X266" s="25"/>
      <c r="Y266" s="3"/>
      <c r="Z266" s="3"/>
      <c r="AA266" s="3"/>
      <c r="AB266" s="3"/>
      <c r="AC266" s="3"/>
    </row>
    <row r="267" ht="12.75" customHeight="1">
      <c r="A267" s="160"/>
      <c r="B267" s="3"/>
      <c r="C267" s="166"/>
      <c r="D267" s="121"/>
      <c r="E267" s="121"/>
      <c r="F267" s="166"/>
      <c r="G267" s="166"/>
      <c r="H267" s="17"/>
      <c r="I267" s="24"/>
      <c r="J267" s="24"/>
      <c r="K267" s="24"/>
      <c r="L267" s="24"/>
      <c r="M267" s="24"/>
      <c r="N267" s="24"/>
      <c r="O267" s="25"/>
      <c r="P267" s="24"/>
      <c r="Q267" s="24"/>
      <c r="R267" s="24"/>
      <c r="S267" s="24"/>
      <c r="T267" s="24"/>
      <c r="U267" s="24"/>
      <c r="V267" s="24"/>
      <c r="W267" s="24"/>
      <c r="X267" s="25"/>
      <c r="Y267" s="3"/>
      <c r="Z267" s="3"/>
      <c r="AA267" s="3"/>
      <c r="AB267" s="3"/>
      <c r="AC267" s="3"/>
    </row>
    <row r="268" ht="12.75" customHeight="1">
      <c r="A268" s="160"/>
      <c r="B268" s="3"/>
      <c r="C268" s="166"/>
      <c r="D268" s="121"/>
      <c r="E268" s="121"/>
      <c r="F268" s="166"/>
      <c r="G268" s="166"/>
      <c r="H268" s="17"/>
      <c r="I268" s="24"/>
      <c r="J268" s="24"/>
      <c r="K268" s="24"/>
      <c r="L268" s="24"/>
      <c r="M268" s="24"/>
      <c r="N268" s="24"/>
      <c r="O268" s="25"/>
      <c r="P268" s="24"/>
      <c r="Q268" s="24"/>
      <c r="R268" s="24"/>
      <c r="S268" s="24"/>
      <c r="T268" s="24"/>
      <c r="U268" s="24"/>
      <c r="V268" s="24"/>
      <c r="W268" s="24"/>
      <c r="X268" s="25"/>
      <c r="Y268" s="3"/>
      <c r="Z268" s="3"/>
      <c r="AA268" s="3"/>
      <c r="AB268" s="3"/>
      <c r="AC268" s="3"/>
    </row>
    <row r="269" ht="12.75" customHeight="1">
      <c r="A269" s="160"/>
      <c r="B269" s="3"/>
      <c r="C269" s="166"/>
      <c r="D269" s="121"/>
      <c r="E269" s="121"/>
      <c r="F269" s="166"/>
      <c r="G269" s="166"/>
      <c r="H269" s="17"/>
      <c r="I269" s="24"/>
      <c r="J269" s="24"/>
      <c r="K269" s="24"/>
      <c r="L269" s="24"/>
      <c r="M269" s="24"/>
      <c r="N269" s="24"/>
      <c r="O269" s="25"/>
      <c r="P269" s="24"/>
      <c r="Q269" s="24"/>
      <c r="R269" s="24"/>
      <c r="S269" s="24"/>
      <c r="T269" s="24"/>
      <c r="U269" s="24"/>
      <c r="V269" s="24"/>
      <c r="W269" s="24"/>
      <c r="X269" s="25"/>
      <c r="Y269" s="3"/>
      <c r="Z269" s="3"/>
      <c r="AA269" s="3"/>
      <c r="AB269" s="3"/>
      <c r="AC269" s="3"/>
    </row>
    <row r="270" ht="12.75" customHeight="1">
      <c r="A270" s="160"/>
      <c r="B270" s="3"/>
      <c r="C270" s="166"/>
      <c r="D270" s="121"/>
      <c r="E270" s="121"/>
      <c r="F270" s="166"/>
      <c r="G270" s="166"/>
      <c r="H270" s="17"/>
      <c r="I270" s="24"/>
      <c r="J270" s="24"/>
      <c r="K270" s="24"/>
      <c r="L270" s="24"/>
      <c r="M270" s="24"/>
      <c r="N270" s="24"/>
      <c r="O270" s="25"/>
      <c r="P270" s="24"/>
      <c r="Q270" s="24"/>
      <c r="R270" s="24"/>
      <c r="S270" s="24"/>
      <c r="T270" s="24"/>
      <c r="U270" s="24"/>
      <c r="V270" s="24"/>
      <c r="W270" s="24"/>
      <c r="X270" s="25"/>
      <c r="Y270" s="3"/>
      <c r="Z270" s="3"/>
      <c r="AA270" s="3"/>
      <c r="AB270" s="3"/>
      <c r="AC270" s="3"/>
    </row>
    <row r="271" ht="12.75" customHeight="1">
      <c r="A271" s="160"/>
      <c r="B271" s="3"/>
      <c r="C271" s="166"/>
      <c r="D271" s="121"/>
      <c r="E271" s="121"/>
      <c r="F271" s="166"/>
      <c r="G271" s="166"/>
      <c r="H271" s="17"/>
      <c r="I271" s="24"/>
      <c r="J271" s="24"/>
      <c r="K271" s="24"/>
      <c r="L271" s="24"/>
      <c r="M271" s="24"/>
      <c r="N271" s="24"/>
      <c r="O271" s="25"/>
      <c r="P271" s="24"/>
      <c r="Q271" s="24"/>
      <c r="R271" s="24"/>
      <c r="S271" s="24"/>
      <c r="T271" s="24"/>
      <c r="U271" s="24"/>
      <c r="V271" s="24"/>
      <c r="W271" s="24"/>
      <c r="X271" s="25"/>
      <c r="Y271" s="3"/>
      <c r="Z271" s="3"/>
      <c r="AA271" s="3"/>
      <c r="AB271" s="3"/>
      <c r="AC271" s="3"/>
    </row>
    <row r="272" ht="12.75" customHeight="1">
      <c r="A272" s="160"/>
      <c r="B272" s="3"/>
      <c r="C272" s="166"/>
      <c r="D272" s="121"/>
      <c r="E272" s="121"/>
      <c r="F272" s="166"/>
      <c r="G272" s="166"/>
      <c r="H272" s="17"/>
      <c r="I272" s="24"/>
      <c r="J272" s="24"/>
      <c r="K272" s="24"/>
      <c r="L272" s="24"/>
      <c r="M272" s="24"/>
      <c r="N272" s="24"/>
      <c r="O272" s="25"/>
      <c r="P272" s="24"/>
      <c r="Q272" s="24"/>
      <c r="R272" s="24"/>
      <c r="S272" s="24"/>
      <c r="T272" s="24"/>
      <c r="U272" s="24"/>
      <c r="V272" s="24"/>
      <c r="W272" s="24"/>
      <c r="X272" s="25"/>
      <c r="Y272" s="3"/>
      <c r="Z272" s="3"/>
      <c r="AA272" s="3"/>
      <c r="AB272" s="3"/>
      <c r="AC272" s="3"/>
    </row>
    <row r="273" ht="12.75" customHeight="1">
      <c r="A273" s="160"/>
      <c r="B273" s="3"/>
      <c r="C273" s="166"/>
      <c r="D273" s="121"/>
      <c r="E273" s="121"/>
      <c r="F273" s="166"/>
      <c r="G273" s="166"/>
      <c r="H273" s="17"/>
      <c r="I273" s="24"/>
      <c r="J273" s="24"/>
      <c r="K273" s="24"/>
      <c r="L273" s="24"/>
      <c r="M273" s="24"/>
      <c r="N273" s="24"/>
      <c r="O273" s="25"/>
      <c r="P273" s="24"/>
      <c r="Q273" s="24"/>
      <c r="R273" s="24"/>
      <c r="S273" s="24"/>
      <c r="T273" s="24"/>
      <c r="U273" s="24"/>
      <c r="V273" s="24"/>
      <c r="W273" s="24"/>
      <c r="X273" s="25"/>
      <c r="Y273" s="3"/>
      <c r="Z273" s="3"/>
      <c r="AA273" s="3"/>
      <c r="AB273" s="3"/>
      <c r="AC273" s="3"/>
    </row>
    <row r="274" ht="12.75" customHeight="1">
      <c r="A274" s="160"/>
      <c r="B274" s="3"/>
      <c r="C274" s="166"/>
      <c r="D274" s="121"/>
      <c r="E274" s="121"/>
      <c r="F274" s="166"/>
      <c r="G274" s="166"/>
      <c r="H274" s="17"/>
      <c r="I274" s="24"/>
      <c r="J274" s="24"/>
      <c r="K274" s="24"/>
      <c r="L274" s="24"/>
      <c r="M274" s="24"/>
      <c r="N274" s="24"/>
      <c r="O274" s="25"/>
      <c r="P274" s="24"/>
      <c r="Q274" s="24"/>
      <c r="R274" s="24"/>
      <c r="S274" s="24"/>
      <c r="T274" s="24"/>
      <c r="U274" s="24"/>
      <c r="V274" s="24"/>
      <c r="W274" s="24"/>
      <c r="X274" s="25"/>
      <c r="Y274" s="3"/>
      <c r="Z274" s="3"/>
      <c r="AA274" s="3"/>
      <c r="AB274" s="3"/>
      <c r="AC274" s="3"/>
    </row>
    <row r="275" ht="12.75" customHeight="1">
      <c r="A275" s="160"/>
      <c r="B275" s="3"/>
      <c r="C275" s="166"/>
      <c r="D275" s="121"/>
      <c r="E275" s="121"/>
      <c r="F275" s="166"/>
      <c r="G275" s="166"/>
      <c r="H275" s="17"/>
      <c r="I275" s="24"/>
      <c r="J275" s="24"/>
      <c r="K275" s="24"/>
      <c r="L275" s="24"/>
      <c r="M275" s="24"/>
      <c r="N275" s="24"/>
      <c r="O275" s="25"/>
      <c r="P275" s="24"/>
      <c r="Q275" s="24"/>
      <c r="R275" s="24"/>
      <c r="S275" s="24"/>
      <c r="T275" s="24"/>
      <c r="U275" s="24"/>
      <c r="V275" s="24"/>
      <c r="W275" s="24"/>
      <c r="X275" s="25"/>
      <c r="Y275" s="3"/>
      <c r="Z275" s="3"/>
      <c r="AA275" s="3"/>
      <c r="AB275" s="3"/>
      <c r="AC275" s="3"/>
    </row>
    <row r="276" ht="12.75" customHeight="1">
      <c r="A276" s="160"/>
      <c r="B276" s="3"/>
      <c r="C276" s="166"/>
      <c r="D276" s="121"/>
      <c r="E276" s="121"/>
      <c r="F276" s="166"/>
      <c r="G276" s="166"/>
      <c r="H276" s="17"/>
      <c r="I276" s="24"/>
      <c r="J276" s="24"/>
      <c r="K276" s="24"/>
      <c r="L276" s="24"/>
      <c r="M276" s="24"/>
      <c r="N276" s="24"/>
      <c r="O276" s="25"/>
      <c r="P276" s="24"/>
      <c r="Q276" s="24"/>
      <c r="R276" s="24"/>
      <c r="S276" s="24"/>
      <c r="T276" s="24"/>
      <c r="U276" s="24"/>
      <c r="V276" s="24"/>
      <c r="W276" s="24"/>
      <c r="X276" s="25"/>
      <c r="Y276" s="3"/>
      <c r="Z276" s="3"/>
      <c r="AA276" s="3"/>
      <c r="AB276" s="3"/>
      <c r="AC276" s="3"/>
    </row>
    <row r="277" ht="12.75" customHeight="1">
      <c r="A277" s="160"/>
      <c r="B277" s="3"/>
      <c r="C277" s="166"/>
      <c r="D277" s="121"/>
      <c r="E277" s="121"/>
      <c r="F277" s="166"/>
      <c r="G277" s="166"/>
      <c r="H277" s="17"/>
      <c r="I277" s="24"/>
      <c r="J277" s="24"/>
      <c r="K277" s="24"/>
      <c r="L277" s="24"/>
      <c r="M277" s="24"/>
      <c r="N277" s="24"/>
      <c r="O277" s="25"/>
      <c r="P277" s="24"/>
      <c r="Q277" s="24"/>
      <c r="R277" s="24"/>
      <c r="S277" s="24"/>
      <c r="T277" s="24"/>
      <c r="U277" s="24"/>
      <c r="V277" s="24"/>
      <c r="W277" s="24"/>
      <c r="X277" s="25"/>
      <c r="Y277" s="3"/>
      <c r="Z277" s="3"/>
      <c r="AA277" s="3"/>
      <c r="AB277" s="3"/>
      <c r="AC277" s="3"/>
    </row>
    <row r="278" ht="12.75" customHeight="1">
      <c r="A278" s="160"/>
      <c r="B278" s="3"/>
      <c r="C278" s="166"/>
      <c r="D278" s="121"/>
      <c r="E278" s="121"/>
      <c r="F278" s="166"/>
      <c r="G278" s="166"/>
      <c r="H278" s="17"/>
      <c r="I278" s="24"/>
      <c r="J278" s="24"/>
      <c r="K278" s="24"/>
      <c r="L278" s="24"/>
      <c r="M278" s="24"/>
      <c r="N278" s="24"/>
      <c r="O278" s="25"/>
      <c r="P278" s="24"/>
      <c r="Q278" s="24"/>
      <c r="R278" s="24"/>
      <c r="S278" s="24"/>
      <c r="T278" s="24"/>
      <c r="U278" s="24"/>
      <c r="V278" s="24"/>
      <c r="W278" s="24"/>
      <c r="X278" s="25"/>
      <c r="Y278" s="3"/>
      <c r="Z278" s="3"/>
      <c r="AA278" s="3"/>
      <c r="AB278" s="3"/>
      <c r="AC278" s="3"/>
    </row>
    <row r="279" ht="12.75" customHeight="1">
      <c r="A279" s="160"/>
      <c r="B279" s="3"/>
      <c r="C279" s="166"/>
      <c r="D279" s="121"/>
      <c r="E279" s="121"/>
      <c r="F279" s="166"/>
      <c r="G279" s="166"/>
      <c r="H279" s="17"/>
      <c r="I279" s="24"/>
      <c r="J279" s="24"/>
      <c r="K279" s="24"/>
      <c r="L279" s="24"/>
      <c r="M279" s="24"/>
      <c r="N279" s="24"/>
      <c r="O279" s="25"/>
      <c r="P279" s="24"/>
      <c r="Q279" s="24"/>
      <c r="R279" s="24"/>
      <c r="S279" s="24"/>
      <c r="T279" s="24"/>
      <c r="U279" s="24"/>
      <c r="V279" s="24"/>
      <c r="W279" s="24"/>
      <c r="X279" s="25"/>
      <c r="Y279" s="3"/>
      <c r="Z279" s="3"/>
      <c r="AA279" s="3"/>
      <c r="AB279" s="3"/>
      <c r="AC279" s="3"/>
    </row>
    <row r="280" ht="12.75" customHeight="1">
      <c r="A280" s="160"/>
      <c r="B280" s="3"/>
      <c r="C280" s="166"/>
      <c r="D280" s="121"/>
      <c r="E280" s="121"/>
      <c r="F280" s="166"/>
      <c r="G280" s="166"/>
      <c r="H280" s="17"/>
      <c r="I280" s="24"/>
      <c r="J280" s="24"/>
      <c r="K280" s="24"/>
      <c r="L280" s="24"/>
      <c r="M280" s="24"/>
      <c r="N280" s="24"/>
      <c r="O280" s="25"/>
      <c r="P280" s="24"/>
      <c r="Q280" s="24"/>
      <c r="R280" s="24"/>
      <c r="S280" s="24"/>
      <c r="T280" s="24"/>
      <c r="U280" s="24"/>
      <c r="V280" s="24"/>
      <c r="W280" s="24"/>
      <c r="X280" s="25"/>
      <c r="Y280" s="3"/>
      <c r="Z280" s="3"/>
      <c r="AA280" s="3"/>
      <c r="AB280" s="3"/>
      <c r="AC280" s="3"/>
    </row>
    <row r="281" ht="12.75" customHeight="1">
      <c r="A281" s="160"/>
      <c r="B281" s="3"/>
      <c r="C281" s="166"/>
      <c r="D281" s="121"/>
      <c r="E281" s="121"/>
      <c r="F281" s="166"/>
      <c r="G281" s="166"/>
      <c r="H281" s="17"/>
      <c r="I281" s="24"/>
      <c r="J281" s="24"/>
      <c r="K281" s="24"/>
      <c r="L281" s="24"/>
      <c r="M281" s="24"/>
      <c r="N281" s="24"/>
      <c r="O281" s="25"/>
      <c r="P281" s="24"/>
      <c r="Q281" s="24"/>
      <c r="R281" s="24"/>
      <c r="S281" s="24"/>
      <c r="T281" s="24"/>
      <c r="U281" s="24"/>
      <c r="V281" s="24"/>
      <c r="W281" s="24"/>
      <c r="X281" s="25"/>
      <c r="Y281" s="3"/>
      <c r="Z281" s="3"/>
      <c r="AA281" s="3"/>
      <c r="AB281" s="3"/>
      <c r="AC281" s="3"/>
    </row>
    <row r="282" ht="12.75" customHeight="1">
      <c r="A282" s="160"/>
      <c r="B282" s="3"/>
      <c r="C282" s="166"/>
      <c r="D282" s="121"/>
      <c r="E282" s="121"/>
      <c r="F282" s="166"/>
      <c r="G282" s="166"/>
      <c r="H282" s="17"/>
      <c r="I282" s="24"/>
      <c r="J282" s="24"/>
      <c r="K282" s="24"/>
      <c r="L282" s="24"/>
      <c r="M282" s="24"/>
      <c r="N282" s="24"/>
      <c r="O282" s="25"/>
      <c r="P282" s="24"/>
      <c r="Q282" s="24"/>
      <c r="R282" s="24"/>
      <c r="S282" s="24"/>
      <c r="T282" s="24"/>
      <c r="U282" s="24"/>
      <c r="V282" s="24"/>
      <c r="W282" s="24"/>
      <c r="X282" s="25"/>
      <c r="Y282" s="3"/>
      <c r="Z282" s="3"/>
      <c r="AA282" s="3"/>
      <c r="AB282" s="3"/>
      <c r="AC282" s="3"/>
    </row>
    <row r="283" ht="12.75" customHeight="1">
      <c r="A283" s="160"/>
      <c r="B283" s="3"/>
      <c r="C283" s="166"/>
      <c r="D283" s="121"/>
      <c r="E283" s="121"/>
      <c r="F283" s="166"/>
      <c r="G283" s="166"/>
      <c r="H283" s="17"/>
      <c r="I283" s="24"/>
      <c r="J283" s="24"/>
      <c r="K283" s="24"/>
      <c r="L283" s="24"/>
      <c r="M283" s="24"/>
      <c r="N283" s="24"/>
      <c r="O283" s="25"/>
      <c r="P283" s="24"/>
      <c r="Q283" s="24"/>
      <c r="R283" s="24"/>
      <c r="S283" s="24"/>
      <c r="T283" s="24"/>
      <c r="U283" s="24"/>
      <c r="V283" s="24"/>
      <c r="W283" s="24"/>
      <c r="X283" s="25"/>
      <c r="Y283" s="3"/>
      <c r="Z283" s="3"/>
      <c r="AA283" s="3"/>
      <c r="AB283" s="3"/>
      <c r="AC283" s="3"/>
    </row>
    <row r="284" ht="12.75" customHeight="1">
      <c r="A284" s="160"/>
      <c r="B284" s="3"/>
      <c r="C284" s="166"/>
      <c r="D284" s="121"/>
      <c r="E284" s="121"/>
      <c r="F284" s="166"/>
      <c r="G284" s="166"/>
      <c r="H284" s="17"/>
      <c r="I284" s="24"/>
      <c r="J284" s="24"/>
      <c r="K284" s="24"/>
      <c r="L284" s="24"/>
      <c r="M284" s="24"/>
      <c r="N284" s="24"/>
      <c r="O284" s="25"/>
      <c r="P284" s="24"/>
      <c r="Q284" s="24"/>
      <c r="R284" s="24"/>
      <c r="S284" s="24"/>
      <c r="T284" s="24"/>
      <c r="U284" s="24"/>
      <c r="V284" s="24"/>
      <c r="W284" s="24"/>
      <c r="X284" s="25"/>
      <c r="Y284" s="3"/>
      <c r="Z284" s="3"/>
      <c r="AA284" s="3"/>
      <c r="AB284" s="3"/>
      <c r="AC284" s="3"/>
    </row>
    <row r="285" ht="12.75" customHeight="1">
      <c r="A285" s="160"/>
      <c r="B285" s="3"/>
      <c r="C285" s="166"/>
      <c r="D285" s="121"/>
      <c r="E285" s="121"/>
      <c r="F285" s="166"/>
      <c r="G285" s="166"/>
      <c r="H285" s="17"/>
      <c r="I285" s="24"/>
      <c r="J285" s="24"/>
      <c r="K285" s="24"/>
      <c r="L285" s="24"/>
      <c r="M285" s="24"/>
      <c r="N285" s="24"/>
      <c r="O285" s="25"/>
      <c r="P285" s="24"/>
      <c r="Q285" s="24"/>
      <c r="R285" s="24"/>
      <c r="S285" s="24"/>
      <c r="T285" s="24"/>
      <c r="U285" s="24"/>
      <c r="V285" s="24"/>
      <c r="W285" s="24"/>
      <c r="X285" s="25"/>
      <c r="Y285" s="3"/>
      <c r="Z285" s="3"/>
      <c r="AA285" s="3"/>
      <c r="AB285" s="3"/>
      <c r="AC285" s="3"/>
    </row>
    <row r="286" ht="12.75" customHeight="1">
      <c r="A286" s="160"/>
      <c r="B286" s="3"/>
      <c r="C286" s="166"/>
      <c r="D286" s="121"/>
      <c r="E286" s="121"/>
      <c r="F286" s="166"/>
      <c r="G286" s="166"/>
      <c r="H286" s="17"/>
      <c r="I286" s="24"/>
      <c r="J286" s="24"/>
      <c r="K286" s="24"/>
      <c r="L286" s="24"/>
      <c r="M286" s="24"/>
      <c r="N286" s="24"/>
      <c r="O286" s="25"/>
      <c r="P286" s="24"/>
      <c r="Q286" s="24"/>
      <c r="R286" s="24"/>
      <c r="S286" s="24"/>
      <c r="T286" s="24"/>
      <c r="U286" s="24"/>
      <c r="V286" s="24"/>
      <c r="W286" s="24"/>
      <c r="X286" s="25"/>
      <c r="Y286" s="3"/>
      <c r="Z286" s="3"/>
      <c r="AA286" s="3"/>
      <c r="AB286" s="3"/>
      <c r="AC286" s="3"/>
    </row>
    <row r="287" ht="12.75" customHeight="1">
      <c r="A287" s="160"/>
      <c r="B287" s="3"/>
      <c r="C287" s="166"/>
      <c r="D287" s="121"/>
      <c r="E287" s="121"/>
      <c r="F287" s="166"/>
      <c r="G287" s="166"/>
      <c r="H287" s="17"/>
      <c r="I287" s="24"/>
      <c r="J287" s="24"/>
      <c r="K287" s="24"/>
      <c r="L287" s="24"/>
      <c r="M287" s="24"/>
      <c r="N287" s="24"/>
      <c r="O287" s="25"/>
      <c r="P287" s="24"/>
      <c r="Q287" s="24"/>
      <c r="R287" s="24"/>
      <c r="S287" s="24"/>
      <c r="T287" s="24"/>
      <c r="U287" s="24"/>
      <c r="V287" s="24"/>
      <c r="W287" s="24"/>
      <c r="X287" s="25"/>
      <c r="Y287" s="3"/>
      <c r="Z287" s="3"/>
      <c r="AA287" s="3"/>
      <c r="AB287" s="3"/>
      <c r="AC287" s="3"/>
    </row>
    <row r="288" ht="12.75" customHeight="1">
      <c r="A288" s="160"/>
      <c r="B288" s="3"/>
      <c r="C288" s="166"/>
      <c r="D288" s="121"/>
      <c r="E288" s="121"/>
      <c r="F288" s="166"/>
      <c r="G288" s="166"/>
      <c r="H288" s="17"/>
      <c r="I288" s="24"/>
      <c r="J288" s="24"/>
      <c r="K288" s="24"/>
      <c r="L288" s="24"/>
      <c r="M288" s="24"/>
      <c r="N288" s="24"/>
      <c r="O288" s="25"/>
      <c r="P288" s="24"/>
      <c r="Q288" s="24"/>
      <c r="R288" s="24"/>
      <c r="S288" s="24"/>
      <c r="T288" s="24"/>
      <c r="U288" s="24"/>
      <c r="V288" s="24"/>
      <c r="W288" s="24"/>
      <c r="X288" s="25"/>
      <c r="Y288" s="3"/>
      <c r="Z288" s="3"/>
      <c r="AA288" s="3"/>
      <c r="AB288" s="3"/>
      <c r="AC288" s="3"/>
    </row>
    <row r="289" ht="12.75" customHeight="1">
      <c r="A289" s="160"/>
      <c r="B289" s="3"/>
      <c r="C289" s="166"/>
      <c r="D289" s="121"/>
      <c r="E289" s="121"/>
      <c r="F289" s="166"/>
      <c r="G289" s="166"/>
      <c r="H289" s="17"/>
      <c r="I289" s="24"/>
      <c r="J289" s="24"/>
      <c r="K289" s="24"/>
      <c r="L289" s="24"/>
      <c r="M289" s="24"/>
      <c r="N289" s="24"/>
      <c r="O289" s="25"/>
      <c r="P289" s="24"/>
      <c r="Q289" s="24"/>
      <c r="R289" s="24"/>
      <c r="S289" s="24"/>
      <c r="T289" s="24"/>
      <c r="U289" s="24"/>
      <c r="V289" s="24"/>
      <c r="W289" s="24"/>
      <c r="X289" s="25"/>
      <c r="Y289" s="3"/>
      <c r="Z289" s="3"/>
      <c r="AA289" s="3"/>
      <c r="AB289" s="3"/>
      <c r="AC289" s="3"/>
    </row>
    <row r="290" ht="12.75" customHeight="1">
      <c r="A290" s="160"/>
      <c r="B290" s="3"/>
      <c r="C290" s="166"/>
      <c r="D290" s="121"/>
      <c r="E290" s="121"/>
      <c r="F290" s="166"/>
      <c r="G290" s="166"/>
      <c r="H290" s="17"/>
      <c r="I290" s="24"/>
      <c r="J290" s="24"/>
      <c r="K290" s="24"/>
      <c r="L290" s="24"/>
      <c r="M290" s="24"/>
      <c r="N290" s="24"/>
      <c r="O290" s="25"/>
      <c r="P290" s="24"/>
      <c r="Q290" s="24"/>
      <c r="R290" s="24"/>
      <c r="S290" s="24"/>
      <c r="T290" s="24"/>
      <c r="U290" s="24"/>
      <c r="V290" s="24"/>
      <c r="W290" s="24"/>
      <c r="X290" s="25"/>
      <c r="Y290" s="3"/>
      <c r="Z290" s="3"/>
      <c r="AA290" s="3"/>
      <c r="AB290" s="3"/>
      <c r="AC290" s="3"/>
    </row>
    <row r="291" ht="12.75" customHeight="1">
      <c r="A291" s="160"/>
      <c r="B291" s="3"/>
      <c r="C291" s="166"/>
      <c r="D291" s="121"/>
      <c r="E291" s="121"/>
      <c r="F291" s="166"/>
      <c r="G291" s="166"/>
      <c r="H291" s="17"/>
      <c r="I291" s="24"/>
      <c r="J291" s="24"/>
      <c r="K291" s="24"/>
      <c r="L291" s="24"/>
      <c r="M291" s="24"/>
      <c r="N291" s="24"/>
      <c r="O291" s="25"/>
      <c r="P291" s="24"/>
      <c r="Q291" s="24"/>
      <c r="R291" s="24"/>
      <c r="S291" s="24"/>
      <c r="T291" s="24"/>
      <c r="U291" s="24"/>
      <c r="V291" s="24"/>
      <c r="W291" s="24"/>
      <c r="X291" s="25"/>
      <c r="Y291" s="3"/>
      <c r="Z291" s="3"/>
      <c r="AA291" s="3"/>
      <c r="AB291" s="3"/>
      <c r="AC291" s="3"/>
    </row>
    <row r="292" ht="12.75" customHeight="1">
      <c r="A292" s="160"/>
      <c r="B292" s="3"/>
      <c r="C292" s="166"/>
      <c r="D292" s="121"/>
      <c r="E292" s="121"/>
      <c r="F292" s="166"/>
      <c r="G292" s="166"/>
      <c r="H292" s="17"/>
      <c r="I292" s="24"/>
      <c r="J292" s="24"/>
      <c r="K292" s="24"/>
      <c r="L292" s="24"/>
      <c r="M292" s="24"/>
      <c r="N292" s="24"/>
      <c r="O292" s="25"/>
      <c r="P292" s="24"/>
      <c r="Q292" s="24"/>
      <c r="R292" s="24"/>
      <c r="S292" s="24"/>
      <c r="T292" s="24"/>
      <c r="U292" s="24"/>
      <c r="V292" s="24"/>
      <c r="W292" s="24"/>
      <c r="X292" s="25"/>
      <c r="Y292" s="3"/>
      <c r="Z292" s="3"/>
      <c r="AA292" s="3"/>
      <c r="AB292" s="3"/>
      <c r="AC292" s="3"/>
    </row>
    <row r="293" ht="12.75" customHeight="1">
      <c r="A293" s="160"/>
      <c r="B293" s="3"/>
      <c r="C293" s="166"/>
      <c r="D293" s="121"/>
      <c r="E293" s="121"/>
      <c r="F293" s="166"/>
      <c r="G293" s="166"/>
      <c r="H293" s="17"/>
      <c r="I293" s="24"/>
      <c r="J293" s="24"/>
      <c r="K293" s="24"/>
      <c r="L293" s="24"/>
      <c r="M293" s="24"/>
      <c r="N293" s="24"/>
      <c r="O293" s="25"/>
      <c r="P293" s="24"/>
      <c r="Q293" s="24"/>
      <c r="R293" s="24"/>
      <c r="S293" s="24"/>
      <c r="T293" s="24"/>
      <c r="U293" s="24"/>
      <c r="V293" s="24"/>
      <c r="W293" s="24"/>
      <c r="X293" s="25"/>
      <c r="Y293" s="3"/>
      <c r="Z293" s="3"/>
      <c r="AA293" s="3"/>
      <c r="AB293" s="3"/>
      <c r="AC293" s="3"/>
    </row>
    <row r="294" ht="12.75" customHeight="1">
      <c r="A294" s="160"/>
      <c r="B294" s="3"/>
      <c r="C294" s="166"/>
      <c r="D294" s="121"/>
      <c r="E294" s="121"/>
      <c r="F294" s="166"/>
      <c r="G294" s="166"/>
      <c r="H294" s="17"/>
      <c r="I294" s="24"/>
      <c r="J294" s="24"/>
      <c r="K294" s="24"/>
      <c r="L294" s="24"/>
      <c r="M294" s="24"/>
      <c r="N294" s="24"/>
      <c r="O294" s="25"/>
      <c r="P294" s="24"/>
      <c r="Q294" s="24"/>
      <c r="R294" s="24"/>
      <c r="S294" s="24"/>
      <c r="T294" s="24"/>
      <c r="U294" s="24"/>
      <c r="V294" s="24"/>
      <c r="W294" s="24"/>
      <c r="X294" s="25"/>
      <c r="Y294" s="3"/>
      <c r="Z294" s="3"/>
      <c r="AA294" s="3"/>
      <c r="AB294" s="3"/>
      <c r="AC294" s="3"/>
    </row>
    <row r="295" ht="12.75" customHeight="1">
      <c r="A295" s="160"/>
      <c r="B295" s="3"/>
      <c r="C295" s="166"/>
      <c r="D295" s="121"/>
      <c r="E295" s="121"/>
      <c r="F295" s="166"/>
      <c r="G295" s="166"/>
      <c r="H295" s="17"/>
      <c r="I295" s="24"/>
      <c r="J295" s="24"/>
      <c r="K295" s="24"/>
      <c r="L295" s="24"/>
      <c r="M295" s="24"/>
      <c r="N295" s="24"/>
      <c r="O295" s="25"/>
      <c r="P295" s="24"/>
      <c r="Q295" s="24"/>
      <c r="R295" s="24"/>
      <c r="S295" s="24"/>
      <c r="T295" s="24"/>
      <c r="U295" s="24"/>
      <c r="V295" s="24"/>
      <c r="W295" s="24"/>
      <c r="X295" s="25"/>
      <c r="Y295" s="3"/>
      <c r="Z295" s="3"/>
      <c r="AA295" s="3"/>
      <c r="AB295" s="3"/>
      <c r="AC295" s="3"/>
    </row>
    <row r="296" ht="12.75" customHeight="1">
      <c r="A296" s="160"/>
      <c r="B296" s="3"/>
      <c r="C296" s="166"/>
      <c r="D296" s="121"/>
      <c r="E296" s="121"/>
      <c r="F296" s="166"/>
      <c r="G296" s="166"/>
      <c r="H296" s="17"/>
      <c r="I296" s="24"/>
      <c r="J296" s="24"/>
      <c r="K296" s="24"/>
      <c r="L296" s="24"/>
      <c r="M296" s="24"/>
      <c r="N296" s="24"/>
      <c r="O296" s="25"/>
      <c r="P296" s="24"/>
      <c r="Q296" s="24"/>
      <c r="R296" s="24"/>
      <c r="S296" s="24"/>
      <c r="T296" s="24"/>
      <c r="U296" s="24"/>
      <c r="V296" s="24"/>
      <c r="W296" s="24"/>
      <c r="X296" s="25"/>
      <c r="Y296" s="3"/>
      <c r="Z296" s="3"/>
      <c r="AA296" s="3"/>
      <c r="AB296" s="3"/>
      <c r="AC296" s="3"/>
    </row>
    <row r="297" ht="12.75" customHeight="1">
      <c r="A297" s="160"/>
      <c r="B297" s="3"/>
      <c r="C297" s="166"/>
      <c r="D297" s="121"/>
      <c r="E297" s="121"/>
      <c r="F297" s="166"/>
      <c r="G297" s="166"/>
      <c r="H297" s="17"/>
      <c r="I297" s="24"/>
      <c r="J297" s="24"/>
      <c r="K297" s="24"/>
      <c r="L297" s="24"/>
      <c r="M297" s="24"/>
      <c r="N297" s="24"/>
      <c r="O297" s="25"/>
      <c r="P297" s="24"/>
      <c r="Q297" s="24"/>
      <c r="R297" s="24"/>
      <c r="S297" s="24"/>
      <c r="T297" s="24"/>
      <c r="U297" s="24"/>
      <c r="V297" s="24"/>
      <c r="W297" s="24"/>
      <c r="X297" s="25"/>
      <c r="Y297" s="3"/>
      <c r="Z297" s="3"/>
      <c r="AA297" s="3"/>
      <c r="AB297" s="3"/>
      <c r="AC297" s="3"/>
    </row>
    <row r="298" ht="12.75" customHeight="1">
      <c r="A298" s="160"/>
      <c r="B298" s="3"/>
      <c r="C298" s="166"/>
      <c r="D298" s="121"/>
      <c r="E298" s="121"/>
      <c r="F298" s="166"/>
      <c r="G298" s="166"/>
      <c r="H298" s="17"/>
      <c r="I298" s="24"/>
      <c r="J298" s="24"/>
      <c r="K298" s="24"/>
      <c r="L298" s="24"/>
      <c r="M298" s="24"/>
      <c r="N298" s="24"/>
      <c r="O298" s="25"/>
      <c r="P298" s="24"/>
      <c r="Q298" s="24"/>
      <c r="R298" s="24"/>
      <c r="S298" s="24"/>
      <c r="T298" s="24"/>
      <c r="U298" s="24"/>
      <c r="V298" s="24"/>
      <c r="W298" s="24"/>
      <c r="X298" s="25"/>
      <c r="Y298" s="3"/>
      <c r="Z298" s="3"/>
      <c r="AA298" s="3"/>
      <c r="AB298" s="3"/>
      <c r="AC298" s="3"/>
    </row>
    <row r="299" ht="12.75" customHeight="1">
      <c r="A299" s="160"/>
      <c r="B299" s="3"/>
      <c r="C299" s="166"/>
      <c r="D299" s="121"/>
      <c r="E299" s="121"/>
      <c r="F299" s="166"/>
      <c r="G299" s="166"/>
      <c r="H299" s="17"/>
      <c r="I299" s="24"/>
      <c r="J299" s="24"/>
      <c r="K299" s="24"/>
      <c r="L299" s="24"/>
      <c r="M299" s="24"/>
      <c r="N299" s="24"/>
      <c r="O299" s="25"/>
      <c r="P299" s="24"/>
      <c r="Q299" s="24"/>
      <c r="R299" s="24"/>
      <c r="S299" s="24"/>
      <c r="T299" s="24"/>
      <c r="U299" s="24"/>
      <c r="V299" s="24"/>
      <c r="W299" s="24"/>
      <c r="X299" s="25"/>
      <c r="Y299" s="3"/>
      <c r="Z299" s="3"/>
      <c r="AA299" s="3"/>
      <c r="AB299" s="3"/>
      <c r="AC299" s="3"/>
    </row>
    <row r="300" ht="12.75" customHeight="1">
      <c r="A300" s="160"/>
      <c r="B300" s="3"/>
      <c r="C300" s="166"/>
      <c r="D300" s="121"/>
      <c r="E300" s="121"/>
      <c r="F300" s="166"/>
      <c r="G300" s="166"/>
      <c r="H300" s="17"/>
      <c r="I300" s="24"/>
      <c r="J300" s="24"/>
      <c r="K300" s="24"/>
      <c r="L300" s="24"/>
      <c r="M300" s="24"/>
      <c r="N300" s="24"/>
      <c r="O300" s="25"/>
      <c r="P300" s="24"/>
      <c r="Q300" s="24"/>
      <c r="R300" s="24"/>
      <c r="S300" s="24"/>
      <c r="T300" s="24"/>
      <c r="U300" s="24"/>
      <c r="V300" s="24"/>
      <c r="W300" s="24"/>
      <c r="X300" s="25"/>
      <c r="Y300" s="3"/>
      <c r="Z300" s="3"/>
      <c r="AA300" s="3"/>
      <c r="AB300" s="3"/>
      <c r="AC300" s="3"/>
    </row>
    <row r="301" ht="12.75" customHeight="1">
      <c r="A301" s="160"/>
      <c r="B301" s="3"/>
      <c r="C301" s="166"/>
      <c r="D301" s="121"/>
      <c r="E301" s="121"/>
      <c r="F301" s="166"/>
      <c r="G301" s="166"/>
      <c r="H301" s="17"/>
      <c r="I301" s="24"/>
      <c r="J301" s="24"/>
      <c r="K301" s="24"/>
      <c r="L301" s="24"/>
      <c r="M301" s="24"/>
      <c r="N301" s="24"/>
      <c r="O301" s="25"/>
      <c r="P301" s="24"/>
      <c r="Q301" s="24"/>
      <c r="R301" s="24"/>
      <c r="S301" s="24"/>
      <c r="T301" s="24"/>
      <c r="U301" s="24"/>
      <c r="V301" s="24"/>
      <c r="W301" s="24"/>
      <c r="X301" s="25"/>
      <c r="Y301" s="3"/>
      <c r="Z301" s="3"/>
      <c r="AA301" s="3"/>
      <c r="AB301" s="3"/>
      <c r="AC301" s="3"/>
    </row>
    <row r="302" ht="12.75" customHeight="1">
      <c r="A302" s="160"/>
      <c r="B302" s="3"/>
      <c r="C302" s="166"/>
      <c r="D302" s="121"/>
      <c r="E302" s="121"/>
      <c r="F302" s="166"/>
      <c r="G302" s="166"/>
      <c r="H302" s="17"/>
      <c r="I302" s="24"/>
      <c r="J302" s="24"/>
      <c r="K302" s="24"/>
      <c r="L302" s="24"/>
      <c r="M302" s="24"/>
      <c r="N302" s="24"/>
      <c r="O302" s="25"/>
      <c r="P302" s="24"/>
      <c r="Q302" s="24"/>
      <c r="R302" s="24"/>
      <c r="S302" s="24"/>
      <c r="T302" s="24"/>
      <c r="U302" s="24"/>
      <c r="V302" s="24"/>
      <c r="W302" s="24"/>
      <c r="X302" s="25"/>
      <c r="Y302" s="3"/>
      <c r="Z302" s="3"/>
      <c r="AA302" s="3"/>
      <c r="AB302" s="3"/>
      <c r="AC302" s="3"/>
    </row>
    <row r="303" ht="12.75" customHeight="1">
      <c r="A303" s="160"/>
      <c r="B303" s="3"/>
      <c r="C303" s="166"/>
      <c r="D303" s="121"/>
      <c r="E303" s="121"/>
      <c r="F303" s="166"/>
      <c r="G303" s="166"/>
      <c r="H303" s="17"/>
      <c r="I303" s="24"/>
      <c r="J303" s="24"/>
      <c r="K303" s="24"/>
      <c r="L303" s="24"/>
      <c r="M303" s="24"/>
      <c r="N303" s="24"/>
      <c r="O303" s="25"/>
      <c r="P303" s="24"/>
      <c r="Q303" s="24"/>
      <c r="R303" s="24"/>
      <c r="S303" s="24"/>
      <c r="T303" s="24"/>
      <c r="U303" s="24"/>
      <c r="V303" s="24"/>
      <c r="W303" s="24"/>
      <c r="X303" s="25"/>
      <c r="Y303" s="3"/>
      <c r="Z303" s="3"/>
      <c r="AA303" s="3"/>
      <c r="AB303" s="3"/>
      <c r="AC303" s="3"/>
    </row>
    <row r="304" ht="12.75" customHeight="1">
      <c r="A304" s="160"/>
      <c r="B304" s="3"/>
      <c r="C304" s="166"/>
      <c r="D304" s="121"/>
      <c r="E304" s="121"/>
      <c r="F304" s="166"/>
      <c r="G304" s="166"/>
      <c r="H304" s="17"/>
      <c r="I304" s="24"/>
      <c r="J304" s="24"/>
      <c r="K304" s="24"/>
      <c r="L304" s="24"/>
      <c r="M304" s="24"/>
      <c r="N304" s="24"/>
      <c r="O304" s="25"/>
      <c r="P304" s="24"/>
      <c r="Q304" s="24"/>
      <c r="R304" s="24"/>
      <c r="S304" s="24"/>
      <c r="T304" s="24"/>
      <c r="U304" s="24"/>
      <c r="V304" s="24"/>
      <c r="W304" s="24"/>
      <c r="X304" s="25"/>
      <c r="Y304" s="3"/>
      <c r="Z304" s="3"/>
      <c r="AA304" s="3"/>
      <c r="AB304" s="3"/>
      <c r="AC304" s="3"/>
    </row>
    <row r="305" ht="12.75" customHeight="1">
      <c r="A305" s="160"/>
      <c r="B305" s="3"/>
      <c r="C305" s="166"/>
      <c r="D305" s="121"/>
      <c r="E305" s="121"/>
      <c r="F305" s="166"/>
      <c r="G305" s="166"/>
      <c r="H305" s="17"/>
      <c r="I305" s="24"/>
      <c r="J305" s="24"/>
      <c r="K305" s="24"/>
      <c r="L305" s="24"/>
      <c r="M305" s="24"/>
      <c r="N305" s="24"/>
      <c r="O305" s="25"/>
      <c r="P305" s="24"/>
      <c r="Q305" s="24"/>
      <c r="R305" s="24"/>
      <c r="S305" s="24"/>
      <c r="T305" s="24"/>
      <c r="U305" s="24"/>
      <c r="V305" s="24"/>
      <c r="W305" s="24"/>
      <c r="X305" s="25"/>
      <c r="Y305" s="3"/>
      <c r="Z305" s="3"/>
      <c r="AA305" s="3"/>
      <c r="AB305" s="3"/>
      <c r="AC305" s="3"/>
    </row>
    <row r="306" ht="12.75" customHeight="1">
      <c r="A306" s="160"/>
      <c r="B306" s="3"/>
      <c r="C306" s="166"/>
      <c r="D306" s="121"/>
      <c r="E306" s="121"/>
      <c r="F306" s="166"/>
      <c r="G306" s="166"/>
      <c r="H306" s="17"/>
      <c r="I306" s="24"/>
      <c r="J306" s="24"/>
      <c r="K306" s="24"/>
      <c r="L306" s="24"/>
      <c r="M306" s="24"/>
      <c r="N306" s="24"/>
      <c r="O306" s="25"/>
      <c r="P306" s="24"/>
      <c r="Q306" s="24"/>
      <c r="R306" s="24"/>
      <c r="S306" s="24"/>
      <c r="T306" s="24"/>
      <c r="U306" s="24"/>
      <c r="V306" s="24"/>
      <c r="W306" s="24"/>
      <c r="X306" s="25"/>
      <c r="Y306" s="3"/>
      <c r="Z306" s="3"/>
      <c r="AA306" s="3"/>
      <c r="AB306" s="3"/>
      <c r="AC306" s="3"/>
    </row>
    <row r="307" ht="12.75" customHeight="1">
      <c r="A307" s="160"/>
      <c r="B307" s="3"/>
      <c r="C307" s="166"/>
      <c r="D307" s="121"/>
      <c r="E307" s="121"/>
      <c r="F307" s="166"/>
      <c r="G307" s="166"/>
      <c r="H307" s="17"/>
      <c r="I307" s="24"/>
      <c r="J307" s="24"/>
      <c r="K307" s="24"/>
      <c r="L307" s="24"/>
      <c r="M307" s="24"/>
      <c r="N307" s="24"/>
      <c r="O307" s="25"/>
      <c r="P307" s="24"/>
      <c r="Q307" s="24"/>
      <c r="R307" s="24"/>
      <c r="S307" s="24"/>
      <c r="T307" s="24"/>
      <c r="U307" s="24"/>
      <c r="V307" s="24"/>
      <c r="W307" s="24"/>
      <c r="X307" s="25"/>
      <c r="Y307" s="3"/>
      <c r="Z307" s="3"/>
      <c r="AA307" s="3"/>
      <c r="AB307" s="3"/>
      <c r="AC307" s="3"/>
    </row>
    <row r="308" ht="12.75" customHeight="1">
      <c r="A308" s="160"/>
      <c r="B308" s="3"/>
      <c r="C308" s="166"/>
      <c r="D308" s="121"/>
      <c r="E308" s="121"/>
      <c r="F308" s="166"/>
      <c r="G308" s="166"/>
      <c r="H308" s="17"/>
      <c r="I308" s="24"/>
      <c r="J308" s="24"/>
      <c r="K308" s="24"/>
      <c r="L308" s="24"/>
      <c r="M308" s="24"/>
      <c r="N308" s="24"/>
      <c r="O308" s="25"/>
      <c r="P308" s="24"/>
      <c r="Q308" s="24"/>
      <c r="R308" s="24"/>
      <c r="S308" s="24"/>
      <c r="T308" s="24"/>
      <c r="U308" s="24"/>
      <c r="V308" s="24"/>
      <c r="W308" s="24"/>
      <c r="X308" s="25"/>
      <c r="Y308" s="3"/>
      <c r="Z308" s="3"/>
      <c r="AA308" s="3"/>
      <c r="AB308" s="3"/>
      <c r="AC308" s="3"/>
    </row>
    <row r="309" ht="12.75" customHeight="1">
      <c r="A309" s="160"/>
      <c r="B309" s="3"/>
      <c r="C309" s="166"/>
      <c r="D309" s="121"/>
      <c r="E309" s="121"/>
      <c r="F309" s="166"/>
      <c r="G309" s="166"/>
      <c r="H309" s="17"/>
      <c r="I309" s="24"/>
      <c r="J309" s="24"/>
      <c r="K309" s="24"/>
      <c r="L309" s="24"/>
      <c r="M309" s="24"/>
      <c r="N309" s="24"/>
      <c r="O309" s="25"/>
      <c r="P309" s="24"/>
      <c r="Q309" s="24"/>
      <c r="R309" s="24"/>
      <c r="S309" s="24"/>
      <c r="T309" s="24"/>
      <c r="U309" s="24"/>
      <c r="V309" s="24"/>
      <c r="W309" s="24"/>
      <c r="X309" s="25"/>
      <c r="Y309" s="3"/>
      <c r="Z309" s="3"/>
      <c r="AA309" s="3"/>
      <c r="AB309" s="3"/>
      <c r="AC309" s="3"/>
    </row>
    <row r="310" ht="12.75" customHeight="1">
      <c r="A310" s="160"/>
      <c r="B310" s="3"/>
      <c r="C310" s="166"/>
      <c r="D310" s="121"/>
      <c r="E310" s="121"/>
      <c r="F310" s="166"/>
      <c r="G310" s="166"/>
      <c r="H310" s="17"/>
      <c r="I310" s="24"/>
      <c r="J310" s="24"/>
      <c r="K310" s="24"/>
      <c r="L310" s="24"/>
      <c r="M310" s="24"/>
      <c r="N310" s="24"/>
      <c r="O310" s="25"/>
      <c r="P310" s="24"/>
      <c r="Q310" s="24"/>
      <c r="R310" s="24"/>
      <c r="S310" s="24"/>
      <c r="T310" s="24"/>
      <c r="U310" s="24"/>
      <c r="V310" s="24"/>
      <c r="W310" s="24"/>
      <c r="X310" s="25"/>
      <c r="Y310" s="3"/>
      <c r="Z310" s="3"/>
      <c r="AA310" s="3"/>
      <c r="AB310" s="3"/>
      <c r="AC310" s="3"/>
    </row>
    <row r="311" ht="12.75" customHeight="1">
      <c r="A311" s="160"/>
      <c r="B311" s="3"/>
      <c r="C311" s="166"/>
      <c r="D311" s="121"/>
      <c r="E311" s="121"/>
      <c r="F311" s="166"/>
      <c r="G311" s="166"/>
      <c r="H311" s="17"/>
      <c r="I311" s="24"/>
      <c r="J311" s="24"/>
      <c r="K311" s="24"/>
      <c r="L311" s="24"/>
      <c r="M311" s="24"/>
      <c r="N311" s="24"/>
      <c r="O311" s="25"/>
      <c r="P311" s="24"/>
      <c r="Q311" s="24"/>
      <c r="R311" s="24"/>
      <c r="S311" s="24"/>
      <c r="T311" s="24"/>
      <c r="U311" s="24"/>
      <c r="V311" s="24"/>
      <c r="W311" s="24"/>
      <c r="X311" s="25"/>
      <c r="Y311" s="3"/>
      <c r="Z311" s="3"/>
      <c r="AA311" s="3"/>
      <c r="AB311" s="3"/>
      <c r="AC311" s="3"/>
    </row>
    <row r="312" ht="12.75" customHeight="1">
      <c r="A312" s="160"/>
      <c r="B312" s="3"/>
      <c r="C312" s="166"/>
      <c r="D312" s="121"/>
      <c r="E312" s="121"/>
      <c r="F312" s="166"/>
      <c r="G312" s="166"/>
      <c r="H312" s="17"/>
      <c r="I312" s="24"/>
      <c r="J312" s="24"/>
      <c r="K312" s="24"/>
      <c r="L312" s="24"/>
      <c r="M312" s="24"/>
      <c r="N312" s="24"/>
      <c r="O312" s="25"/>
      <c r="P312" s="24"/>
      <c r="Q312" s="24"/>
      <c r="R312" s="24"/>
      <c r="S312" s="24"/>
      <c r="T312" s="24"/>
      <c r="U312" s="24"/>
      <c r="V312" s="24"/>
      <c r="W312" s="24"/>
      <c r="X312" s="25"/>
      <c r="Y312" s="3"/>
      <c r="Z312" s="3"/>
      <c r="AA312" s="3"/>
      <c r="AB312" s="3"/>
      <c r="AC312" s="3"/>
    </row>
    <row r="313" ht="12.75" customHeight="1">
      <c r="A313" s="160"/>
      <c r="B313" s="3"/>
      <c r="C313" s="166"/>
      <c r="D313" s="121"/>
      <c r="E313" s="121"/>
      <c r="F313" s="166"/>
      <c r="G313" s="166"/>
      <c r="H313" s="17"/>
      <c r="I313" s="24"/>
      <c r="J313" s="24"/>
      <c r="K313" s="24"/>
      <c r="L313" s="24"/>
      <c r="M313" s="24"/>
      <c r="N313" s="24"/>
      <c r="O313" s="25"/>
      <c r="P313" s="24"/>
      <c r="Q313" s="24"/>
      <c r="R313" s="24"/>
      <c r="S313" s="24"/>
      <c r="T313" s="24"/>
      <c r="U313" s="24"/>
      <c r="V313" s="24"/>
      <c r="W313" s="24"/>
      <c r="X313" s="25"/>
      <c r="Y313" s="3"/>
      <c r="Z313" s="3"/>
      <c r="AA313" s="3"/>
      <c r="AB313" s="3"/>
      <c r="AC313" s="3"/>
    </row>
    <row r="314" ht="12.75" customHeight="1">
      <c r="A314" s="160"/>
      <c r="B314" s="3"/>
      <c r="C314" s="166"/>
      <c r="D314" s="121"/>
      <c r="E314" s="121"/>
      <c r="F314" s="166"/>
      <c r="G314" s="166"/>
      <c r="H314" s="17"/>
      <c r="I314" s="24"/>
      <c r="J314" s="24"/>
      <c r="K314" s="24"/>
      <c r="L314" s="24"/>
      <c r="M314" s="24"/>
      <c r="N314" s="24"/>
      <c r="O314" s="25"/>
      <c r="P314" s="24"/>
      <c r="Q314" s="24"/>
      <c r="R314" s="24"/>
      <c r="S314" s="24"/>
      <c r="T314" s="24"/>
      <c r="U314" s="24"/>
      <c r="V314" s="24"/>
      <c r="W314" s="24"/>
      <c r="X314" s="25"/>
      <c r="Y314" s="3"/>
      <c r="Z314" s="3"/>
      <c r="AA314" s="3"/>
      <c r="AB314" s="3"/>
      <c r="AC314" s="3"/>
    </row>
    <row r="315" ht="12.75" customHeight="1">
      <c r="A315" s="160"/>
      <c r="B315" s="3"/>
      <c r="C315" s="166"/>
      <c r="D315" s="121"/>
      <c r="E315" s="121"/>
      <c r="F315" s="166"/>
      <c r="G315" s="166"/>
      <c r="H315" s="17"/>
      <c r="I315" s="24"/>
      <c r="J315" s="24"/>
      <c r="K315" s="24"/>
      <c r="L315" s="24"/>
      <c r="M315" s="24"/>
      <c r="N315" s="24"/>
      <c r="O315" s="25"/>
      <c r="P315" s="24"/>
      <c r="Q315" s="24"/>
      <c r="R315" s="24"/>
      <c r="S315" s="24"/>
      <c r="T315" s="24"/>
      <c r="U315" s="24"/>
      <c r="V315" s="24"/>
      <c r="W315" s="24"/>
      <c r="X315" s="25"/>
      <c r="Y315" s="3"/>
      <c r="Z315" s="3"/>
      <c r="AA315" s="3"/>
      <c r="AB315" s="3"/>
      <c r="AC315" s="3"/>
    </row>
    <row r="316" ht="12.75" customHeight="1">
      <c r="A316" s="160"/>
      <c r="B316" s="3"/>
      <c r="C316" s="166"/>
      <c r="D316" s="121"/>
      <c r="E316" s="121"/>
      <c r="F316" s="166"/>
      <c r="G316" s="166"/>
      <c r="H316" s="17"/>
      <c r="I316" s="24"/>
      <c r="J316" s="24"/>
      <c r="K316" s="24"/>
      <c r="L316" s="24"/>
      <c r="M316" s="24"/>
      <c r="N316" s="24"/>
      <c r="O316" s="25"/>
      <c r="P316" s="24"/>
      <c r="Q316" s="24"/>
      <c r="R316" s="24"/>
      <c r="S316" s="24"/>
      <c r="T316" s="24"/>
      <c r="U316" s="24"/>
      <c r="V316" s="24"/>
      <c r="W316" s="24"/>
      <c r="X316" s="25"/>
      <c r="Y316" s="3"/>
      <c r="Z316" s="3"/>
      <c r="AA316" s="3"/>
      <c r="AB316" s="3"/>
      <c r="AC316" s="3"/>
    </row>
    <row r="317" ht="12.75" customHeight="1">
      <c r="A317" s="160"/>
      <c r="B317" s="3"/>
      <c r="C317" s="166"/>
      <c r="D317" s="121"/>
      <c r="E317" s="121"/>
      <c r="F317" s="166"/>
      <c r="G317" s="166"/>
      <c r="H317" s="17"/>
      <c r="I317" s="24"/>
      <c r="J317" s="24"/>
      <c r="K317" s="24"/>
      <c r="L317" s="24"/>
      <c r="M317" s="24"/>
      <c r="N317" s="24"/>
      <c r="O317" s="25"/>
      <c r="P317" s="24"/>
      <c r="Q317" s="24"/>
      <c r="R317" s="24"/>
      <c r="S317" s="24"/>
      <c r="T317" s="24"/>
      <c r="U317" s="24"/>
      <c r="V317" s="24"/>
      <c r="W317" s="24"/>
      <c r="X317" s="25"/>
      <c r="Y317" s="3"/>
      <c r="Z317" s="3"/>
      <c r="AA317" s="3"/>
      <c r="AB317" s="3"/>
      <c r="AC317" s="3"/>
    </row>
    <row r="318" ht="12.75" customHeight="1">
      <c r="A318" s="160"/>
      <c r="B318" s="3"/>
      <c r="C318" s="166"/>
      <c r="D318" s="121"/>
      <c r="E318" s="121"/>
      <c r="F318" s="166"/>
      <c r="G318" s="166"/>
      <c r="H318" s="17"/>
      <c r="I318" s="24"/>
      <c r="J318" s="24"/>
      <c r="K318" s="24"/>
      <c r="L318" s="24"/>
      <c r="M318" s="24"/>
      <c r="N318" s="24"/>
      <c r="O318" s="25"/>
      <c r="P318" s="24"/>
      <c r="Q318" s="24"/>
      <c r="R318" s="24"/>
      <c r="S318" s="24"/>
      <c r="T318" s="24"/>
      <c r="U318" s="24"/>
      <c r="V318" s="24"/>
      <c r="W318" s="24"/>
      <c r="X318" s="25"/>
      <c r="Y318" s="3"/>
      <c r="Z318" s="3"/>
      <c r="AA318" s="3"/>
      <c r="AB318" s="3"/>
      <c r="AC318" s="3"/>
    </row>
    <row r="319" ht="12.75" customHeight="1">
      <c r="A319" s="160"/>
      <c r="B319" s="3"/>
      <c r="C319" s="166"/>
      <c r="D319" s="121"/>
      <c r="E319" s="121"/>
      <c r="F319" s="166"/>
      <c r="G319" s="166"/>
      <c r="H319" s="17"/>
      <c r="I319" s="24"/>
      <c r="J319" s="24"/>
      <c r="K319" s="24"/>
      <c r="L319" s="24"/>
      <c r="M319" s="24"/>
      <c r="N319" s="24"/>
      <c r="O319" s="25"/>
      <c r="P319" s="24"/>
      <c r="Q319" s="24"/>
      <c r="R319" s="24"/>
      <c r="S319" s="24"/>
      <c r="T319" s="24"/>
      <c r="U319" s="24"/>
      <c r="V319" s="24"/>
      <c r="W319" s="24"/>
      <c r="X319" s="25"/>
      <c r="Y319" s="3"/>
      <c r="Z319" s="3"/>
      <c r="AA319" s="3"/>
      <c r="AB319" s="3"/>
      <c r="AC319" s="3"/>
    </row>
    <row r="320" ht="12.75" customHeight="1">
      <c r="A320" s="160"/>
      <c r="B320" s="3"/>
      <c r="C320" s="166"/>
      <c r="D320" s="121"/>
      <c r="E320" s="121"/>
      <c r="F320" s="166"/>
      <c r="G320" s="166"/>
      <c r="H320" s="17"/>
      <c r="I320" s="24"/>
      <c r="J320" s="24"/>
      <c r="K320" s="24"/>
      <c r="L320" s="24"/>
      <c r="M320" s="24"/>
      <c r="N320" s="24"/>
      <c r="O320" s="25"/>
      <c r="P320" s="24"/>
      <c r="Q320" s="24"/>
      <c r="R320" s="24"/>
      <c r="S320" s="24"/>
      <c r="T320" s="24"/>
      <c r="U320" s="24"/>
      <c r="V320" s="24"/>
      <c r="W320" s="24"/>
      <c r="X320" s="25"/>
      <c r="Y320" s="3"/>
      <c r="Z320" s="3"/>
      <c r="AA320" s="3"/>
      <c r="AB320" s="3"/>
      <c r="AC320" s="3"/>
    </row>
    <row r="321" ht="12.75" customHeight="1">
      <c r="A321" s="160"/>
      <c r="B321" s="3"/>
      <c r="C321" s="166"/>
      <c r="D321" s="121"/>
      <c r="E321" s="121"/>
      <c r="F321" s="166"/>
      <c r="G321" s="166"/>
      <c r="H321" s="17"/>
      <c r="I321" s="24"/>
      <c r="J321" s="24"/>
      <c r="K321" s="24"/>
      <c r="L321" s="24"/>
      <c r="M321" s="24"/>
      <c r="N321" s="24"/>
      <c r="O321" s="25"/>
      <c r="P321" s="24"/>
      <c r="Q321" s="24"/>
      <c r="R321" s="24"/>
      <c r="S321" s="24"/>
      <c r="T321" s="24"/>
      <c r="U321" s="24"/>
      <c r="V321" s="24"/>
      <c r="W321" s="24"/>
      <c r="X321" s="25"/>
      <c r="Y321" s="3"/>
      <c r="Z321" s="3"/>
      <c r="AA321" s="3"/>
      <c r="AB321" s="3"/>
      <c r="AC321" s="3"/>
    </row>
    <row r="322" ht="12.75" customHeight="1">
      <c r="A322" s="160"/>
      <c r="B322" s="3"/>
      <c r="C322" s="166"/>
      <c r="D322" s="121"/>
      <c r="E322" s="121"/>
      <c r="F322" s="166"/>
      <c r="G322" s="166"/>
      <c r="H322" s="17"/>
      <c r="I322" s="24"/>
      <c r="J322" s="24"/>
      <c r="K322" s="24"/>
      <c r="L322" s="24"/>
      <c r="M322" s="24"/>
      <c r="N322" s="24"/>
      <c r="O322" s="25"/>
      <c r="P322" s="24"/>
      <c r="Q322" s="24"/>
      <c r="R322" s="24"/>
      <c r="S322" s="24"/>
      <c r="T322" s="24"/>
      <c r="U322" s="24"/>
      <c r="V322" s="24"/>
      <c r="W322" s="24"/>
      <c r="X322" s="25"/>
      <c r="Y322" s="3"/>
      <c r="Z322" s="3"/>
      <c r="AA322" s="3"/>
      <c r="AB322" s="3"/>
      <c r="AC322" s="3"/>
    </row>
    <row r="323" ht="12.75" customHeight="1">
      <c r="A323" s="160"/>
      <c r="B323" s="3"/>
      <c r="C323" s="166"/>
      <c r="D323" s="121"/>
      <c r="E323" s="121"/>
      <c r="F323" s="166"/>
      <c r="G323" s="166"/>
      <c r="H323" s="17"/>
      <c r="I323" s="24"/>
      <c r="J323" s="24"/>
      <c r="K323" s="24"/>
      <c r="L323" s="24"/>
      <c r="M323" s="24"/>
      <c r="N323" s="24"/>
      <c r="O323" s="25"/>
      <c r="P323" s="24"/>
      <c r="Q323" s="24"/>
      <c r="R323" s="24"/>
      <c r="S323" s="24"/>
      <c r="T323" s="24"/>
      <c r="U323" s="24"/>
      <c r="V323" s="24"/>
      <c r="W323" s="24"/>
      <c r="X323" s="25"/>
      <c r="Y323" s="3"/>
      <c r="Z323" s="3"/>
      <c r="AA323" s="3"/>
      <c r="AB323" s="3"/>
      <c r="AC323" s="3"/>
    </row>
    <row r="324" ht="12.75" customHeight="1">
      <c r="A324" s="160"/>
      <c r="B324" s="3"/>
      <c r="C324" s="166"/>
      <c r="D324" s="121"/>
      <c r="E324" s="121"/>
      <c r="F324" s="166"/>
      <c r="G324" s="166"/>
      <c r="H324" s="17"/>
      <c r="I324" s="24"/>
      <c r="J324" s="24"/>
      <c r="K324" s="24"/>
      <c r="L324" s="24"/>
      <c r="M324" s="24"/>
      <c r="N324" s="24"/>
      <c r="O324" s="25"/>
      <c r="P324" s="24"/>
      <c r="Q324" s="24"/>
      <c r="R324" s="24"/>
      <c r="S324" s="24"/>
      <c r="T324" s="24"/>
      <c r="U324" s="24"/>
      <c r="V324" s="24"/>
      <c r="W324" s="24"/>
      <c r="X324" s="25"/>
      <c r="Y324" s="3"/>
      <c r="Z324" s="3"/>
      <c r="AA324" s="3"/>
      <c r="AB324" s="3"/>
      <c r="AC324" s="3"/>
    </row>
    <row r="325" ht="12.75" customHeight="1">
      <c r="A325" s="160"/>
      <c r="B325" s="3"/>
      <c r="C325" s="166"/>
      <c r="D325" s="121"/>
      <c r="E325" s="121"/>
      <c r="F325" s="166"/>
      <c r="G325" s="166"/>
      <c r="H325" s="17"/>
      <c r="I325" s="24"/>
      <c r="J325" s="24"/>
      <c r="K325" s="24"/>
      <c r="L325" s="24"/>
      <c r="M325" s="24"/>
      <c r="N325" s="24"/>
      <c r="O325" s="25"/>
      <c r="P325" s="24"/>
      <c r="Q325" s="24"/>
      <c r="R325" s="24"/>
      <c r="S325" s="24"/>
      <c r="T325" s="24"/>
      <c r="U325" s="24"/>
      <c r="V325" s="24"/>
      <c r="W325" s="24"/>
      <c r="X325" s="25"/>
      <c r="Y325" s="3"/>
      <c r="Z325" s="3"/>
      <c r="AA325" s="3"/>
      <c r="AB325" s="3"/>
      <c r="AC325" s="3"/>
    </row>
    <row r="326" ht="12.75" customHeight="1">
      <c r="A326" s="160"/>
      <c r="B326" s="3"/>
      <c r="C326" s="166"/>
      <c r="D326" s="121"/>
      <c r="E326" s="121"/>
      <c r="F326" s="166"/>
      <c r="G326" s="166"/>
      <c r="H326" s="17"/>
      <c r="I326" s="24"/>
      <c r="J326" s="24"/>
      <c r="K326" s="24"/>
      <c r="L326" s="24"/>
      <c r="M326" s="24"/>
      <c r="N326" s="24"/>
      <c r="O326" s="25"/>
      <c r="P326" s="24"/>
      <c r="Q326" s="24"/>
      <c r="R326" s="24"/>
      <c r="S326" s="24"/>
      <c r="T326" s="24"/>
      <c r="U326" s="24"/>
      <c r="V326" s="24"/>
      <c r="W326" s="24"/>
      <c r="X326" s="25"/>
      <c r="Y326" s="3"/>
      <c r="Z326" s="3"/>
      <c r="AA326" s="3"/>
      <c r="AB326" s="3"/>
      <c r="AC326" s="3"/>
    </row>
    <row r="327" ht="12.75" customHeight="1">
      <c r="A327" s="160"/>
      <c r="B327" s="3"/>
      <c r="C327" s="166"/>
      <c r="D327" s="121"/>
      <c r="E327" s="121"/>
      <c r="F327" s="166"/>
      <c r="G327" s="166"/>
      <c r="H327" s="17"/>
      <c r="I327" s="24"/>
      <c r="J327" s="24"/>
      <c r="K327" s="24"/>
      <c r="L327" s="24"/>
      <c r="M327" s="24"/>
      <c r="N327" s="24"/>
      <c r="O327" s="25"/>
      <c r="P327" s="24"/>
      <c r="Q327" s="24"/>
      <c r="R327" s="24"/>
      <c r="S327" s="24"/>
      <c r="T327" s="24"/>
      <c r="U327" s="24"/>
      <c r="V327" s="24"/>
      <c r="W327" s="24"/>
      <c r="X327" s="25"/>
      <c r="Y327" s="3"/>
      <c r="Z327" s="3"/>
      <c r="AA327" s="3"/>
      <c r="AB327" s="3"/>
      <c r="AC327" s="3"/>
    </row>
    <row r="328" ht="12.75" customHeight="1">
      <c r="A328" s="160"/>
      <c r="B328" s="3"/>
      <c r="C328" s="166"/>
      <c r="D328" s="121"/>
      <c r="E328" s="121"/>
      <c r="F328" s="166"/>
      <c r="G328" s="166"/>
      <c r="H328" s="17"/>
      <c r="I328" s="24"/>
      <c r="J328" s="24"/>
      <c r="K328" s="24"/>
      <c r="L328" s="24"/>
      <c r="M328" s="24"/>
      <c r="N328" s="24"/>
      <c r="O328" s="25"/>
      <c r="P328" s="24"/>
      <c r="Q328" s="24"/>
      <c r="R328" s="24"/>
      <c r="S328" s="24"/>
      <c r="T328" s="24"/>
      <c r="U328" s="24"/>
      <c r="V328" s="24"/>
      <c r="W328" s="24"/>
      <c r="X328" s="25"/>
      <c r="Y328" s="3"/>
      <c r="Z328" s="3"/>
      <c r="AA328" s="3"/>
      <c r="AB328" s="3"/>
      <c r="AC328" s="3"/>
    </row>
    <row r="329" ht="12.75" customHeight="1">
      <c r="A329" s="160"/>
      <c r="B329" s="3"/>
      <c r="C329" s="166"/>
      <c r="D329" s="121"/>
      <c r="E329" s="121"/>
      <c r="F329" s="166"/>
      <c r="G329" s="166"/>
      <c r="H329" s="17"/>
      <c r="I329" s="24"/>
      <c r="J329" s="24"/>
      <c r="K329" s="24"/>
      <c r="L329" s="24"/>
      <c r="M329" s="24"/>
      <c r="N329" s="24"/>
      <c r="O329" s="25"/>
      <c r="P329" s="24"/>
      <c r="Q329" s="24"/>
      <c r="R329" s="24"/>
      <c r="S329" s="24"/>
      <c r="T329" s="24"/>
      <c r="U329" s="24"/>
      <c r="V329" s="24"/>
      <c r="W329" s="24"/>
      <c r="X329" s="25"/>
      <c r="Y329" s="3"/>
      <c r="Z329" s="3"/>
      <c r="AA329" s="3"/>
      <c r="AB329" s="3"/>
      <c r="AC329" s="3"/>
    </row>
    <row r="330" ht="12.75" customHeight="1">
      <c r="A330" s="160"/>
      <c r="B330" s="3"/>
      <c r="C330" s="166"/>
      <c r="D330" s="121"/>
      <c r="E330" s="121"/>
      <c r="F330" s="166"/>
      <c r="G330" s="166"/>
      <c r="H330" s="17"/>
      <c r="I330" s="24"/>
      <c r="J330" s="24"/>
      <c r="K330" s="24"/>
      <c r="L330" s="24"/>
      <c r="M330" s="24"/>
      <c r="N330" s="24"/>
      <c r="O330" s="25"/>
      <c r="P330" s="24"/>
      <c r="Q330" s="24"/>
      <c r="R330" s="24"/>
      <c r="S330" s="24"/>
      <c r="T330" s="24"/>
      <c r="U330" s="24"/>
      <c r="V330" s="24"/>
      <c r="W330" s="24"/>
      <c r="X330" s="25"/>
      <c r="Y330" s="3"/>
      <c r="Z330" s="3"/>
      <c r="AA330" s="3"/>
      <c r="AB330" s="3"/>
      <c r="AC330" s="3"/>
    </row>
    <row r="331" ht="12.75" customHeight="1">
      <c r="A331" s="160"/>
      <c r="B331" s="3"/>
      <c r="C331" s="166"/>
      <c r="D331" s="121"/>
      <c r="E331" s="121"/>
      <c r="F331" s="166"/>
      <c r="G331" s="166"/>
      <c r="H331" s="17"/>
      <c r="I331" s="24"/>
      <c r="J331" s="24"/>
      <c r="K331" s="24"/>
      <c r="L331" s="24"/>
      <c r="M331" s="24"/>
      <c r="N331" s="24"/>
      <c r="O331" s="25"/>
      <c r="P331" s="24"/>
      <c r="Q331" s="24"/>
      <c r="R331" s="24"/>
      <c r="S331" s="24"/>
      <c r="T331" s="24"/>
      <c r="U331" s="24"/>
      <c r="V331" s="24"/>
      <c r="W331" s="24"/>
      <c r="X331" s="25"/>
      <c r="Y331" s="3"/>
      <c r="Z331" s="3"/>
      <c r="AA331" s="3"/>
      <c r="AB331" s="3"/>
      <c r="AC331" s="3"/>
    </row>
    <row r="332" ht="12.75" customHeight="1">
      <c r="A332" s="160"/>
      <c r="B332" s="3"/>
      <c r="C332" s="166"/>
      <c r="D332" s="121"/>
      <c r="E332" s="121"/>
      <c r="F332" s="166"/>
      <c r="G332" s="166"/>
      <c r="H332" s="17"/>
      <c r="I332" s="24"/>
      <c r="J332" s="24"/>
      <c r="K332" s="24"/>
      <c r="L332" s="24"/>
      <c r="M332" s="24"/>
      <c r="N332" s="24"/>
      <c r="O332" s="25"/>
      <c r="P332" s="24"/>
      <c r="Q332" s="24"/>
      <c r="R332" s="24"/>
      <c r="S332" s="24"/>
      <c r="T332" s="24"/>
      <c r="U332" s="24"/>
      <c r="V332" s="24"/>
      <c r="W332" s="24"/>
      <c r="X332" s="25"/>
      <c r="Y332" s="3"/>
      <c r="Z332" s="3"/>
      <c r="AA332" s="3"/>
      <c r="AB332" s="3"/>
      <c r="AC332" s="3"/>
    </row>
    <row r="333" ht="12.75" customHeight="1">
      <c r="A333" s="160"/>
      <c r="B333" s="3"/>
      <c r="C333" s="166"/>
      <c r="D333" s="121"/>
      <c r="E333" s="121"/>
      <c r="F333" s="166"/>
      <c r="G333" s="166"/>
      <c r="H333" s="17"/>
      <c r="I333" s="24"/>
      <c r="J333" s="24"/>
      <c r="K333" s="24"/>
      <c r="L333" s="24"/>
      <c r="M333" s="24"/>
      <c r="N333" s="24"/>
      <c r="O333" s="25"/>
      <c r="P333" s="24"/>
      <c r="Q333" s="24"/>
      <c r="R333" s="24"/>
      <c r="S333" s="24"/>
      <c r="T333" s="24"/>
      <c r="U333" s="24"/>
      <c r="V333" s="24"/>
      <c r="W333" s="24"/>
      <c r="X333" s="25"/>
      <c r="Y333" s="3"/>
      <c r="Z333" s="3"/>
      <c r="AA333" s="3"/>
      <c r="AB333" s="3"/>
      <c r="AC333" s="3"/>
    </row>
    <row r="334" ht="12.75" customHeight="1">
      <c r="A334" s="160"/>
      <c r="B334" s="3"/>
      <c r="C334" s="166"/>
      <c r="D334" s="121"/>
      <c r="E334" s="121"/>
      <c r="F334" s="166"/>
      <c r="G334" s="166"/>
      <c r="H334" s="17"/>
      <c r="I334" s="24"/>
      <c r="J334" s="24"/>
      <c r="K334" s="24"/>
      <c r="L334" s="24"/>
      <c r="M334" s="24"/>
      <c r="N334" s="24"/>
      <c r="O334" s="25"/>
      <c r="P334" s="24"/>
      <c r="Q334" s="24"/>
      <c r="R334" s="24"/>
      <c r="S334" s="24"/>
      <c r="T334" s="24"/>
      <c r="U334" s="24"/>
      <c r="V334" s="24"/>
      <c r="W334" s="24"/>
      <c r="X334" s="25"/>
      <c r="Y334" s="3"/>
      <c r="Z334" s="3"/>
      <c r="AA334" s="3"/>
      <c r="AB334" s="3"/>
      <c r="AC334" s="3"/>
    </row>
    <row r="335" ht="12.75" customHeight="1">
      <c r="A335" s="160"/>
      <c r="B335" s="3"/>
      <c r="C335" s="166"/>
      <c r="D335" s="121"/>
      <c r="E335" s="121"/>
      <c r="F335" s="166"/>
      <c r="G335" s="166"/>
      <c r="H335" s="17"/>
      <c r="I335" s="24"/>
      <c r="J335" s="24"/>
      <c r="K335" s="24"/>
      <c r="L335" s="24"/>
      <c r="M335" s="24"/>
      <c r="N335" s="24"/>
      <c r="O335" s="25"/>
      <c r="P335" s="24"/>
      <c r="Q335" s="24"/>
      <c r="R335" s="24"/>
      <c r="S335" s="24"/>
      <c r="T335" s="24"/>
      <c r="U335" s="24"/>
      <c r="V335" s="24"/>
      <c r="W335" s="24"/>
      <c r="X335" s="25"/>
      <c r="Y335" s="3"/>
      <c r="Z335" s="3"/>
      <c r="AA335" s="3"/>
      <c r="AB335" s="3"/>
      <c r="AC335" s="3"/>
    </row>
    <row r="336" ht="12.75" customHeight="1">
      <c r="A336" s="160"/>
      <c r="B336" s="3"/>
      <c r="C336" s="166"/>
      <c r="D336" s="121"/>
      <c r="E336" s="121"/>
      <c r="F336" s="166"/>
      <c r="G336" s="166"/>
      <c r="H336" s="17"/>
      <c r="I336" s="24"/>
      <c r="J336" s="24"/>
      <c r="K336" s="24"/>
      <c r="L336" s="24"/>
      <c r="M336" s="24"/>
      <c r="N336" s="24"/>
      <c r="O336" s="25"/>
      <c r="P336" s="24"/>
      <c r="Q336" s="24"/>
      <c r="R336" s="24"/>
      <c r="S336" s="24"/>
      <c r="T336" s="24"/>
      <c r="U336" s="24"/>
      <c r="V336" s="24"/>
      <c r="W336" s="24"/>
      <c r="X336" s="25"/>
      <c r="Y336" s="3"/>
      <c r="Z336" s="3"/>
      <c r="AA336" s="3"/>
      <c r="AB336" s="3"/>
      <c r="AC336" s="3"/>
    </row>
    <row r="337" ht="12.75" customHeight="1">
      <c r="A337" s="160"/>
      <c r="B337" s="3"/>
      <c r="C337" s="166"/>
      <c r="D337" s="121"/>
      <c r="E337" s="121"/>
      <c r="F337" s="166"/>
      <c r="G337" s="166"/>
      <c r="H337" s="17"/>
      <c r="I337" s="24"/>
      <c r="J337" s="24"/>
      <c r="K337" s="24"/>
      <c r="L337" s="24"/>
      <c r="M337" s="24"/>
      <c r="N337" s="24"/>
      <c r="O337" s="25"/>
      <c r="P337" s="24"/>
      <c r="Q337" s="24"/>
      <c r="R337" s="24"/>
      <c r="S337" s="24"/>
      <c r="T337" s="24"/>
      <c r="U337" s="24"/>
      <c r="V337" s="24"/>
      <c r="W337" s="24"/>
      <c r="X337" s="25"/>
      <c r="Y337" s="3"/>
      <c r="Z337" s="3"/>
      <c r="AA337" s="3"/>
      <c r="AB337" s="3"/>
      <c r="AC337" s="3"/>
    </row>
    <row r="338" ht="12.75" customHeight="1">
      <c r="A338" s="160"/>
      <c r="B338" s="3"/>
      <c r="C338" s="166"/>
      <c r="D338" s="121"/>
      <c r="E338" s="121"/>
      <c r="F338" s="166"/>
      <c r="G338" s="166"/>
      <c r="H338" s="17"/>
      <c r="I338" s="24"/>
      <c r="J338" s="24"/>
      <c r="K338" s="24"/>
      <c r="L338" s="24"/>
      <c r="M338" s="24"/>
      <c r="N338" s="24"/>
      <c r="O338" s="25"/>
      <c r="P338" s="24"/>
      <c r="Q338" s="24"/>
      <c r="R338" s="24"/>
      <c r="S338" s="24"/>
      <c r="T338" s="24"/>
      <c r="U338" s="24"/>
      <c r="V338" s="24"/>
      <c r="W338" s="24"/>
      <c r="X338" s="25"/>
      <c r="Y338" s="3"/>
      <c r="Z338" s="3"/>
      <c r="AA338" s="3"/>
      <c r="AB338" s="3"/>
      <c r="AC338" s="3"/>
    </row>
    <row r="339" ht="12.75" customHeight="1">
      <c r="A339" s="160"/>
      <c r="B339" s="3"/>
      <c r="C339" s="166"/>
      <c r="D339" s="121"/>
      <c r="E339" s="121"/>
      <c r="F339" s="166"/>
      <c r="G339" s="166"/>
      <c r="H339" s="17"/>
      <c r="I339" s="24"/>
      <c r="J339" s="24"/>
      <c r="K339" s="24"/>
      <c r="L339" s="24"/>
      <c r="M339" s="24"/>
      <c r="N339" s="24"/>
      <c r="O339" s="25"/>
      <c r="P339" s="24"/>
      <c r="Q339" s="24"/>
      <c r="R339" s="24"/>
      <c r="S339" s="24"/>
      <c r="T339" s="24"/>
      <c r="U339" s="24"/>
      <c r="V339" s="24"/>
      <c r="W339" s="24"/>
      <c r="X339" s="25"/>
      <c r="Y339" s="3"/>
      <c r="Z339" s="3"/>
      <c r="AA339" s="3"/>
      <c r="AB339" s="3"/>
      <c r="AC339" s="3"/>
    </row>
    <row r="340" ht="12.75" customHeight="1">
      <c r="A340" s="160"/>
      <c r="B340" s="3"/>
      <c r="C340" s="166"/>
      <c r="D340" s="121"/>
      <c r="E340" s="121"/>
      <c r="F340" s="166"/>
      <c r="G340" s="166"/>
      <c r="H340" s="17"/>
      <c r="I340" s="24"/>
      <c r="J340" s="24"/>
      <c r="K340" s="24"/>
      <c r="L340" s="24"/>
      <c r="M340" s="24"/>
      <c r="N340" s="24"/>
      <c r="O340" s="25"/>
      <c r="P340" s="24"/>
      <c r="Q340" s="24"/>
      <c r="R340" s="24"/>
      <c r="S340" s="24"/>
      <c r="T340" s="24"/>
      <c r="U340" s="24"/>
      <c r="V340" s="24"/>
      <c r="W340" s="24"/>
      <c r="X340" s="25"/>
      <c r="Y340" s="3"/>
      <c r="Z340" s="3"/>
      <c r="AA340" s="3"/>
      <c r="AB340" s="3"/>
      <c r="AC340" s="3"/>
    </row>
    <row r="341" ht="12.75" customHeight="1">
      <c r="A341" s="160"/>
      <c r="B341" s="3"/>
      <c r="C341" s="166"/>
      <c r="D341" s="121"/>
      <c r="E341" s="121"/>
      <c r="F341" s="166"/>
      <c r="G341" s="166"/>
      <c r="H341" s="17"/>
      <c r="I341" s="24"/>
      <c r="J341" s="24"/>
      <c r="K341" s="24"/>
      <c r="L341" s="24"/>
      <c r="M341" s="24"/>
      <c r="N341" s="24"/>
      <c r="O341" s="25"/>
      <c r="P341" s="24"/>
      <c r="Q341" s="24"/>
      <c r="R341" s="24"/>
      <c r="S341" s="24"/>
      <c r="T341" s="24"/>
      <c r="U341" s="24"/>
      <c r="V341" s="24"/>
      <c r="W341" s="24"/>
      <c r="X341" s="25"/>
      <c r="Y341" s="3"/>
      <c r="Z341" s="3"/>
      <c r="AA341" s="3"/>
      <c r="AB341" s="3"/>
      <c r="AC341" s="3"/>
    </row>
    <row r="342" ht="12.75" customHeight="1">
      <c r="A342" s="160"/>
      <c r="B342" s="3"/>
      <c r="C342" s="166"/>
      <c r="D342" s="121"/>
      <c r="E342" s="121"/>
      <c r="F342" s="166"/>
      <c r="G342" s="166"/>
      <c r="H342" s="17"/>
      <c r="I342" s="24"/>
      <c r="J342" s="24"/>
      <c r="K342" s="24"/>
      <c r="L342" s="24"/>
      <c r="M342" s="24"/>
      <c r="N342" s="24"/>
      <c r="O342" s="25"/>
      <c r="P342" s="24"/>
      <c r="Q342" s="24"/>
      <c r="R342" s="24"/>
      <c r="S342" s="24"/>
      <c r="T342" s="24"/>
      <c r="U342" s="24"/>
      <c r="V342" s="24"/>
      <c r="W342" s="24"/>
      <c r="X342" s="25"/>
      <c r="Y342" s="3"/>
      <c r="Z342" s="3"/>
      <c r="AA342" s="3"/>
      <c r="AB342" s="3"/>
      <c r="AC342" s="3"/>
    </row>
    <row r="343" ht="12.75" customHeight="1">
      <c r="A343" s="160"/>
      <c r="B343" s="3"/>
      <c r="C343" s="166"/>
      <c r="D343" s="121"/>
      <c r="E343" s="121"/>
      <c r="F343" s="166"/>
      <c r="G343" s="166"/>
      <c r="H343" s="17"/>
      <c r="I343" s="24"/>
      <c r="J343" s="24"/>
      <c r="K343" s="24"/>
      <c r="L343" s="24"/>
      <c r="M343" s="24"/>
      <c r="N343" s="24"/>
      <c r="O343" s="25"/>
      <c r="P343" s="24"/>
      <c r="Q343" s="24"/>
      <c r="R343" s="24"/>
      <c r="S343" s="24"/>
      <c r="T343" s="24"/>
      <c r="U343" s="24"/>
      <c r="V343" s="24"/>
      <c r="W343" s="24"/>
      <c r="X343" s="25"/>
      <c r="Y343" s="3"/>
      <c r="Z343" s="3"/>
      <c r="AA343" s="3"/>
      <c r="AB343" s="3"/>
      <c r="AC343" s="3"/>
    </row>
    <row r="344" ht="12.75" customHeight="1">
      <c r="A344" s="160"/>
      <c r="B344" s="3"/>
      <c r="C344" s="166"/>
      <c r="D344" s="121"/>
      <c r="E344" s="121"/>
      <c r="F344" s="166"/>
      <c r="G344" s="166"/>
      <c r="H344" s="17"/>
      <c r="I344" s="24"/>
      <c r="J344" s="24"/>
      <c r="K344" s="24"/>
      <c r="L344" s="24"/>
      <c r="M344" s="24"/>
      <c r="N344" s="24"/>
      <c r="O344" s="25"/>
      <c r="P344" s="24"/>
      <c r="Q344" s="24"/>
      <c r="R344" s="24"/>
      <c r="S344" s="24"/>
      <c r="T344" s="24"/>
      <c r="U344" s="24"/>
      <c r="V344" s="24"/>
      <c r="W344" s="24"/>
      <c r="X344" s="25"/>
      <c r="Y344" s="3"/>
      <c r="Z344" s="3"/>
      <c r="AA344" s="3"/>
      <c r="AB344" s="3"/>
      <c r="AC344" s="3"/>
    </row>
    <row r="345" ht="12.75" customHeight="1">
      <c r="A345" s="160"/>
      <c r="B345" s="3"/>
      <c r="C345" s="166"/>
      <c r="D345" s="121"/>
      <c r="E345" s="121"/>
      <c r="F345" s="166"/>
      <c r="G345" s="166"/>
      <c r="H345" s="17"/>
      <c r="I345" s="24"/>
      <c r="J345" s="24"/>
      <c r="K345" s="24"/>
      <c r="L345" s="24"/>
      <c r="M345" s="24"/>
      <c r="N345" s="24"/>
      <c r="O345" s="25"/>
      <c r="P345" s="24"/>
      <c r="Q345" s="24"/>
      <c r="R345" s="24"/>
      <c r="S345" s="24"/>
      <c r="T345" s="24"/>
      <c r="U345" s="24"/>
      <c r="V345" s="24"/>
      <c r="W345" s="24"/>
      <c r="X345" s="25"/>
      <c r="Y345" s="3"/>
      <c r="Z345" s="3"/>
      <c r="AA345" s="3"/>
      <c r="AB345" s="3"/>
      <c r="AC345" s="3"/>
    </row>
    <row r="346" ht="12.75" customHeight="1">
      <c r="A346" s="160"/>
      <c r="B346" s="3"/>
      <c r="C346" s="166"/>
      <c r="D346" s="121"/>
      <c r="E346" s="121"/>
      <c r="F346" s="166"/>
      <c r="G346" s="166"/>
      <c r="H346" s="17"/>
      <c r="I346" s="24"/>
      <c r="J346" s="24"/>
      <c r="K346" s="24"/>
      <c r="L346" s="24"/>
      <c r="M346" s="24"/>
      <c r="N346" s="24"/>
      <c r="O346" s="25"/>
      <c r="P346" s="24"/>
      <c r="Q346" s="24"/>
      <c r="R346" s="24"/>
      <c r="S346" s="24"/>
      <c r="T346" s="24"/>
      <c r="U346" s="24"/>
      <c r="V346" s="24"/>
      <c r="W346" s="24"/>
      <c r="X346" s="25"/>
      <c r="Y346" s="3"/>
      <c r="Z346" s="3"/>
      <c r="AA346" s="3"/>
      <c r="AB346" s="3"/>
      <c r="AC346" s="3"/>
    </row>
    <row r="347" ht="12.75" customHeight="1">
      <c r="A347" s="160"/>
      <c r="B347" s="3"/>
      <c r="C347" s="166"/>
      <c r="D347" s="121"/>
      <c r="E347" s="121"/>
      <c r="F347" s="166"/>
      <c r="G347" s="166"/>
      <c r="H347" s="17"/>
      <c r="I347" s="24"/>
      <c r="J347" s="24"/>
      <c r="K347" s="24"/>
      <c r="L347" s="24"/>
      <c r="M347" s="24"/>
      <c r="N347" s="24"/>
      <c r="O347" s="25"/>
      <c r="P347" s="24"/>
      <c r="Q347" s="24"/>
      <c r="R347" s="24"/>
      <c r="S347" s="24"/>
      <c r="T347" s="24"/>
      <c r="U347" s="24"/>
      <c r="V347" s="24"/>
      <c r="W347" s="24"/>
      <c r="X347" s="25"/>
      <c r="Y347" s="3"/>
      <c r="Z347" s="3"/>
      <c r="AA347" s="3"/>
      <c r="AB347" s="3"/>
      <c r="AC347" s="3"/>
    </row>
    <row r="348" ht="12.75" customHeight="1">
      <c r="A348" s="160"/>
      <c r="B348" s="3"/>
      <c r="C348" s="166"/>
      <c r="D348" s="121"/>
      <c r="E348" s="121"/>
      <c r="F348" s="166"/>
      <c r="G348" s="166"/>
      <c r="H348" s="17"/>
      <c r="I348" s="24"/>
      <c r="J348" s="24"/>
      <c r="K348" s="24"/>
      <c r="L348" s="24"/>
      <c r="M348" s="24"/>
      <c r="N348" s="24"/>
      <c r="O348" s="25"/>
      <c r="P348" s="24"/>
      <c r="Q348" s="24"/>
      <c r="R348" s="24"/>
      <c r="S348" s="24"/>
      <c r="T348" s="24"/>
      <c r="U348" s="24"/>
      <c r="V348" s="24"/>
      <c r="W348" s="24"/>
      <c r="X348" s="25"/>
      <c r="Y348" s="3"/>
      <c r="Z348" s="3"/>
      <c r="AA348" s="3"/>
      <c r="AB348" s="3"/>
      <c r="AC348" s="3"/>
    </row>
    <row r="349" ht="12.75" customHeight="1">
      <c r="A349" s="160"/>
      <c r="B349" s="3"/>
      <c r="C349" s="166"/>
      <c r="D349" s="121"/>
      <c r="E349" s="121"/>
      <c r="F349" s="166"/>
      <c r="G349" s="166"/>
      <c r="H349" s="17"/>
      <c r="I349" s="24"/>
      <c r="J349" s="24"/>
      <c r="K349" s="24"/>
      <c r="L349" s="24"/>
      <c r="M349" s="24"/>
      <c r="N349" s="24"/>
      <c r="O349" s="25"/>
      <c r="P349" s="24"/>
      <c r="Q349" s="24"/>
      <c r="R349" s="24"/>
      <c r="S349" s="24"/>
      <c r="T349" s="24"/>
      <c r="U349" s="24"/>
      <c r="V349" s="24"/>
      <c r="W349" s="24"/>
      <c r="X349" s="25"/>
      <c r="Y349" s="3"/>
      <c r="Z349" s="3"/>
      <c r="AA349" s="3"/>
      <c r="AB349" s="3"/>
      <c r="AC349" s="3"/>
    </row>
    <row r="350" ht="12.75" customHeight="1">
      <c r="A350" s="160"/>
      <c r="B350" s="3"/>
      <c r="C350" s="166"/>
      <c r="D350" s="121"/>
      <c r="E350" s="121"/>
      <c r="F350" s="166"/>
      <c r="G350" s="166"/>
      <c r="H350" s="17"/>
      <c r="I350" s="24"/>
      <c r="J350" s="24"/>
      <c r="K350" s="24"/>
      <c r="L350" s="24"/>
      <c r="M350" s="24"/>
      <c r="N350" s="24"/>
      <c r="O350" s="25"/>
      <c r="P350" s="24"/>
      <c r="Q350" s="24"/>
      <c r="R350" s="24"/>
      <c r="S350" s="24"/>
      <c r="T350" s="24"/>
      <c r="U350" s="24"/>
      <c r="V350" s="24"/>
      <c r="W350" s="24"/>
      <c r="X350" s="25"/>
      <c r="Y350" s="3"/>
      <c r="Z350" s="3"/>
      <c r="AA350" s="3"/>
      <c r="AB350" s="3"/>
      <c r="AC350" s="3"/>
    </row>
    <row r="351" ht="12.75" customHeight="1">
      <c r="A351" s="160"/>
      <c r="B351" s="3"/>
      <c r="C351" s="166"/>
      <c r="D351" s="121"/>
      <c r="E351" s="121"/>
      <c r="F351" s="166"/>
      <c r="G351" s="166"/>
      <c r="H351" s="17"/>
      <c r="I351" s="24"/>
      <c r="J351" s="24"/>
      <c r="K351" s="24"/>
      <c r="L351" s="24"/>
      <c r="M351" s="24"/>
      <c r="N351" s="24"/>
      <c r="O351" s="25"/>
      <c r="P351" s="24"/>
      <c r="Q351" s="24"/>
      <c r="R351" s="24"/>
      <c r="S351" s="24"/>
      <c r="T351" s="24"/>
      <c r="U351" s="24"/>
      <c r="V351" s="24"/>
      <c r="W351" s="24"/>
      <c r="X351" s="25"/>
      <c r="Y351" s="3"/>
      <c r="Z351" s="3"/>
      <c r="AA351" s="3"/>
      <c r="AB351" s="3"/>
      <c r="AC351" s="3"/>
    </row>
    <row r="352" ht="12.75" customHeight="1">
      <c r="A352" s="160"/>
      <c r="B352" s="3"/>
      <c r="C352" s="166"/>
      <c r="D352" s="121"/>
      <c r="E352" s="121"/>
      <c r="F352" s="166"/>
      <c r="G352" s="166"/>
      <c r="H352" s="17"/>
      <c r="I352" s="24"/>
      <c r="J352" s="24"/>
      <c r="K352" s="24"/>
      <c r="L352" s="24"/>
      <c r="M352" s="24"/>
      <c r="N352" s="24"/>
      <c r="O352" s="25"/>
      <c r="P352" s="24"/>
      <c r="Q352" s="24"/>
      <c r="R352" s="24"/>
      <c r="S352" s="24"/>
      <c r="T352" s="24"/>
      <c r="U352" s="24"/>
      <c r="V352" s="24"/>
      <c r="W352" s="24"/>
      <c r="X352" s="25"/>
      <c r="Y352" s="3"/>
      <c r="Z352" s="3"/>
      <c r="AA352" s="3"/>
      <c r="AB352" s="3"/>
      <c r="AC352" s="3"/>
    </row>
    <row r="353" ht="12.75" customHeight="1">
      <c r="A353" s="160"/>
      <c r="B353" s="3"/>
      <c r="C353" s="166"/>
      <c r="D353" s="121"/>
      <c r="E353" s="121"/>
      <c r="F353" s="166"/>
      <c r="G353" s="166"/>
      <c r="H353" s="17"/>
      <c r="I353" s="24"/>
      <c r="J353" s="24"/>
      <c r="K353" s="24"/>
      <c r="L353" s="24"/>
      <c r="M353" s="24"/>
      <c r="N353" s="24"/>
      <c r="O353" s="25"/>
      <c r="P353" s="24"/>
      <c r="Q353" s="24"/>
      <c r="R353" s="24"/>
      <c r="S353" s="24"/>
      <c r="T353" s="24"/>
      <c r="U353" s="24"/>
      <c r="V353" s="24"/>
      <c r="W353" s="24"/>
      <c r="X353" s="25"/>
      <c r="Y353" s="3"/>
      <c r="Z353" s="3"/>
      <c r="AA353" s="3"/>
      <c r="AB353" s="3"/>
      <c r="AC353" s="3"/>
    </row>
    <row r="354" ht="12.75" customHeight="1">
      <c r="A354" s="160"/>
      <c r="B354" s="3"/>
      <c r="C354" s="166"/>
      <c r="D354" s="121"/>
      <c r="E354" s="121"/>
      <c r="F354" s="166"/>
      <c r="G354" s="166"/>
      <c r="H354" s="17"/>
      <c r="I354" s="24"/>
      <c r="J354" s="24"/>
      <c r="K354" s="24"/>
      <c r="L354" s="24"/>
      <c r="M354" s="24"/>
      <c r="N354" s="24"/>
      <c r="O354" s="25"/>
      <c r="P354" s="24"/>
      <c r="Q354" s="24"/>
      <c r="R354" s="24"/>
      <c r="S354" s="24"/>
      <c r="T354" s="24"/>
      <c r="U354" s="24"/>
      <c r="V354" s="24"/>
      <c r="W354" s="24"/>
      <c r="X354" s="25"/>
      <c r="Y354" s="3"/>
      <c r="Z354" s="3"/>
      <c r="AA354" s="3"/>
      <c r="AB354" s="3"/>
      <c r="AC354" s="3"/>
    </row>
    <row r="355" ht="12.75" customHeight="1">
      <c r="A355" s="160"/>
      <c r="B355" s="3"/>
      <c r="C355" s="166"/>
      <c r="D355" s="121"/>
      <c r="E355" s="121"/>
      <c r="F355" s="166"/>
      <c r="G355" s="166"/>
      <c r="H355" s="17"/>
      <c r="I355" s="24"/>
      <c r="J355" s="24"/>
      <c r="K355" s="24"/>
      <c r="L355" s="24"/>
      <c r="M355" s="24"/>
      <c r="N355" s="24"/>
      <c r="O355" s="25"/>
      <c r="P355" s="24"/>
      <c r="Q355" s="24"/>
      <c r="R355" s="24"/>
      <c r="S355" s="24"/>
      <c r="T355" s="24"/>
      <c r="U355" s="24"/>
      <c r="V355" s="24"/>
      <c r="W355" s="24"/>
      <c r="X355" s="25"/>
      <c r="Y355" s="3"/>
      <c r="Z355" s="3"/>
      <c r="AA355" s="3"/>
      <c r="AB355" s="3"/>
      <c r="AC355" s="3"/>
    </row>
    <row r="356" ht="12.75" customHeight="1">
      <c r="A356" s="160"/>
      <c r="B356" s="3"/>
      <c r="C356" s="166"/>
      <c r="D356" s="121"/>
      <c r="E356" s="121"/>
      <c r="F356" s="166"/>
      <c r="G356" s="166"/>
      <c r="H356" s="17"/>
      <c r="I356" s="24"/>
      <c r="J356" s="24"/>
      <c r="K356" s="24"/>
      <c r="L356" s="24"/>
      <c r="M356" s="24"/>
      <c r="N356" s="24"/>
      <c r="O356" s="25"/>
      <c r="P356" s="24"/>
      <c r="Q356" s="24"/>
      <c r="R356" s="24"/>
      <c r="S356" s="24"/>
      <c r="T356" s="24"/>
      <c r="U356" s="24"/>
      <c r="V356" s="24"/>
      <c r="W356" s="24"/>
      <c r="X356" s="25"/>
      <c r="Y356" s="3"/>
      <c r="Z356" s="3"/>
      <c r="AA356" s="3"/>
      <c r="AB356" s="3"/>
      <c r="AC356" s="3"/>
    </row>
    <row r="357" ht="12.75" customHeight="1">
      <c r="A357" s="160"/>
      <c r="B357" s="3"/>
      <c r="C357" s="166"/>
      <c r="D357" s="121"/>
      <c r="E357" s="121"/>
      <c r="F357" s="166"/>
      <c r="G357" s="166"/>
      <c r="H357" s="17"/>
      <c r="I357" s="24"/>
      <c r="J357" s="24"/>
      <c r="K357" s="24"/>
      <c r="L357" s="24"/>
      <c r="M357" s="24"/>
      <c r="N357" s="24"/>
      <c r="O357" s="25"/>
      <c r="P357" s="24"/>
      <c r="Q357" s="24"/>
      <c r="R357" s="24"/>
      <c r="S357" s="24"/>
      <c r="T357" s="24"/>
      <c r="U357" s="24"/>
      <c r="V357" s="24"/>
      <c r="W357" s="24"/>
      <c r="X357" s="25"/>
      <c r="Y357" s="3"/>
      <c r="Z357" s="3"/>
      <c r="AA357" s="3"/>
      <c r="AB357" s="3"/>
      <c r="AC357" s="3"/>
    </row>
    <row r="358" ht="12.75" customHeight="1">
      <c r="A358" s="160"/>
      <c r="B358" s="3"/>
      <c r="C358" s="166"/>
      <c r="D358" s="121"/>
      <c r="E358" s="121"/>
      <c r="F358" s="166"/>
      <c r="G358" s="166"/>
      <c r="H358" s="17"/>
      <c r="I358" s="24"/>
      <c r="J358" s="24"/>
      <c r="K358" s="24"/>
      <c r="L358" s="24"/>
      <c r="M358" s="24"/>
      <c r="N358" s="24"/>
      <c r="O358" s="25"/>
      <c r="P358" s="24"/>
      <c r="Q358" s="24"/>
      <c r="R358" s="24"/>
      <c r="S358" s="24"/>
      <c r="T358" s="24"/>
      <c r="U358" s="24"/>
      <c r="V358" s="24"/>
      <c r="W358" s="24"/>
      <c r="X358" s="25"/>
      <c r="Y358" s="3"/>
      <c r="Z358" s="3"/>
      <c r="AA358" s="3"/>
      <c r="AB358" s="3"/>
      <c r="AC358" s="3"/>
    </row>
    <row r="359" ht="12.75" customHeight="1">
      <c r="A359" s="160"/>
      <c r="B359" s="3"/>
      <c r="C359" s="166"/>
      <c r="D359" s="121"/>
      <c r="E359" s="121"/>
      <c r="F359" s="166"/>
      <c r="G359" s="166"/>
      <c r="H359" s="17"/>
      <c r="I359" s="24"/>
      <c r="J359" s="24"/>
      <c r="K359" s="24"/>
      <c r="L359" s="24"/>
      <c r="M359" s="24"/>
      <c r="N359" s="24"/>
      <c r="O359" s="25"/>
      <c r="P359" s="24"/>
      <c r="Q359" s="24"/>
      <c r="R359" s="24"/>
      <c r="S359" s="24"/>
      <c r="T359" s="24"/>
      <c r="U359" s="24"/>
      <c r="V359" s="24"/>
      <c r="W359" s="24"/>
      <c r="X359" s="25"/>
      <c r="Y359" s="3"/>
      <c r="Z359" s="3"/>
      <c r="AA359" s="3"/>
      <c r="AB359" s="3"/>
      <c r="AC359" s="3"/>
    </row>
    <row r="360" ht="12.75" customHeight="1">
      <c r="A360" s="160"/>
      <c r="B360" s="3"/>
      <c r="C360" s="166"/>
      <c r="D360" s="121"/>
      <c r="E360" s="121"/>
      <c r="F360" s="166"/>
      <c r="G360" s="166"/>
      <c r="H360" s="17"/>
      <c r="I360" s="24"/>
      <c r="J360" s="24"/>
      <c r="K360" s="24"/>
      <c r="L360" s="24"/>
      <c r="M360" s="24"/>
      <c r="N360" s="24"/>
      <c r="O360" s="25"/>
      <c r="P360" s="24"/>
      <c r="Q360" s="24"/>
      <c r="R360" s="24"/>
      <c r="S360" s="24"/>
      <c r="T360" s="24"/>
      <c r="U360" s="24"/>
      <c r="V360" s="24"/>
      <c r="W360" s="24"/>
      <c r="X360" s="25"/>
      <c r="Y360" s="3"/>
      <c r="Z360" s="3"/>
      <c r="AA360" s="3"/>
      <c r="AB360" s="3"/>
      <c r="AC360" s="3"/>
    </row>
    <row r="361" ht="12.75" customHeight="1">
      <c r="A361" s="160"/>
      <c r="B361" s="3"/>
      <c r="C361" s="166"/>
      <c r="D361" s="121"/>
      <c r="E361" s="121"/>
      <c r="F361" s="166"/>
      <c r="G361" s="166"/>
      <c r="H361" s="17"/>
      <c r="I361" s="24"/>
      <c r="J361" s="24"/>
      <c r="K361" s="24"/>
      <c r="L361" s="24"/>
      <c r="M361" s="24"/>
      <c r="N361" s="24"/>
      <c r="O361" s="25"/>
      <c r="P361" s="24"/>
      <c r="Q361" s="24"/>
      <c r="R361" s="24"/>
      <c r="S361" s="24"/>
      <c r="T361" s="24"/>
      <c r="U361" s="24"/>
      <c r="V361" s="24"/>
      <c r="W361" s="24"/>
      <c r="X361" s="25"/>
      <c r="Y361" s="3"/>
      <c r="Z361" s="3"/>
      <c r="AA361" s="3"/>
      <c r="AB361" s="3"/>
      <c r="AC361" s="3"/>
    </row>
    <row r="362" ht="12.75" customHeight="1">
      <c r="A362" s="160"/>
      <c r="B362" s="3"/>
      <c r="C362" s="166"/>
      <c r="D362" s="121"/>
      <c r="E362" s="121"/>
      <c r="F362" s="166"/>
      <c r="G362" s="166"/>
      <c r="H362" s="17"/>
      <c r="I362" s="24"/>
      <c r="J362" s="24"/>
      <c r="K362" s="24"/>
      <c r="L362" s="24"/>
      <c r="M362" s="24"/>
      <c r="N362" s="24"/>
      <c r="O362" s="25"/>
      <c r="P362" s="24"/>
      <c r="Q362" s="24"/>
      <c r="R362" s="24"/>
      <c r="S362" s="24"/>
      <c r="T362" s="24"/>
      <c r="U362" s="24"/>
      <c r="V362" s="24"/>
      <c r="W362" s="24"/>
      <c r="X362" s="25"/>
      <c r="Y362" s="3"/>
      <c r="Z362" s="3"/>
      <c r="AA362" s="3"/>
      <c r="AB362" s="3"/>
      <c r="AC362" s="3"/>
    </row>
    <row r="363" ht="12.75" customHeight="1">
      <c r="A363" s="160"/>
      <c r="B363" s="3"/>
      <c r="C363" s="166"/>
      <c r="D363" s="121"/>
      <c r="E363" s="121"/>
      <c r="F363" s="166"/>
      <c r="G363" s="166"/>
      <c r="H363" s="17"/>
      <c r="I363" s="24"/>
      <c r="J363" s="24"/>
      <c r="K363" s="24"/>
      <c r="L363" s="24"/>
      <c r="M363" s="24"/>
      <c r="N363" s="24"/>
      <c r="O363" s="25"/>
      <c r="P363" s="24"/>
      <c r="Q363" s="24"/>
      <c r="R363" s="24"/>
      <c r="S363" s="24"/>
      <c r="T363" s="24"/>
      <c r="U363" s="24"/>
      <c r="V363" s="24"/>
      <c r="W363" s="24"/>
      <c r="X363" s="25"/>
      <c r="Y363" s="3"/>
      <c r="Z363" s="3"/>
      <c r="AA363" s="3"/>
      <c r="AB363" s="3"/>
      <c r="AC363" s="3"/>
    </row>
    <row r="364" ht="12.75" customHeight="1">
      <c r="A364" s="160"/>
      <c r="B364" s="3"/>
      <c r="C364" s="166"/>
      <c r="D364" s="121"/>
      <c r="E364" s="121"/>
      <c r="F364" s="166"/>
      <c r="G364" s="166"/>
      <c r="H364" s="17"/>
      <c r="I364" s="24"/>
      <c r="J364" s="24"/>
      <c r="K364" s="24"/>
      <c r="L364" s="24"/>
      <c r="M364" s="24"/>
      <c r="N364" s="24"/>
      <c r="O364" s="25"/>
      <c r="P364" s="24"/>
      <c r="Q364" s="24"/>
      <c r="R364" s="24"/>
      <c r="S364" s="24"/>
      <c r="T364" s="24"/>
      <c r="U364" s="24"/>
      <c r="V364" s="24"/>
      <c r="W364" s="24"/>
      <c r="X364" s="25"/>
      <c r="Y364" s="3"/>
      <c r="Z364" s="3"/>
      <c r="AA364" s="3"/>
      <c r="AB364" s="3"/>
      <c r="AC364" s="3"/>
    </row>
    <row r="365" ht="12.75" customHeight="1">
      <c r="A365" s="160"/>
      <c r="B365" s="3"/>
      <c r="C365" s="166"/>
      <c r="D365" s="121"/>
      <c r="E365" s="121"/>
      <c r="F365" s="166"/>
      <c r="G365" s="166"/>
      <c r="H365" s="17"/>
      <c r="I365" s="24"/>
      <c r="J365" s="24"/>
      <c r="K365" s="24"/>
      <c r="L365" s="24"/>
      <c r="M365" s="24"/>
      <c r="N365" s="24"/>
      <c r="O365" s="25"/>
      <c r="P365" s="24"/>
      <c r="Q365" s="24"/>
      <c r="R365" s="24"/>
      <c r="S365" s="24"/>
      <c r="T365" s="24"/>
      <c r="U365" s="24"/>
      <c r="V365" s="24"/>
      <c r="W365" s="24"/>
      <c r="X365" s="25"/>
      <c r="Y365" s="3"/>
      <c r="Z365" s="3"/>
      <c r="AA365" s="3"/>
      <c r="AB365" s="3"/>
      <c r="AC365" s="3"/>
    </row>
    <row r="366" ht="12.75" customHeight="1">
      <c r="A366" s="160"/>
      <c r="B366" s="3"/>
      <c r="C366" s="166"/>
      <c r="D366" s="121"/>
      <c r="E366" s="121"/>
      <c r="F366" s="166"/>
      <c r="G366" s="166"/>
      <c r="H366" s="17"/>
      <c r="I366" s="24"/>
      <c r="J366" s="24"/>
      <c r="K366" s="24"/>
      <c r="L366" s="24"/>
      <c r="M366" s="24"/>
      <c r="N366" s="24"/>
      <c r="O366" s="25"/>
      <c r="P366" s="24"/>
      <c r="Q366" s="24"/>
      <c r="R366" s="24"/>
      <c r="S366" s="24"/>
      <c r="T366" s="24"/>
      <c r="U366" s="24"/>
      <c r="V366" s="24"/>
      <c r="W366" s="24"/>
      <c r="X366" s="25"/>
      <c r="Y366" s="3"/>
      <c r="Z366" s="3"/>
      <c r="AA366" s="3"/>
      <c r="AB366" s="3"/>
      <c r="AC366" s="3"/>
    </row>
    <row r="367" ht="12.75" customHeight="1">
      <c r="A367" s="160"/>
      <c r="B367" s="3"/>
      <c r="C367" s="166"/>
      <c r="D367" s="121"/>
      <c r="E367" s="121"/>
      <c r="F367" s="166"/>
      <c r="G367" s="166"/>
      <c r="H367" s="17"/>
      <c r="I367" s="24"/>
      <c r="J367" s="24"/>
      <c r="K367" s="24"/>
      <c r="L367" s="24"/>
      <c r="M367" s="24"/>
      <c r="N367" s="24"/>
      <c r="O367" s="25"/>
      <c r="P367" s="24"/>
      <c r="Q367" s="24"/>
      <c r="R367" s="24"/>
      <c r="S367" s="24"/>
      <c r="T367" s="24"/>
      <c r="U367" s="24"/>
      <c r="V367" s="24"/>
      <c r="W367" s="24"/>
      <c r="X367" s="25"/>
      <c r="Y367" s="3"/>
      <c r="Z367" s="3"/>
      <c r="AA367" s="3"/>
      <c r="AB367" s="3"/>
      <c r="AC367" s="3"/>
    </row>
    <row r="368" ht="12.75" customHeight="1">
      <c r="A368" s="160"/>
      <c r="B368" s="3"/>
      <c r="C368" s="166"/>
      <c r="D368" s="121"/>
      <c r="E368" s="121"/>
      <c r="F368" s="166"/>
      <c r="G368" s="166"/>
      <c r="H368" s="17"/>
      <c r="I368" s="24"/>
      <c r="J368" s="24"/>
      <c r="K368" s="24"/>
      <c r="L368" s="24"/>
      <c r="M368" s="24"/>
      <c r="N368" s="24"/>
      <c r="O368" s="25"/>
      <c r="P368" s="24"/>
      <c r="Q368" s="24"/>
      <c r="R368" s="24"/>
      <c r="S368" s="24"/>
      <c r="T368" s="24"/>
      <c r="U368" s="24"/>
      <c r="V368" s="24"/>
      <c r="W368" s="24"/>
      <c r="X368" s="25"/>
      <c r="Y368" s="3"/>
      <c r="Z368" s="3"/>
      <c r="AA368" s="3"/>
      <c r="AB368" s="3"/>
      <c r="AC368" s="3"/>
    </row>
    <row r="369" ht="12.75" customHeight="1">
      <c r="A369" s="160"/>
      <c r="B369" s="3"/>
      <c r="C369" s="166"/>
      <c r="D369" s="121"/>
      <c r="E369" s="121"/>
      <c r="F369" s="166"/>
      <c r="G369" s="166"/>
      <c r="H369" s="17"/>
      <c r="I369" s="24"/>
      <c r="J369" s="24"/>
      <c r="K369" s="24"/>
      <c r="L369" s="24"/>
      <c r="M369" s="24"/>
      <c r="N369" s="24"/>
      <c r="O369" s="25"/>
      <c r="P369" s="24"/>
      <c r="Q369" s="24"/>
      <c r="R369" s="24"/>
      <c r="S369" s="24"/>
      <c r="T369" s="24"/>
      <c r="U369" s="24"/>
      <c r="V369" s="24"/>
      <c r="W369" s="24"/>
      <c r="X369" s="25"/>
      <c r="Y369" s="3"/>
      <c r="Z369" s="3"/>
      <c r="AA369" s="3"/>
      <c r="AB369" s="3"/>
      <c r="AC369" s="3"/>
    </row>
    <row r="370" ht="12.75" customHeight="1">
      <c r="A370" s="160"/>
      <c r="B370" s="3"/>
      <c r="C370" s="166"/>
      <c r="D370" s="121"/>
      <c r="E370" s="121"/>
      <c r="F370" s="166"/>
      <c r="G370" s="166"/>
      <c r="H370" s="17"/>
      <c r="I370" s="24"/>
      <c r="J370" s="24"/>
      <c r="K370" s="24"/>
      <c r="L370" s="24"/>
      <c r="M370" s="24"/>
      <c r="N370" s="24"/>
      <c r="O370" s="25"/>
      <c r="P370" s="24"/>
      <c r="Q370" s="24"/>
      <c r="R370" s="24"/>
      <c r="S370" s="24"/>
      <c r="T370" s="24"/>
      <c r="U370" s="24"/>
      <c r="V370" s="24"/>
      <c r="W370" s="24"/>
      <c r="X370" s="25"/>
      <c r="Y370" s="3"/>
      <c r="Z370" s="3"/>
      <c r="AA370" s="3"/>
      <c r="AB370" s="3"/>
      <c r="AC370" s="3"/>
    </row>
    <row r="371" ht="12.75" customHeight="1">
      <c r="A371" s="160"/>
      <c r="B371" s="3"/>
      <c r="C371" s="166"/>
      <c r="D371" s="121"/>
      <c r="E371" s="121"/>
      <c r="F371" s="166"/>
      <c r="G371" s="166"/>
      <c r="H371" s="17"/>
      <c r="I371" s="24"/>
      <c r="J371" s="24"/>
      <c r="K371" s="24"/>
      <c r="L371" s="24"/>
      <c r="M371" s="24"/>
      <c r="N371" s="24"/>
      <c r="O371" s="25"/>
      <c r="P371" s="24"/>
      <c r="Q371" s="24"/>
      <c r="R371" s="24"/>
      <c r="S371" s="24"/>
      <c r="T371" s="24"/>
      <c r="U371" s="24"/>
      <c r="V371" s="24"/>
      <c r="W371" s="24"/>
      <c r="X371" s="25"/>
      <c r="Y371" s="3"/>
      <c r="Z371" s="3"/>
      <c r="AA371" s="3"/>
      <c r="AB371" s="3"/>
      <c r="AC371" s="3"/>
    </row>
    <row r="372" ht="12.75" customHeight="1">
      <c r="A372" s="160"/>
      <c r="B372" s="3"/>
      <c r="C372" s="166"/>
      <c r="D372" s="121"/>
      <c r="E372" s="121"/>
      <c r="F372" s="166"/>
      <c r="G372" s="166"/>
      <c r="H372" s="17"/>
      <c r="I372" s="24"/>
      <c r="J372" s="24"/>
      <c r="K372" s="24"/>
      <c r="L372" s="24"/>
      <c r="M372" s="24"/>
      <c r="N372" s="24"/>
      <c r="O372" s="25"/>
      <c r="P372" s="24"/>
      <c r="Q372" s="24"/>
      <c r="R372" s="24"/>
      <c r="S372" s="24"/>
      <c r="T372" s="24"/>
      <c r="U372" s="24"/>
      <c r="V372" s="24"/>
      <c r="W372" s="24"/>
      <c r="X372" s="25"/>
      <c r="Y372" s="3"/>
      <c r="Z372" s="3"/>
      <c r="AA372" s="3"/>
      <c r="AB372" s="3"/>
      <c r="AC372" s="3"/>
    </row>
    <row r="373" ht="12.75" customHeight="1">
      <c r="A373" s="160"/>
      <c r="B373" s="3"/>
      <c r="C373" s="166"/>
      <c r="D373" s="121"/>
      <c r="E373" s="121"/>
      <c r="F373" s="166"/>
      <c r="G373" s="166"/>
      <c r="H373" s="17"/>
      <c r="I373" s="24"/>
      <c r="J373" s="24"/>
      <c r="K373" s="24"/>
      <c r="L373" s="24"/>
      <c r="M373" s="24"/>
      <c r="N373" s="24"/>
      <c r="O373" s="25"/>
      <c r="P373" s="24"/>
      <c r="Q373" s="24"/>
      <c r="R373" s="24"/>
      <c r="S373" s="24"/>
      <c r="T373" s="24"/>
      <c r="U373" s="24"/>
      <c r="V373" s="24"/>
      <c r="W373" s="24"/>
      <c r="X373" s="25"/>
      <c r="Y373" s="3"/>
      <c r="Z373" s="3"/>
      <c r="AA373" s="3"/>
      <c r="AB373" s="3"/>
      <c r="AC373" s="3"/>
    </row>
    <row r="374" ht="12.75" customHeight="1">
      <c r="A374" s="160"/>
      <c r="B374" s="3"/>
      <c r="C374" s="166"/>
      <c r="D374" s="121"/>
      <c r="E374" s="121"/>
      <c r="F374" s="166"/>
      <c r="G374" s="166"/>
      <c r="H374" s="17"/>
      <c r="I374" s="24"/>
      <c r="J374" s="24"/>
      <c r="K374" s="24"/>
      <c r="L374" s="24"/>
      <c r="M374" s="24"/>
      <c r="N374" s="24"/>
      <c r="O374" s="25"/>
      <c r="P374" s="24"/>
      <c r="Q374" s="24"/>
      <c r="R374" s="24"/>
      <c r="S374" s="24"/>
      <c r="T374" s="24"/>
      <c r="U374" s="24"/>
      <c r="V374" s="24"/>
      <c r="W374" s="24"/>
      <c r="X374" s="25"/>
      <c r="Y374" s="3"/>
      <c r="Z374" s="3"/>
      <c r="AA374" s="3"/>
      <c r="AB374" s="3"/>
      <c r="AC374" s="3"/>
    </row>
    <row r="375" ht="12.75" customHeight="1">
      <c r="A375" s="160"/>
      <c r="B375" s="3"/>
      <c r="C375" s="166"/>
      <c r="D375" s="121"/>
      <c r="E375" s="121"/>
      <c r="F375" s="166"/>
      <c r="G375" s="166"/>
      <c r="H375" s="17"/>
      <c r="I375" s="24"/>
      <c r="J375" s="24"/>
      <c r="K375" s="24"/>
      <c r="L375" s="24"/>
      <c r="M375" s="24"/>
      <c r="N375" s="24"/>
      <c r="O375" s="25"/>
      <c r="P375" s="24"/>
      <c r="Q375" s="24"/>
      <c r="R375" s="24"/>
      <c r="S375" s="24"/>
      <c r="T375" s="24"/>
      <c r="U375" s="24"/>
      <c r="V375" s="24"/>
      <c r="W375" s="24"/>
      <c r="X375" s="25"/>
      <c r="Y375" s="3"/>
      <c r="Z375" s="3"/>
      <c r="AA375" s="3"/>
      <c r="AB375" s="3"/>
      <c r="AC375" s="3"/>
    </row>
    <row r="376" ht="12.75" customHeight="1">
      <c r="A376" s="160"/>
      <c r="B376" s="3"/>
      <c r="C376" s="166"/>
      <c r="D376" s="121"/>
      <c r="E376" s="121"/>
      <c r="F376" s="166"/>
      <c r="G376" s="166"/>
      <c r="H376" s="17"/>
      <c r="I376" s="24"/>
      <c r="J376" s="24"/>
      <c r="K376" s="24"/>
      <c r="L376" s="24"/>
      <c r="M376" s="24"/>
      <c r="N376" s="24"/>
      <c r="O376" s="25"/>
      <c r="P376" s="24"/>
      <c r="Q376" s="24"/>
      <c r="R376" s="24"/>
      <c r="S376" s="24"/>
      <c r="T376" s="24"/>
      <c r="U376" s="24"/>
      <c r="V376" s="24"/>
      <c r="W376" s="24"/>
      <c r="X376" s="25"/>
      <c r="Y376" s="3"/>
      <c r="Z376" s="3"/>
      <c r="AA376" s="3"/>
      <c r="AB376" s="3"/>
      <c r="AC376" s="3"/>
    </row>
    <row r="377" ht="12.75" customHeight="1">
      <c r="A377" s="160"/>
      <c r="B377" s="3"/>
      <c r="C377" s="166"/>
      <c r="D377" s="121"/>
      <c r="E377" s="121"/>
      <c r="F377" s="166"/>
      <c r="G377" s="166"/>
      <c r="H377" s="17"/>
      <c r="I377" s="24"/>
      <c r="J377" s="24"/>
      <c r="K377" s="24"/>
      <c r="L377" s="24"/>
      <c r="M377" s="24"/>
      <c r="N377" s="24"/>
      <c r="O377" s="25"/>
      <c r="P377" s="24"/>
      <c r="Q377" s="24"/>
      <c r="R377" s="24"/>
      <c r="S377" s="24"/>
      <c r="T377" s="24"/>
      <c r="U377" s="24"/>
      <c r="V377" s="24"/>
      <c r="W377" s="24"/>
      <c r="X377" s="25"/>
      <c r="Y377" s="3"/>
      <c r="Z377" s="3"/>
      <c r="AA377" s="3"/>
      <c r="AB377" s="3"/>
      <c r="AC377" s="3"/>
    </row>
    <row r="378" ht="12.75" customHeight="1">
      <c r="A378" s="160"/>
      <c r="B378" s="3"/>
      <c r="C378" s="166"/>
      <c r="D378" s="121"/>
      <c r="E378" s="121"/>
      <c r="F378" s="166"/>
      <c r="G378" s="166"/>
      <c r="H378" s="17"/>
      <c r="I378" s="24"/>
      <c r="J378" s="24"/>
      <c r="K378" s="24"/>
      <c r="L378" s="24"/>
      <c r="M378" s="24"/>
      <c r="N378" s="24"/>
      <c r="O378" s="25"/>
      <c r="P378" s="24"/>
      <c r="Q378" s="24"/>
      <c r="R378" s="24"/>
      <c r="S378" s="24"/>
      <c r="T378" s="24"/>
      <c r="U378" s="24"/>
      <c r="V378" s="24"/>
      <c r="W378" s="24"/>
      <c r="X378" s="25"/>
      <c r="Y378" s="3"/>
      <c r="Z378" s="3"/>
      <c r="AA378" s="3"/>
      <c r="AB378" s="3"/>
      <c r="AC378" s="3"/>
    </row>
    <row r="379" ht="12.75" customHeight="1">
      <c r="A379" s="160"/>
      <c r="B379" s="3"/>
      <c r="C379" s="166"/>
      <c r="D379" s="121"/>
      <c r="E379" s="121"/>
      <c r="F379" s="166"/>
      <c r="G379" s="166"/>
      <c r="H379" s="17"/>
      <c r="I379" s="24"/>
      <c r="J379" s="24"/>
      <c r="K379" s="24"/>
      <c r="L379" s="24"/>
      <c r="M379" s="24"/>
      <c r="N379" s="24"/>
      <c r="O379" s="25"/>
      <c r="P379" s="24"/>
      <c r="Q379" s="24"/>
      <c r="R379" s="24"/>
      <c r="S379" s="24"/>
      <c r="T379" s="24"/>
      <c r="U379" s="24"/>
      <c r="V379" s="24"/>
      <c r="W379" s="24"/>
      <c r="X379" s="25"/>
      <c r="Y379" s="3"/>
      <c r="Z379" s="3"/>
      <c r="AA379" s="3"/>
      <c r="AB379" s="3"/>
      <c r="AC379" s="3"/>
    </row>
    <row r="380" ht="12.75" customHeight="1">
      <c r="A380" s="160"/>
      <c r="B380" s="3"/>
      <c r="C380" s="166"/>
      <c r="D380" s="121"/>
      <c r="E380" s="121"/>
      <c r="F380" s="166"/>
      <c r="G380" s="166"/>
      <c r="H380" s="17"/>
      <c r="I380" s="24"/>
      <c r="J380" s="24"/>
      <c r="K380" s="24"/>
      <c r="L380" s="24"/>
      <c r="M380" s="24"/>
      <c r="N380" s="24"/>
      <c r="O380" s="25"/>
      <c r="P380" s="24"/>
      <c r="Q380" s="24"/>
      <c r="R380" s="24"/>
      <c r="S380" s="24"/>
      <c r="T380" s="24"/>
      <c r="U380" s="24"/>
      <c r="V380" s="24"/>
      <c r="W380" s="24"/>
      <c r="X380" s="25"/>
      <c r="Y380" s="3"/>
      <c r="Z380" s="3"/>
      <c r="AA380" s="3"/>
      <c r="AB380" s="3"/>
      <c r="AC380" s="3"/>
    </row>
    <row r="381" ht="12.75" customHeight="1">
      <c r="A381" s="160"/>
      <c r="B381" s="3"/>
      <c r="C381" s="166"/>
      <c r="D381" s="121"/>
      <c r="E381" s="121"/>
      <c r="F381" s="166"/>
      <c r="G381" s="166"/>
      <c r="H381" s="17"/>
      <c r="I381" s="24"/>
      <c r="J381" s="24"/>
      <c r="K381" s="24"/>
      <c r="L381" s="24"/>
      <c r="M381" s="24"/>
      <c r="N381" s="24"/>
      <c r="O381" s="25"/>
      <c r="P381" s="24"/>
      <c r="Q381" s="24"/>
      <c r="R381" s="24"/>
      <c r="S381" s="24"/>
      <c r="T381" s="24"/>
      <c r="U381" s="24"/>
      <c r="V381" s="24"/>
      <c r="W381" s="24"/>
      <c r="X381" s="25"/>
      <c r="Y381" s="3"/>
      <c r="Z381" s="3"/>
      <c r="AA381" s="3"/>
      <c r="AB381" s="3"/>
      <c r="AC381" s="3"/>
    </row>
    <row r="382" ht="12.75" customHeight="1">
      <c r="A382" s="160"/>
      <c r="B382" s="3"/>
      <c r="C382" s="166"/>
      <c r="D382" s="121"/>
      <c r="E382" s="121"/>
      <c r="F382" s="166"/>
      <c r="G382" s="166"/>
      <c r="H382" s="17"/>
      <c r="I382" s="24"/>
      <c r="J382" s="24"/>
      <c r="K382" s="24"/>
      <c r="L382" s="24"/>
      <c r="M382" s="24"/>
      <c r="N382" s="24"/>
      <c r="O382" s="25"/>
      <c r="P382" s="24"/>
      <c r="Q382" s="24"/>
      <c r="R382" s="24"/>
      <c r="S382" s="24"/>
      <c r="T382" s="24"/>
      <c r="U382" s="24"/>
      <c r="V382" s="24"/>
      <c r="W382" s="24"/>
      <c r="X382" s="25"/>
      <c r="Y382" s="3"/>
      <c r="Z382" s="3"/>
      <c r="AA382" s="3"/>
      <c r="AB382" s="3"/>
      <c r="AC382" s="3"/>
    </row>
    <row r="383" ht="12.75" customHeight="1">
      <c r="A383" s="160"/>
      <c r="B383" s="3"/>
      <c r="C383" s="166"/>
      <c r="D383" s="121"/>
      <c r="E383" s="121"/>
      <c r="F383" s="166"/>
      <c r="G383" s="166"/>
      <c r="H383" s="17"/>
      <c r="I383" s="24"/>
      <c r="J383" s="24"/>
      <c r="K383" s="24"/>
      <c r="L383" s="24"/>
      <c r="M383" s="24"/>
      <c r="N383" s="24"/>
      <c r="O383" s="25"/>
      <c r="P383" s="24"/>
      <c r="Q383" s="24"/>
      <c r="R383" s="24"/>
      <c r="S383" s="24"/>
      <c r="T383" s="24"/>
      <c r="U383" s="24"/>
      <c r="V383" s="24"/>
      <c r="W383" s="24"/>
      <c r="X383" s="25"/>
      <c r="Y383" s="3"/>
      <c r="Z383" s="3"/>
      <c r="AA383" s="3"/>
      <c r="AB383" s="3"/>
      <c r="AC383" s="3"/>
    </row>
    <row r="384" ht="12.75" customHeight="1">
      <c r="A384" s="160"/>
      <c r="B384" s="3"/>
      <c r="C384" s="166"/>
      <c r="D384" s="121"/>
      <c r="E384" s="121"/>
      <c r="F384" s="166"/>
      <c r="G384" s="166"/>
      <c r="H384" s="17"/>
      <c r="I384" s="24"/>
      <c r="J384" s="24"/>
      <c r="K384" s="24"/>
      <c r="L384" s="24"/>
      <c r="M384" s="24"/>
      <c r="N384" s="24"/>
      <c r="O384" s="25"/>
      <c r="P384" s="24"/>
      <c r="Q384" s="24"/>
      <c r="R384" s="24"/>
      <c r="S384" s="24"/>
      <c r="T384" s="24"/>
      <c r="U384" s="24"/>
      <c r="V384" s="24"/>
      <c r="W384" s="24"/>
      <c r="X384" s="25"/>
      <c r="Y384" s="3"/>
      <c r="Z384" s="3"/>
      <c r="AA384" s="3"/>
      <c r="AB384" s="3"/>
      <c r="AC384" s="3"/>
    </row>
    <row r="385" ht="12.75" customHeight="1">
      <c r="A385" s="160"/>
      <c r="B385" s="3"/>
      <c r="C385" s="166"/>
      <c r="D385" s="121"/>
      <c r="E385" s="121"/>
      <c r="F385" s="166"/>
      <c r="G385" s="166"/>
      <c r="H385" s="17"/>
      <c r="I385" s="24"/>
      <c r="J385" s="24"/>
      <c r="K385" s="24"/>
      <c r="L385" s="24"/>
      <c r="M385" s="24"/>
      <c r="N385" s="24"/>
      <c r="O385" s="25"/>
      <c r="P385" s="24"/>
      <c r="Q385" s="24"/>
      <c r="R385" s="24"/>
      <c r="S385" s="24"/>
      <c r="T385" s="24"/>
      <c r="U385" s="24"/>
      <c r="V385" s="24"/>
      <c r="W385" s="24"/>
      <c r="X385" s="25"/>
      <c r="Y385" s="3"/>
      <c r="Z385" s="3"/>
      <c r="AA385" s="3"/>
      <c r="AB385" s="3"/>
      <c r="AC385" s="3"/>
    </row>
    <row r="386" ht="12.75" customHeight="1">
      <c r="A386" s="160"/>
      <c r="B386" s="3"/>
      <c r="C386" s="166"/>
      <c r="D386" s="121"/>
      <c r="E386" s="121"/>
      <c r="F386" s="166"/>
      <c r="G386" s="166"/>
      <c r="H386" s="17"/>
      <c r="I386" s="24"/>
      <c r="J386" s="24"/>
      <c r="K386" s="24"/>
      <c r="L386" s="24"/>
      <c r="M386" s="24"/>
      <c r="N386" s="24"/>
      <c r="O386" s="25"/>
      <c r="P386" s="24"/>
      <c r="Q386" s="24"/>
      <c r="R386" s="24"/>
      <c r="S386" s="24"/>
      <c r="T386" s="24"/>
      <c r="U386" s="24"/>
      <c r="V386" s="24"/>
      <c r="W386" s="24"/>
      <c r="X386" s="25"/>
      <c r="Y386" s="3"/>
      <c r="Z386" s="3"/>
      <c r="AA386" s="3"/>
      <c r="AB386" s="3"/>
      <c r="AC386" s="3"/>
    </row>
    <row r="387" ht="12.75" customHeight="1">
      <c r="A387" s="160"/>
      <c r="B387" s="3"/>
      <c r="C387" s="166"/>
      <c r="D387" s="121"/>
      <c r="E387" s="121"/>
      <c r="F387" s="166"/>
      <c r="G387" s="166"/>
      <c r="H387" s="17"/>
      <c r="I387" s="24"/>
      <c r="J387" s="24"/>
      <c r="K387" s="24"/>
      <c r="L387" s="24"/>
      <c r="M387" s="24"/>
      <c r="N387" s="24"/>
      <c r="O387" s="25"/>
      <c r="P387" s="24"/>
      <c r="Q387" s="24"/>
      <c r="R387" s="24"/>
      <c r="S387" s="24"/>
      <c r="T387" s="24"/>
      <c r="U387" s="24"/>
      <c r="V387" s="24"/>
      <c r="W387" s="24"/>
      <c r="X387" s="25"/>
      <c r="Y387" s="3"/>
      <c r="Z387" s="3"/>
      <c r="AA387" s="3"/>
      <c r="AB387" s="3"/>
      <c r="AC387" s="3"/>
    </row>
    <row r="388" ht="12.75" customHeight="1">
      <c r="A388" s="160"/>
      <c r="B388" s="3"/>
      <c r="C388" s="166"/>
      <c r="D388" s="121"/>
      <c r="E388" s="121"/>
      <c r="F388" s="166"/>
      <c r="G388" s="166"/>
      <c r="H388" s="17"/>
      <c r="I388" s="24"/>
      <c r="J388" s="24"/>
      <c r="K388" s="24"/>
      <c r="L388" s="24"/>
      <c r="M388" s="24"/>
      <c r="N388" s="24"/>
      <c r="O388" s="25"/>
      <c r="P388" s="24"/>
      <c r="Q388" s="24"/>
      <c r="R388" s="24"/>
      <c r="S388" s="24"/>
      <c r="T388" s="24"/>
      <c r="U388" s="24"/>
      <c r="V388" s="24"/>
      <c r="W388" s="24"/>
      <c r="X388" s="25"/>
      <c r="Y388" s="3"/>
      <c r="Z388" s="3"/>
      <c r="AA388" s="3"/>
      <c r="AB388" s="3"/>
      <c r="AC388" s="3"/>
    </row>
    <row r="389" ht="12.75" customHeight="1">
      <c r="A389" s="160"/>
      <c r="B389" s="3"/>
      <c r="C389" s="166"/>
      <c r="D389" s="121"/>
      <c r="E389" s="121"/>
      <c r="F389" s="166"/>
      <c r="G389" s="166"/>
      <c r="H389" s="17"/>
      <c r="I389" s="24"/>
      <c r="J389" s="24"/>
      <c r="K389" s="24"/>
      <c r="L389" s="24"/>
      <c r="M389" s="24"/>
      <c r="N389" s="24"/>
      <c r="O389" s="25"/>
      <c r="P389" s="24"/>
      <c r="Q389" s="24"/>
      <c r="R389" s="24"/>
      <c r="S389" s="24"/>
      <c r="T389" s="24"/>
      <c r="U389" s="24"/>
      <c r="V389" s="24"/>
      <c r="W389" s="24"/>
      <c r="X389" s="25"/>
      <c r="Y389" s="3"/>
      <c r="Z389" s="3"/>
      <c r="AA389" s="3"/>
      <c r="AB389" s="3"/>
      <c r="AC389" s="3"/>
    </row>
    <row r="390" ht="12.75" customHeight="1">
      <c r="A390" s="160"/>
      <c r="B390" s="3"/>
      <c r="C390" s="166"/>
      <c r="D390" s="121"/>
      <c r="E390" s="121"/>
      <c r="F390" s="166"/>
      <c r="G390" s="166"/>
      <c r="H390" s="17"/>
      <c r="I390" s="24"/>
      <c r="J390" s="24"/>
      <c r="K390" s="24"/>
      <c r="L390" s="24"/>
      <c r="M390" s="24"/>
      <c r="N390" s="24"/>
      <c r="O390" s="25"/>
      <c r="P390" s="24"/>
      <c r="Q390" s="24"/>
      <c r="R390" s="24"/>
      <c r="S390" s="24"/>
      <c r="T390" s="24"/>
      <c r="U390" s="24"/>
      <c r="V390" s="24"/>
      <c r="W390" s="24"/>
      <c r="X390" s="25"/>
      <c r="Y390" s="3"/>
      <c r="Z390" s="3"/>
      <c r="AA390" s="3"/>
      <c r="AB390" s="3"/>
      <c r="AC390" s="3"/>
    </row>
    <row r="391" ht="12.75" customHeight="1">
      <c r="A391" s="160"/>
      <c r="B391" s="3"/>
      <c r="C391" s="166"/>
      <c r="D391" s="121"/>
      <c r="E391" s="121"/>
      <c r="F391" s="166"/>
      <c r="G391" s="166"/>
      <c r="H391" s="17"/>
      <c r="I391" s="24"/>
      <c r="J391" s="24"/>
      <c r="K391" s="24"/>
      <c r="L391" s="24"/>
      <c r="M391" s="24"/>
      <c r="N391" s="24"/>
      <c r="O391" s="25"/>
      <c r="P391" s="24"/>
      <c r="Q391" s="24"/>
      <c r="R391" s="24"/>
      <c r="S391" s="24"/>
      <c r="T391" s="24"/>
      <c r="U391" s="24"/>
      <c r="V391" s="24"/>
      <c r="W391" s="24"/>
      <c r="X391" s="25"/>
      <c r="Y391" s="3"/>
      <c r="Z391" s="3"/>
      <c r="AA391" s="3"/>
      <c r="AB391" s="3"/>
      <c r="AC391" s="3"/>
    </row>
    <row r="392" ht="12.75" customHeight="1">
      <c r="A392" s="160"/>
      <c r="B392" s="3"/>
      <c r="C392" s="166"/>
      <c r="D392" s="121"/>
      <c r="E392" s="121"/>
      <c r="F392" s="166"/>
      <c r="G392" s="166"/>
      <c r="H392" s="17"/>
      <c r="I392" s="24"/>
      <c r="J392" s="24"/>
      <c r="K392" s="24"/>
      <c r="L392" s="24"/>
      <c r="M392" s="24"/>
      <c r="N392" s="24"/>
      <c r="O392" s="25"/>
      <c r="P392" s="24"/>
      <c r="Q392" s="24"/>
      <c r="R392" s="24"/>
      <c r="S392" s="24"/>
      <c r="T392" s="24"/>
      <c r="U392" s="24"/>
      <c r="V392" s="24"/>
      <c r="W392" s="24"/>
      <c r="X392" s="25"/>
      <c r="Y392" s="3"/>
      <c r="Z392" s="3"/>
      <c r="AA392" s="3"/>
      <c r="AB392" s="3"/>
      <c r="AC392" s="3"/>
    </row>
    <row r="393" ht="12.75" customHeight="1">
      <c r="A393" s="160"/>
      <c r="B393" s="3"/>
      <c r="C393" s="166"/>
      <c r="D393" s="121"/>
      <c r="E393" s="121"/>
      <c r="F393" s="166"/>
      <c r="G393" s="166"/>
      <c r="H393" s="17"/>
      <c r="I393" s="24"/>
      <c r="J393" s="24"/>
      <c r="K393" s="24"/>
      <c r="L393" s="24"/>
      <c r="M393" s="24"/>
      <c r="N393" s="24"/>
      <c r="O393" s="25"/>
      <c r="P393" s="24"/>
      <c r="Q393" s="24"/>
      <c r="R393" s="24"/>
      <c r="S393" s="24"/>
      <c r="T393" s="24"/>
      <c r="U393" s="24"/>
      <c r="V393" s="24"/>
      <c r="W393" s="24"/>
      <c r="X393" s="25"/>
      <c r="Y393" s="3"/>
      <c r="Z393" s="3"/>
      <c r="AA393" s="3"/>
      <c r="AB393" s="3"/>
      <c r="AC393" s="3"/>
    </row>
    <row r="394" ht="12.75" customHeight="1">
      <c r="A394" s="160"/>
      <c r="B394" s="3"/>
      <c r="C394" s="166"/>
      <c r="D394" s="121"/>
      <c r="E394" s="121"/>
      <c r="F394" s="166"/>
      <c r="G394" s="166"/>
      <c r="H394" s="17"/>
      <c r="I394" s="24"/>
      <c r="J394" s="24"/>
      <c r="K394" s="24"/>
      <c r="L394" s="24"/>
      <c r="M394" s="24"/>
      <c r="N394" s="24"/>
      <c r="O394" s="25"/>
      <c r="P394" s="24"/>
      <c r="Q394" s="24"/>
      <c r="R394" s="24"/>
      <c r="S394" s="24"/>
      <c r="T394" s="24"/>
      <c r="U394" s="24"/>
      <c r="V394" s="24"/>
      <c r="W394" s="24"/>
      <c r="X394" s="25"/>
      <c r="Y394" s="3"/>
      <c r="Z394" s="3"/>
      <c r="AA394" s="3"/>
      <c r="AB394" s="3"/>
      <c r="AC394" s="3"/>
    </row>
    <row r="395" ht="12.75" customHeight="1">
      <c r="A395" s="160"/>
      <c r="B395" s="3"/>
      <c r="C395" s="166"/>
      <c r="D395" s="121"/>
      <c r="E395" s="121"/>
      <c r="F395" s="166"/>
      <c r="G395" s="166"/>
      <c r="H395" s="17"/>
      <c r="I395" s="24"/>
      <c r="J395" s="24"/>
      <c r="K395" s="24"/>
      <c r="L395" s="24"/>
      <c r="M395" s="24"/>
      <c r="N395" s="24"/>
      <c r="O395" s="25"/>
      <c r="P395" s="24"/>
      <c r="Q395" s="24"/>
      <c r="R395" s="24"/>
      <c r="S395" s="24"/>
      <c r="T395" s="24"/>
      <c r="U395" s="24"/>
      <c r="V395" s="24"/>
      <c r="W395" s="24"/>
      <c r="X395" s="25"/>
      <c r="Y395" s="3"/>
      <c r="Z395" s="3"/>
      <c r="AA395" s="3"/>
      <c r="AB395" s="3"/>
      <c r="AC395" s="3"/>
    </row>
    <row r="396" ht="12.75" customHeight="1">
      <c r="A396" s="160"/>
      <c r="B396" s="3"/>
      <c r="C396" s="166"/>
      <c r="D396" s="121"/>
      <c r="E396" s="121"/>
      <c r="F396" s="166"/>
      <c r="G396" s="166"/>
      <c r="H396" s="17"/>
      <c r="I396" s="24"/>
      <c r="J396" s="24"/>
      <c r="K396" s="24"/>
      <c r="L396" s="24"/>
      <c r="M396" s="24"/>
      <c r="N396" s="24"/>
      <c r="O396" s="25"/>
      <c r="P396" s="24"/>
      <c r="Q396" s="24"/>
      <c r="R396" s="24"/>
      <c r="S396" s="24"/>
      <c r="T396" s="24"/>
      <c r="U396" s="24"/>
      <c r="V396" s="24"/>
      <c r="W396" s="24"/>
      <c r="X396" s="25"/>
      <c r="Y396" s="3"/>
      <c r="Z396" s="3"/>
      <c r="AA396" s="3"/>
      <c r="AB396" s="3"/>
      <c r="AC396" s="3"/>
    </row>
    <row r="397" ht="12.75" customHeight="1">
      <c r="A397" s="160"/>
      <c r="B397" s="3"/>
      <c r="C397" s="166"/>
      <c r="D397" s="121"/>
      <c r="E397" s="121"/>
      <c r="F397" s="166"/>
      <c r="G397" s="166"/>
      <c r="H397" s="17"/>
      <c r="I397" s="24"/>
      <c r="J397" s="24"/>
      <c r="K397" s="24"/>
      <c r="L397" s="24"/>
      <c r="M397" s="24"/>
      <c r="N397" s="24"/>
      <c r="O397" s="25"/>
      <c r="P397" s="24"/>
      <c r="Q397" s="24"/>
      <c r="R397" s="24"/>
      <c r="S397" s="24"/>
      <c r="T397" s="24"/>
      <c r="U397" s="24"/>
      <c r="V397" s="24"/>
      <c r="W397" s="24"/>
      <c r="X397" s="25"/>
      <c r="Y397" s="3"/>
      <c r="Z397" s="3"/>
      <c r="AA397" s="3"/>
      <c r="AB397" s="3"/>
      <c r="AC397" s="3"/>
    </row>
    <row r="398" ht="12.75" customHeight="1">
      <c r="A398" s="160"/>
      <c r="B398" s="3"/>
      <c r="C398" s="166"/>
      <c r="D398" s="121"/>
      <c r="E398" s="121"/>
      <c r="F398" s="166"/>
      <c r="G398" s="166"/>
      <c r="H398" s="17"/>
      <c r="I398" s="24"/>
      <c r="J398" s="24"/>
      <c r="K398" s="24"/>
      <c r="L398" s="24"/>
      <c r="M398" s="24"/>
      <c r="N398" s="24"/>
      <c r="O398" s="25"/>
      <c r="P398" s="24"/>
      <c r="Q398" s="24"/>
      <c r="R398" s="24"/>
      <c r="S398" s="24"/>
      <c r="T398" s="24"/>
      <c r="U398" s="24"/>
      <c r="V398" s="24"/>
      <c r="W398" s="24"/>
      <c r="X398" s="25"/>
      <c r="Y398" s="3"/>
      <c r="Z398" s="3"/>
      <c r="AA398" s="3"/>
      <c r="AB398" s="3"/>
      <c r="AC398" s="3"/>
    </row>
    <row r="399" ht="12.75" customHeight="1">
      <c r="A399" s="160"/>
      <c r="B399" s="3"/>
      <c r="C399" s="166"/>
      <c r="D399" s="121"/>
      <c r="E399" s="121"/>
      <c r="F399" s="166"/>
      <c r="G399" s="166"/>
      <c r="H399" s="17"/>
      <c r="I399" s="24"/>
      <c r="J399" s="24"/>
      <c r="K399" s="24"/>
      <c r="L399" s="24"/>
      <c r="M399" s="24"/>
      <c r="N399" s="24"/>
      <c r="O399" s="25"/>
      <c r="P399" s="24"/>
      <c r="Q399" s="24"/>
      <c r="R399" s="24"/>
      <c r="S399" s="24"/>
      <c r="T399" s="24"/>
      <c r="U399" s="24"/>
      <c r="V399" s="24"/>
      <c r="W399" s="24"/>
      <c r="X399" s="25"/>
      <c r="Y399" s="3"/>
      <c r="Z399" s="3"/>
      <c r="AA399" s="3"/>
      <c r="AB399" s="3"/>
      <c r="AC399" s="3"/>
    </row>
    <row r="400" ht="12.75" customHeight="1">
      <c r="A400" s="160"/>
      <c r="B400" s="3"/>
      <c r="C400" s="166"/>
      <c r="D400" s="121"/>
      <c r="E400" s="121"/>
      <c r="F400" s="166"/>
      <c r="G400" s="166"/>
      <c r="H400" s="17"/>
      <c r="I400" s="24"/>
      <c r="J400" s="24"/>
      <c r="K400" s="24"/>
      <c r="L400" s="24"/>
      <c r="M400" s="24"/>
      <c r="N400" s="24"/>
      <c r="O400" s="25"/>
      <c r="P400" s="24"/>
      <c r="Q400" s="24"/>
      <c r="R400" s="24"/>
      <c r="S400" s="24"/>
      <c r="T400" s="24"/>
      <c r="U400" s="24"/>
      <c r="V400" s="24"/>
      <c r="W400" s="24"/>
      <c r="X400" s="25"/>
      <c r="Y400" s="3"/>
      <c r="Z400" s="3"/>
      <c r="AA400" s="3"/>
      <c r="AB400" s="3"/>
      <c r="AC400" s="3"/>
    </row>
    <row r="401" ht="12.75" customHeight="1">
      <c r="A401" s="160"/>
      <c r="B401" s="3"/>
      <c r="C401" s="166"/>
      <c r="D401" s="121"/>
      <c r="E401" s="121"/>
      <c r="F401" s="166"/>
      <c r="G401" s="166"/>
      <c r="H401" s="17"/>
      <c r="I401" s="24"/>
      <c r="J401" s="24"/>
      <c r="K401" s="24"/>
      <c r="L401" s="24"/>
      <c r="M401" s="24"/>
      <c r="N401" s="24"/>
      <c r="O401" s="25"/>
      <c r="P401" s="24"/>
      <c r="Q401" s="24"/>
      <c r="R401" s="24"/>
      <c r="S401" s="24"/>
      <c r="T401" s="24"/>
      <c r="U401" s="24"/>
      <c r="V401" s="24"/>
      <c r="W401" s="24"/>
      <c r="X401" s="25"/>
      <c r="Y401" s="3"/>
      <c r="Z401" s="3"/>
      <c r="AA401" s="3"/>
      <c r="AB401" s="3"/>
      <c r="AC401" s="3"/>
    </row>
    <row r="402" ht="12.75" customHeight="1">
      <c r="A402" s="160"/>
      <c r="B402" s="3"/>
      <c r="C402" s="166"/>
      <c r="D402" s="71"/>
      <c r="E402" s="71"/>
      <c r="F402" s="166"/>
      <c r="G402" s="166"/>
      <c r="H402" s="17"/>
      <c r="I402" s="24"/>
      <c r="J402" s="24"/>
      <c r="K402" s="24"/>
      <c r="L402" s="24"/>
      <c r="M402" s="24"/>
      <c r="N402" s="24"/>
      <c r="O402" s="25"/>
      <c r="P402" s="24"/>
      <c r="Q402" s="24"/>
      <c r="R402" s="24"/>
      <c r="S402" s="24"/>
      <c r="T402" s="24"/>
      <c r="U402" s="24"/>
      <c r="V402" s="24"/>
      <c r="W402" s="24"/>
      <c r="X402" s="25"/>
      <c r="Y402" s="3"/>
      <c r="Z402" s="3"/>
      <c r="AA402" s="3"/>
      <c r="AB402" s="3"/>
      <c r="AC402" s="3"/>
    </row>
    <row r="403" ht="12.75" customHeight="1">
      <c r="A403" s="160"/>
      <c r="B403" s="3"/>
      <c r="C403" s="166"/>
      <c r="D403" s="71"/>
      <c r="E403" s="71"/>
      <c r="F403" s="166"/>
      <c r="G403" s="166"/>
      <c r="H403" s="17"/>
      <c r="I403" s="24"/>
      <c r="J403" s="24"/>
      <c r="K403" s="24"/>
      <c r="L403" s="24"/>
      <c r="M403" s="24"/>
      <c r="N403" s="24"/>
      <c r="O403" s="25"/>
      <c r="P403" s="24"/>
      <c r="Q403" s="24"/>
      <c r="R403" s="24"/>
      <c r="S403" s="24"/>
      <c r="T403" s="24"/>
      <c r="U403" s="24"/>
      <c r="V403" s="24"/>
      <c r="W403" s="24"/>
      <c r="X403" s="25"/>
      <c r="Y403" s="3"/>
      <c r="Z403" s="3"/>
      <c r="AA403" s="3"/>
      <c r="AB403" s="3"/>
      <c r="AC403" s="3"/>
    </row>
    <row r="404" ht="12.75" customHeight="1">
      <c r="A404" s="160"/>
      <c r="B404" s="3"/>
      <c r="C404" s="166"/>
      <c r="D404" s="71"/>
      <c r="E404" s="71"/>
      <c r="F404" s="166"/>
      <c r="G404" s="166"/>
      <c r="H404" s="17"/>
      <c r="I404" s="24"/>
      <c r="J404" s="24"/>
      <c r="K404" s="24"/>
      <c r="L404" s="24"/>
      <c r="M404" s="24"/>
      <c r="N404" s="24"/>
      <c r="O404" s="25"/>
      <c r="P404" s="24"/>
      <c r="Q404" s="24"/>
      <c r="R404" s="24"/>
      <c r="S404" s="24"/>
      <c r="T404" s="24"/>
      <c r="U404" s="24"/>
      <c r="V404" s="24"/>
      <c r="W404" s="24"/>
      <c r="X404" s="25"/>
      <c r="Y404" s="3"/>
      <c r="Z404" s="3"/>
      <c r="AA404" s="3"/>
      <c r="AB404" s="3"/>
      <c r="AC404" s="3"/>
    </row>
    <row r="405" ht="12.75" customHeight="1">
      <c r="A405" s="160"/>
      <c r="B405" s="3"/>
      <c r="C405" s="166"/>
      <c r="D405" s="71"/>
      <c r="E405" s="71"/>
      <c r="F405" s="166"/>
      <c r="G405" s="166"/>
      <c r="H405" s="17"/>
      <c r="I405" s="24"/>
      <c r="J405" s="24"/>
      <c r="K405" s="24"/>
      <c r="L405" s="24"/>
      <c r="M405" s="24"/>
      <c r="N405" s="24"/>
      <c r="O405" s="25"/>
      <c r="P405" s="24"/>
      <c r="Q405" s="24"/>
      <c r="R405" s="24"/>
      <c r="S405" s="24"/>
      <c r="T405" s="24"/>
      <c r="U405" s="24"/>
      <c r="V405" s="24"/>
      <c r="W405" s="24"/>
      <c r="X405" s="25"/>
      <c r="Y405" s="3"/>
      <c r="Z405" s="3"/>
      <c r="AA405" s="3"/>
      <c r="AB405" s="3"/>
      <c r="AC405" s="3"/>
    </row>
    <row r="406" ht="12.75" customHeight="1">
      <c r="A406" s="160"/>
      <c r="B406" s="3"/>
      <c r="C406" s="166"/>
      <c r="D406" s="71"/>
      <c r="E406" s="71"/>
      <c r="F406" s="166"/>
      <c r="G406" s="166"/>
      <c r="H406" s="17"/>
      <c r="I406" s="24"/>
      <c r="J406" s="24"/>
      <c r="K406" s="24"/>
      <c r="L406" s="24"/>
      <c r="M406" s="24"/>
      <c r="N406" s="24"/>
      <c r="O406" s="25"/>
      <c r="P406" s="24"/>
      <c r="Q406" s="24"/>
      <c r="R406" s="24"/>
      <c r="S406" s="24"/>
      <c r="T406" s="24"/>
      <c r="U406" s="24"/>
      <c r="V406" s="24"/>
      <c r="W406" s="24"/>
      <c r="X406" s="25"/>
      <c r="Y406" s="3"/>
      <c r="Z406" s="3"/>
      <c r="AA406" s="3"/>
      <c r="AB406" s="3"/>
      <c r="AC406" s="3"/>
    </row>
    <row r="407" ht="12.75" customHeight="1">
      <c r="A407" s="160"/>
      <c r="B407" s="3"/>
      <c r="C407" s="166"/>
      <c r="D407" s="71"/>
      <c r="E407" s="71"/>
      <c r="F407" s="166"/>
      <c r="G407" s="166"/>
      <c r="H407" s="17"/>
      <c r="I407" s="24"/>
      <c r="J407" s="24"/>
      <c r="K407" s="24"/>
      <c r="L407" s="24"/>
      <c r="M407" s="24"/>
      <c r="N407" s="24"/>
      <c r="O407" s="25"/>
      <c r="P407" s="24"/>
      <c r="Q407" s="24"/>
      <c r="R407" s="24"/>
      <c r="S407" s="24"/>
      <c r="T407" s="24"/>
      <c r="U407" s="24"/>
      <c r="V407" s="24"/>
      <c r="W407" s="24"/>
      <c r="X407" s="25"/>
      <c r="Y407" s="3"/>
      <c r="Z407" s="3"/>
      <c r="AA407" s="3"/>
      <c r="AB407" s="3"/>
      <c r="AC407" s="3"/>
    </row>
    <row r="408" ht="12.75" customHeight="1">
      <c r="A408" s="160"/>
      <c r="B408" s="3"/>
      <c r="C408" s="166"/>
      <c r="D408" s="71"/>
      <c r="E408" s="71"/>
      <c r="F408" s="166"/>
      <c r="G408" s="166"/>
      <c r="H408" s="17"/>
      <c r="I408" s="24"/>
      <c r="J408" s="24"/>
      <c r="K408" s="24"/>
      <c r="L408" s="24"/>
      <c r="M408" s="24"/>
      <c r="N408" s="24"/>
      <c r="O408" s="25"/>
      <c r="P408" s="24"/>
      <c r="Q408" s="24"/>
      <c r="R408" s="24"/>
      <c r="S408" s="24"/>
      <c r="T408" s="24"/>
      <c r="U408" s="24"/>
      <c r="V408" s="24"/>
      <c r="W408" s="24"/>
      <c r="X408" s="25"/>
      <c r="Y408" s="3"/>
      <c r="Z408" s="3"/>
      <c r="AA408" s="3"/>
      <c r="AB408" s="3"/>
      <c r="AC408" s="3"/>
    </row>
    <row r="409" ht="12.75" customHeight="1">
      <c r="A409" s="160"/>
      <c r="B409" s="3"/>
      <c r="C409" s="166"/>
      <c r="D409" s="71"/>
      <c r="E409" s="71"/>
      <c r="F409" s="166"/>
      <c r="G409" s="166"/>
      <c r="H409" s="17"/>
      <c r="I409" s="24"/>
      <c r="J409" s="24"/>
      <c r="K409" s="24"/>
      <c r="L409" s="24"/>
      <c r="M409" s="24"/>
      <c r="N409" s="24"/>
      <c r="O409" s="25"/>
      <c r="P409" s="24"/>
      <c r="Q409" s="24"/>
      <c r="R409" s="24"/>
      <c r="S409" s="24"/>
      <c r="T409" s="24"/>
      <c r="U409" s="24"/>
      <c r="V409" s="24"/>
      <c r="W409" s="24"/>
      <c r="X409" s="25"/>
      <c r="Y409" s="3"/>
      <c r="Z409" s="3"/>
      <c r="AA409" s="3"/>
      <c r="AB409" s="3"/>
      <c r="AC409" s="3"/>
    </row>
    <row r="410" ht="12.75" customHeight="1">
      <c r="A410" s="160"/>
      <c r="B410" s="3"/>
      <c r="C410" s="166"/>
      <c r="D410" s="71"/>
      <c r="E410" s="71"/>
      <c r="F410" s="166"/>
      <c r="G410" s="166"/>
      <c r="H410" s="17"/>
      <c r="I410" s="24"/>
      <c r="J410" s="24"/>
      <c r="K410" s="24"/>
      <c r="L410" s="24"/>
      <c r="M410" s="24"/>
      <c r="N410" s="24"/>
      <c r="O410" s="25"/>
      <c r="P410" s="24"/>
      <c r="Q410" s="24"/>
      <c r="R410" s="24"/>
      <c r="S410" s="24"/>
      <c r="T410" s="24"/>
      <c r="U410" s="24"/>
      <c r="V410" s="24"/>
      <c r="W410" s="24"/>
      <c r="X410" s="25"/>
      <c r="Y410" s="3"/>
      <c r="Z410" s="3"/>
      <c r="AA410" s="3"/>
      <c r="AB410" s="3"/>
      <c r="AC410" s="3"/>
    </row>
    <row r="411" ht="12.75" customHeight="1">
      <c r="A411" s="160"/>
      <c r="B411" s="3"/>
      <c r="C411" s="166"/>
      <c r="D411" s="71"/>
      <c r="E411" s="71"/>
      <c r="F411" s="166"/>
      <c r="G411" s="166"/>
      <c r="H411" s="17"/>
      <c r="I411" s="24"/>
      <c r="J411" s="24"/>
      <c r="K411" s="24"/>
      <c r="L411" s="24"/>
      <c r="M411" s="24"/>
      <c r="N411" s="24"/>
      <c r="O411" s="25"/>
      <c r="P411" s="24"/>
      <c r="Q411" s="24"/>
      <c r="R411" s="24"/>
      <c r="S411" s="24"/>
      <c r="T411" s="24"/>
      <c r="U411" s="24"/>
      <c r="V411" s="24"/>
      <c r="W411" s="24"/>
      <c r="X411" s="25"/>
      <c r="Y411" s="3"/>
      <c r="Z411" s="3"/>
      <c r="AA411" s="3"/>
      <c r="AB411" s="3"/>
      <c r="AC411" s="3"/>
    </row>
    <row r="412" ht="12.75" customHeight="1">
      <c r="A412" s="160"/>
      <c r="B412" s="3"/>
      <c r="C412" s="166"/>
      <c r="D412" s="71"/>
      <c r="E412" s="71"/>
      <c r="F412" s="166"/>
      <c r="G412" s="166"/>
      <c r="H412" s="17"/>
      <c r="I412" s="24"/>
      <c r="J412" s="24"/>
      <c r="K412" s="24"/>
      <c r="L412" s="24"/>
      <c r="M412" s="24"/>
      <c r="N412" s="24"/>
      <c r="O412" s="25"/>
      <c r="P412" s="24"/>
      <c r="Q412" s="24"/>
      <c r="R412" s="24"/>
      <c r="S412" s="24"/>
      <c r="T412" s="24"/>
      <c r="U412" s="24"/>
      <c r="V412" s="24"/>
      <c r="W412" s="24"/>
      <c r="X412" s="25"/>
      <c r="Y412" s="3"/>
      <c r="Z412" s="3"/>
      <c r="AA412" s="3"/>
      <c r="AB412" s="3"/>
      <c r="AC412" s="3"/>
    </row>
    <row r="413" ht="12.75" customHeight="1">
      <c r="A413" s="160"/>
      <c r="B413" s="3"/>
      <c r="C413" s="166"/>
      <c r="D413" s="71"/>
      <c r="E413" s="71"/>
      <c r="F413" s="3"/>
      <c r="G413" s="3"/>
      <c r="H413" s="17"/>
      <c r="I413" s="73"/>
      <c r="J413" s="73"/>
      <c r="K413" s="73"/>
      <c r="L413" s="73"/>
      <c r="M413" s="73"/>
      <c r="N413" s="73"/>
      <c r="O413" s="74"/>
      <c r="P413" s="73"/>
      <c r="Q413" s="73"/>
      <c r="R413" s="73"/>
      <c r="S413" s="73"/>
      <c r="T413" s="73"/>
      <c r="U413" s="73"/>
      <c r="V413" s="73"/>
      <c r="W413" s="3"/>
      <c r="X413" s="74"/>
      <c r="Y413" s="3"/>
      <c r="Z413" s="3"/>
      <c r="AA413" s="3"/>
      <c r="AB413" s="3"/>
      <c r="AC413" s="3"/>
    </row>
    <row r="414" ht="12.75" customHeight="1">
      <c r="A414" s="160"/>
      <c r="B414" s="3"/>
      <c r="C414" s="166"/>
      <c r="D414" s="71"/>
      <c r="E414" s="71"/>
      <c r="F414" s="3"/>
      <c r="G414" s="3"/>
      <c r="H414" s="17"/>
      <c r="I414" s="73"/>
      <c r="J414" s="73"/>
      <c r="K414" s="73"/>
      <c r="L414" s="73"/>
      <c r="M414" s="73"/>
      <c r="N414" s="73"/>
      <c r="O414" s="74"/>
      <c r="P414" s="73"/>
      <c r="Q414" s="73"/>
      <c r="R414" s="73"/>
      <c r="S414" s="73"/>
      <c r="T414" s="73"/>
      <c r="U414" s="73"/>
      <c r="V414" s="73"/>
      <c r="W414" s="3"/>
      <c r="X414" s="74"/>
      <c r="Y414" s="3"/>
      <c r="Z414" s="3"/>
      <c r="AA414" s="3"/>
      <c r="AB414" s="3"/>
      <c r="AC414" s="3"/>
    </row>
    <row r="415" ht="12.75" customHeight="1">
      <c r="A415" s="160"/>
      <c r="B415" s="3"/>
      <c r="C415" s="166"/>
      <c r="D415" s="71"/>
      <c r="E415" s="71"/>
      <c r="F415" s="3"/>
      <c r="G415" s="3"/>
      <c r="H415" s="17"/>
      <c r="I415" s="73"/>
      <c r="J415" s="73"/>
      <c r="K415" s="73"/>
      <c r="L415" s="73"/>
      <c r="M415" s="73"/>
      <c r="N415" s="73"/>
      <c r="O415" s="74"/>
      <c r="P415" s="73"/>
      <c r="Q415" s="73"/>
      <c r="R415" s="73"/>
      <c r="S415" s="73"/>
      <c r="T415" s="73"/>
      <c r="U415" s="73"/>
      <c r="V415" s="73"/>
      <c r="W415" s="3"/>
      <c r="X415" s="74"/>
      <c r="Y415" s="3"/>
      <c r="Z415" s="3"/>
      <c r="AA415" s="3"/>
      <c r="AB415" s="3"/>
      <c r="AC415" s="3"/>
    </row>
    <row r="416" ht="12.75" customHeight="1">
      <c r="A416" s="160"/>
      <c r="B416" s="3"/>
      <c r="C416" s="166"/>
      <c r="D416" s="71"/>
      <c r="E416" s="71"/>
      <c r="F416" s="3"/>
      <c r="G416" s="3"/>
      <c r="H416" s="17"/>
      <c r="I416" s="73"/>
      <c r="J416" s="73"/>
      <c r="K416" s="73"/>
      <c r="L416" s="73"/>
      <c r="M416" s="73"/>
      <c r="N416" s="73"/>
      <c r="O416" s="74"/>
      <c r="P416" s="73"/>
      <c r="Q416" s="73"/>
      <c r="R416" s="73"/>
      <c r="S416" s="73"/>
      <c r="T416" s="73"/>
      <c r="U416" s="73"/>
      <c r="V416" s="73"/>
      <c r="W416" s="3"/>
      <c r="X416" s="74"/>
      <c r="Y416" s="3"/>
      <c r="Z416" s="3"/>
      <c r="AA416" s="3"/>
      <c r="AB416" s="3"/>
      <c r="AC416" s="3"/>
    </row>
    <row r="417" ht="12.75" customHeight="1">
      <c r="A417" s="160"/>
      <c r="B417" s="3"/>
      <c r="C417" s="166"/>
      <c r="D417" s="71"/>
      <c r="E417" s="71"/>
      <c r="F417" s="3"/>
      <c r="G417" s="3"/>
      <c r="H417" s="17"/>
      <c r="I417" s="73"/>
      <c r="J417" s="73"/>
      <c r="K417" s="73"/>
      <c r="L417" s="73"/>
      <c r="M417" s="73"/>
      <c r="N417" s="73"/>
      <c r="O417" s="74"/>
      <c r="P417" s="73"/>
      <c r="Q417" s="73"/>
      <c r="R417" s="73"/>
      <c r="S417" s="73"/>
      <c r="T417" s="73"/>
      <c r="U417" s="73"/>
      <c r="V417" s="73"/>
      <c r="W417" s="3"/>
      <c r="X417" s="74"/>
      <c r="Y417" s="3"/>
      <c r="Z417" s="3"/>
      <c r="AA417" s="3"/>
      <c r="AB417" s="3"/>
      <c r="AC417" s="3"/>
    </row>
    <row r="418" ht="12.75" customHeight="1">
      <c r="A418" s="160"/>
      <c r="B418" s="3"/>
      <c r="C418" s="166"/>
      <c r="D418" s="71"/>
      <c r="E418" s="71"/>
      <c r="F418" s="3"/>
      <c r="G418" s="3"/>
      <c r="H418" s="17"/>
      <c r="I418" s="73"/>
      <c r="J418" s="73"/>
      <c r="K418" s="73"/>
      <c r="L418" s="73"/>
      <c r="M418" s="73"/>
      <c r="N418" s="73"/>
      <c r="O418" s="74"/>
      <c r="P418" s="73"/>
      <c r="Q418" s="73"/>
      <c r="R418" s="73"/>
      <c r="S418" s="73"/>
      <c r="T418" s="73"/>
      <c r="U418" s="73"/>
      <c r="V418" s="73"/>
      <c r="W418" s="3"/>
      <c r="X418" s="74"/>
      <c r="Y418" s="3"/>
      <c r="Z418" s="3"/>
      <c r="AA418" s="3"/>
      <c r="AB418" s="3"/>
      <c r="AC418" s="3"/>
    </row>
    <row r="419" ht="12.75" customHeight="1">
      <c r="A419" s="160"/>
      <c r="B419" s="3"/>
      <c r="C419" s="166"/>
      <c r="D419" s="71"/>
      <c r="E419" s="71"/>
      <c r="F419" s="3"/>
      <c r="G419" s="3"/>
      <c r="H419" s="17"/>
      <c r="I419" s="73"/>
      <c r="J419" s="73"/>
      <c r="K419" s="73"/>
      <c r="L419" s="73"/>
      <c r="M419" s="73"/>
      <c r="N419" s="73"/>
      <c r="O419" s="74"/>
      <c r="P419" s="73"/>
      <c r="Q419" s="73"/>
      <c r="R419" s="73"/>
      <c r="S419" s="73"/>
      <c r="T419" s="73"/>
      <c r="U419" s="73"/>
      <c r="V419" s="73"/>
      <c r="W419" s="3"/>
      <c r="X419" s="74"/>
      <c r="Y419" s="3"/>
      <c r="Z419" s="3"/>
      <c r="AA419" s="3"/>
      <c r="AB419" s="3"/>
      <c r="AC419" s="3"/>
    </row>
    <row r="420" ht="12.75" customHeight="1">
      <c r="A420" s="160"/>
      <c r="B420" s="3"/>
      <c r="C420" s="166"/>
      <c r="D420" s="71"/>
      <c r="E420" s="71"/>
      <c r="F420" s="3"/>
      <c r="G420" s="3"/>
      <c r="H420" s="17"/>
      <c r="I420" s="73"/>
      <c r="J420" s="73"/>
      <c r="K420" s="73"/>
      <c r="L420" s="73"/>
      <c r="M420" s="73"/>
      <c r="N420" s="73"/>
      <c r="O420" s="74"/>
      <c r="P420" s="73"/>
      <c r="Q420" s="73"/>
      <c r="R420" s="73"/>
      <c r="S420" s="73"/>
      <c r="T420" s="73"/>
      <c r="U420" s="73"/>
      <c r="V420" s="73"/>
      <c r="W420" s="3"/>
      <c r="X420" s="74"/>
      <c r="Y420" s="3"/>
      <c r="Z420" s="3"/>
      <c r="AA420" s="3"/>
      <c r="AB420" s="3"/>
      <c r="AC420" s="3"/>
    </row>
    <row r="421" ht="12.75" customHeight="1">
      <c r="A421" s="160"/>
      <c r="B421" s="3"/>
      <c r="C421" s="166"/>
      <c r="D421" s="71"/>
      <c r="E421" s="71"/>
      <c r="F421" s="3"/>
      <c r="G421" s="3"/>
      <c r="H421" s="17"/>
      <c r="I421" s="73"/>
      <c r="J421" s="73"/>
      <c r="K421" s="73"/>
      <c r="L421" s="73"/>
      <c r="M421" s="73"/>
      <c r="N421" s="73"/>
      <c r="O421" s="74"/>
      <c r="P421" s="73"/>
      <c r="Q421" s="73"/>
      <c r="R421" s="73"/>
      <c r="S421" s="73"/>
      <c r="T421" s="73"/>
      <c r="U421" s="73"/>
      <c r="V421" s="73"/>
      <c r="W421" s="3"/>
      <c r="X421" s="74"/>
      <c r="Y421" s="3"/>
      <c r="Z421" s="3"/>
      <c r="AA421" s="3"/>
      <c r="AB421" s="3"/>
      <c r="AC421" s="3"/>
    </row>
    <row r="422" ht="12.75" customHeight="1">
      <c r="A422" s="160"/>
      <c r="B422" s="3"/>
      <c r="C422" s="166"/>
      <c r="D422" s="71"/>
      <c r="E422" s="71"/>
      <c r="F422" s="3"/>
      <c r="G422" s="3"/>
      <c r="H422" s="17"/>
      <c r="I422" s="73"/>
      <c r="J422" s="73"/>
      <c r="K422" s="73"/>
      <c r="L422" s="73"/>
      <c r="M422" s="73"/>
      <c r="N422" s="73"/>
      <c r="O422" s="74"/>
      <c r="P422" s="73"/>
      <c r="Q422" s="73"/>
      <c r="R422" s="73"/>
      <c r="S422" s="73"/>
      <c r="T422" s="73"/>
      <c r="U422" s="73"/>
      <c r="V422" s="73"/>
      <c r="W422" s="3"/>
      <c r="X422" s="74"/>
      <c r="Y422" s="3"/>
      <c r="Z422" s="3"/>
      <c r="AA422" s="3"/>
      <c r="AB422" s="3"/>
      <c r="AC422" s="3"/>
    </row>
    <row r="423" ht="12.75" customHeight="1">
      <c r="A423" s="160"/>
      <c r="B423" s="3"/>
      <c r="C423" s="166"/>
      <c r="D423" s="71"/>
      <c r="E423" s="71"/>
      <c r="F423" s="3"/>
      <c r="G423" s="3"/>
      <c r="H423" s="17"/>
      <c r="I423" s="73"/>
      <c r="J423" s="73"/>
      <c r="K423" s="73"/>
      <c r="L423" s="73"/>
      <c r="M423" s="73"/>
      <c r="N423" s="73"/>
      <c r="O423" s="74"/>
      <c r="P423" s="73"/>
      <c r="Q423" s="73"/>
      <c r="R423" s="73"/>
      <c r="S423" s="73"/>
      <c r="T423" s="73"/>
      <c r="U423" s="73"/>
      <c r="V423" s="73"/>
      <c r="W423" s="3"/>
      <c r="X423" s="74"/>
      <c r="Y423" s="3"/>
      <c r="Z423" s="3"/>
      <c r="AA423" s="3"/>
      <c r="AB423" s="3"/>
      <c r="AC423" s="3"/>
    </row>
    <row r="424" ht="12.75" customHeight="1">
      <c r="A424" s="160"/>
      <c r="B424" s="3"/>
      <c r="C424" s="166"/>
      <c r="D424" s="71"/>
      <c r="E424" s="71"/>
      <c r="F424" s="3"/>
      <c r="G424" s="3"/>
      <c r="H424" s="17"/>
      <c r="I424" s="73"/>
      <c r="J424" s="73"/>
      <c r="K424" s="73"/>
      <c r="L424" s="73"/>
      <c r="M424" s="73"/>
      <c r="N424" s="73"/>
      <c r="O424" s="74"/>
      <c r="P424" s="73"/>
      <c r="Q424" s="73"/>
      <c r="R424" s="73"/>
      <c r="S424" s="73"/>
      <c r="T424" s="73"/>
      <c r="U424" s="73"/>
      <c r="V424" s="73"/>
      <c r="W424" s="3"/>
      <c r="X424" s="74"/>
      <c r="Y424" s="3"/>
      <c r="Z424" s="3"/>
      <c r="AA424" s="3"/>
      <c r="AB424" s="3"/>
      <c r="AC424" s="3"/>
    </row>
    <row r="425" ht="12.75" customHeight="1">
      <c r="A425" s="160"/>
      <c r="B425" s="3"/>
      <c r="C425" s="166"/>
      <c r="D425" s="71"/>
      <c r="E425" s="71"/>
      <c r="F425" s="3"/>
      <c r="G425" s="3"/>
      <c r="H425" s="17"/>
      <c r="I425" s="73"/>
      <c r="J425" s="73"/>
      <c r="K425" s="73"/>
      <c r="L425" s="73"/>
      <c r="M425" s="73"/>
      <c r="N425" s="73"/>
      <c r="O425" s="74"/>
      <c r="P425" s="73"/>
      <c r="Q425" s="73"/>
      <c r="R425" s="73"/>
      <c r="S425" s="73"/>
      <c r="T425" s="73"/>
      <c r="U425" s="73"/>
      <c r="V425" s="73"/>
      <c r="W425" s="3"/>
      <c r="X425" s="74"/>
      <c r="Y425" s="3"/>
      <c r="Z425" s="3"/>
      <c r="AA425" s="3"/>
      <c r="AB425" s="3"/>
      <c r="AC425" s="3"/>
    </row>
    <row r="426" ht="12.75" customHeight="1">
      <c r="A426" s="160"/>
      <c r="B426" s="3"/>
      <c r="C426" s="166"/>
      <c r="D426" s="71"/>
      <c r="E426" s="71"/>
      <c r="F426" s="3"/>
      <c r="G426" s="3"/>
      <c r="H426" s="17"/>
      <c r="I426" s="73"/>
      <c r="J426" s="73"/>
      <c r="K426" s="73"/>
      <c r="L426" s="73"/>
      <c r="M426" s="73"/>
      <c r="N426" s="73"/>
      <c r="O426" s="74"/>
      <c r="P426" s="73"/>
      <c r="Q426" s="73"/>
      <c r="R426" s="73"/>
      <c r="S426" s="73"/>
      <c r="T426" s="73"/>
      <c r="U426" s="73"/>
      <c r="V426" s="73"/>
      <c r="W426" s="3"/>
      <c r="X426" s="74"/>
      <c r="Y426" s="3"/>
      <c r="Z426" s="3"/>
      <c r="AA426" s="3"/>
      <c r="AB426" s="3"/>
      <c r="AC426" s="3"/>
    </row>
    <row r="427" ht="12.75" customHeight="1">
      <c r="A427" s="160"/>
      <c r="B427" s="3"/>
      <c r="C427" s="166"/>
      <c r="D427" s="71"/>
      <c r="E427" s="71"/>
      <c r="F427" s="3"/>
      <c r="G427" s="3"/>
      <c r="H427" s="17"/>
      <c r="I427" s="73"/>
      <c r="J427" s="73"/>
      <c r="K427" s="73"/>
      <c r="L427" s="73"/>
      <c r="M427" s="73"/>
      <c r="N427" s="73"/>
      <c r="O427" s="74"/>
      <c r="P427" s="73"/>
      <c r="Q427" s="73"/>
      <c r="R427" s="73"/>
      <c r="S427" s="73"/>
      <c r="T427" s="73"/>
      <c r="U427" s="73"/>
      <c r="V427" s="73"/>
      <c r="W427" s="3"/>
      <c r="X427" s="74"/>
      <c r="Y427" s="3"/>
      <c r="Z427" s="3"/>
      <c r="AA427" s="3"/>
      <c r="AB427" s="3"/>
      <c r="AC427" s="3"/>
    </row>
    <row r="428" ht="12.75" customHeight="1">
      <c r="A428" s="160"/>
      <c r="B428" s="3"/>
      <c r="C428" s="166"/>
      <c r="D428" s="71"/>
      <c r="E428" s="71"/>
      <c r="F428" s="3"/>
      <c r="G428" s="3"/>
      <c r="H428" s="17"/>
      <c r="I428" s="73"/>
      <c r="J428" s="73"/>
      <c r="K428" s="73"/>
      <c r="L428" s="73"/>
      <c r="M428" s="73"/>
      <c r="N428" s="73"/>
      <c r="O428" s="74"/>
      <c r="P428" s="73"/>
      <c r="Q428" s="73"/>
      <c r="R428" s="73"/>
      <c r="S428" s="73"/>
      <c r="T428" s="73"/>
      <c r="U428" s="73"/>
      <c r="V428" s="73"/>
      <c r="W428" s="3"/>
      <c r="X428" s="74"/>
      <c r="Y428" s="3"/>
      <c r="Z428" s="3"/>
      <c r="AA428" s="3"/>
      <c r="AB428" s="3"/>
      <c r="AC428" s="3"/>
    </row>
    <row r="429" ht="12.75" customHeight="1">
      <c r="A429" s="160"/>
      <c r="B429" s="3"/>
      <c r="C429" s="166"/>
      <c r="D429" s="71"/>
      <c r="E429" s="71"/>
      <c r="F429" s="3"/>
      <c r="G429" s="3"/>
      <c r="H429" s="17"/>
      <c r="I429" s="73"/>
      <c r="J429" s="73"/>
      <c r="K429" s="73"/>
      <c r="L429" s="73"/>
      <c r="M429" s="73"/>
      <c r="N429" s="73"/>
      <c r="O429" s="74"/>
      <c r="P429" s="73"/>
      <c r="Q429" s="73"/>
      <c r="R429" s="73"/>
      <c r="S429" s="73"/>
      <c r="T429" s="73"/>
      <c r="U429" s="73"/>
      <c r="V429" s="73"/>
      <c r="W429" s="3"/>
      <c r="X429" s="74"/>
      <c r="Y429" s="3"/>
      <c r="Z429" s="3"/>
      <c r="AA429" s="3"/>
      <c r="AB429" s="3"/>
      <c r="AC429" s="3"/>
    </row>
    <row r="430" ht="12.75" customHeight="1">
      <c r="A430" s="160"/>
      <c r="B430" s="3"/>
      <c r="C430" s="166"/>
      <c r="D430" s="71"/>
      <c r="E430" s="71"/>
      <c r="F430" s="3"/>
      <c r="G430" s="3"/>
      <c r="H430" s="17"/>
      <c r="I430" s="73"/>
      <c r="J430" s="73"/>
      <c r="K430" s="73"/>
      <c r="L430" s="73"/>
      <c r="M430" s="73"/>
      <c r="N430" s="73"/>
      <c r="O430" s="74"/>
      <c r="P430" s="73"/>
      <c r="Q430" s="73"/>
      <c r="R430" s="73"/>
      <c r="S430" s="73"/>
      <c r="T430" s="73"/>
      <c r="U430" s="73"/>
      <c r="V430" s="73"/>
      <c r="W430" s="3"/>
      <c r="X430" s="74"/>
      <c r="Y430" s="3"/>
      <c r="Z430" s="3"/>
      <c r="AA430" s="3"/>
      <c r="AB430" s="3"/>
      <c r="AC430" s="3"/>
    </row>
    <row r="431" ht="12.75" customHeight="1">
      <c r="A431" s="160"/>
      <c r="B431" s="3"/>
      <c r="C431" s="166"/>
      <c r="D431" s="71"/>
      <c r="E431" s="71"/>
      <c r="F431" s="3"/>
      <c r="G431" s="3"/>
      <c r="H431" s="17"/>
      <c r="I431" s="73"/>
      <c r="J431" s="73"/>
      <c r="K431" s="73"/>
      <c r="L431" s="73"/>
      <c r="M431" s="73"/>
      <c r="N431" s="73"/>
      <c r="O431" s="74"/>
      <c r="P431" s="73"/>
      <c r="Q431" s="73"/>
      <c r="R431" s="73"/>
      <c r="S431" s="73"/>
      <c r="T431" s="73"/>
      <c r="U431" s="73"/>
      <c r="V431" s="73"/>
      <c r="W431" s="3"/>
      <c r="X431" s="74"/>
      <c r="Y431" s="3"/>
      <c r="Z431" s="3"/>
      <c r="AA431" s="3"/>
      <c r="AB431" s="3"/>
      <c r="AC431" s="3"/>
    </row>
    <row r="432" ht="12.75" customHeight="1">
      <c r="A432" s="160"/>
      <c r="B432" s="3"/>
      <c r="C432" s="166"/>
      <c r="D432" s="71"/>
      <c r="E432" s="71"/>
      <c r="F432" s="3"/>
      <c r="G432" s="3"/>
      <c r="H432" s="17"/>
      <c r="I432" s="73"/>
      <c r="J432" s="73"/>
      <c r="K432" s="73"/>
      <c r="L432" s="73"/>
      <c r="M432" s="73"/>
      <c r="N432" s="73"/>
      <c r="O432" s="74"/>
      <c r="P432" s="73"/>
      <c r="Q432" s="73"/>
      <c r="R432" s="73"/>
      <c r="S432" s="73"/>
      <c r="T432" s="73"/>
      <c r="U432" s="73"/>
      <c r="V432" s="73"/>
      <c r="W432" s="3"/>
      <c r="X432" s="74"/>
      <c r="Y432" s="3"/>
      <c r="Z432" s="3"/>
      <c r="AA432" s="3"/>
      <c r="AB432" s="3"/>
      <c r="AC432" s="3"/>
    </row>
    <row r="433" ht="12.75" customHeight="1">
      <c r="A433" s="160"/>
      <c r="B433" s="3"/>
      <c r="C433" s="166"/>
      <c r="D433" s="71"/>
      <c r="E433" s="71"/>
      <c r="F433" s="3"/>
      <c r="G433" s="3"/>
      <c r="H433" s="17"/>
      <c r="I433" s="73"/>
      <c r="J433" s="73"/>
      <c r="K433" s="73"/>
      <c r="L433" s="73"/>
      <c r="M433" s="73"/>
      <c r="N433" s="73"/>
      <c r="O433" s="74"/>
      <c r="P433" s="73"/>
      <c r="Q433" s="73"/>
      <c r="R433" s="73"/>
      <c r="S433" s="73"/>
      <c r="T433" s="73"/>
      <c r="U433" s="73"/>
      <c r="V433" s="73"/>
      <c r="W433" s="3"/>
      <c r="X433" s="74"/>
      <c r="Y433" s="3"/>
      <c r="Z433" s="3"/>
      <c r="AA433" s="3"/>
      <c r="AB433" s="3"/>
      <c r="AC433" s="3"/>
    </row>
    <row r="434" ht="12.75" customHeight="1">
      <c r="A434" s="160"/>
      <c r="B434" s="3"/>
      <c r="C434" s="166"/>
      <c r="D434" s="71"/>
      <c r="E434" s="71"/>
      <c r="F434" s="3"/>
      <c r="G434" s="3"/>
      <c r="H434" s="17"/>
      <c r="I434" s="73"/>
      <c r="J434" s="73"/>
      <c r="K434" s="73"/>
      <c r="L434" s="73"/>
      <c r="M434" s="73"/>
      <c r="N434" s="73"/>
      <c r="O434" s="74"/>
      <c r="P434" s="73"/>
      <c r="Q434" s="73"/>
      <c r="R434" s="73"/>
      <c r="S434" s="73"/>
      <c r="T434" s="73"/>
      <c r="U434" s="73"/>
      <c r="V434" s="73"/>
      <c r="W434" s="3"/>
      <c r="X434" s="74"/>
      <c r="Y434" s="3"/>
      <c r="Z434" s="3"/>
      <c r="AA434" s="3"/>
      <c r="AB434" s="3"/>
      <c r="AC434" s="3"/>
    </row>
    <row r="435" ht="12.75" customHeight="1">
      <c r="A435" s="160"/>
      <c r="B435" s="3"/>
      <c r="C435" s="166"/>
      <c r="D435" s="71"/>
      <c r="E435" s="71"/>
      <c r="F435" s="3"/>
      <c r="G435" s="3"/>
      <c r="H435" s="17"/>
      <c r="I435" s="73"/>
      <c r="J435" s="73"/>
      <c r="K435" s="73"/>
      <c r="L435" s="73"/>
      <c r="M435" s="73"/>
      <c r="N435" s="73"/>
      <c r="O435" s="74"/>
      <c r="P435" s="73"/>
      <c r="Q435" s="73"/>
      <c r="R435" s="73"/>
      <c r="S435" s="73"/>
      <c r="T435" s="73"/>
      <c r="U435" s="73"/>
      <c r="V435" s="73"/>
      <c r="W435" s="3"/>
      <c r="X435" s="74"/>
      <c r="Y435" s="3"/>
      <c r="Z435" s="3"/>
      <c r="AA435" s="3"/>
      <c r="AB435" s="3"/>
      <c r="AC435" s="3"/>
    </row>
    <row r="436" ht="12.75" customHeight="1">
      <c r="A436" s="160"/>
      <c r="B436" s="3"/>
      <c r="C436" s="166"/>
      <c r="D436" s="71"/>
      <c r="E436" s="71"/>
      <c r="F436" s="3"/>
      <c r="G436" s="3"/>
      <c r="H436" s="17"/>
      <c r="I436" s="73"/>
      <c r="J436" s="73"/>
      <c r="K436" s="73"/>
      <c r="L436" s="73"/>
      <c r="M436" s="73"/>
      <c r="N436" s="73"/>
      <c r="O436" s="74"/>
      <c r="P436" s="73"/>
      <c r="Q436" s="73"/>
      <c r="R436" s="73"/>
      <c r="S436" s="73"/>
      <c r="T436" s="73"/>
      <c r="U436" s="73"/>
      <c r="V436" s="73"/>
      <c r="W436" s="3"/>
      <c r="X436" s="74"/>
      <c r="Y436" s="3"/>
      <c r="Z436" s="3"/>
      <c r="AA436" s="3"/>
      <c r="AB436" s="3"/>
      <c r="AC436" s="3"/>
    </row>
    <row r="437" ht="12.75" customHeight="1">
      <c r="A437" s="160"/>
      <c r="B437" s="3"/>
      <c r="C437" s="166"/>
      <c r="D437" s="71"/>
      <c r="E437" s="71"/>
      <c r="F437" s="3"/>
      <c r="G437" s="3"/>
      <c r="H437" s="17"/>
      <c r="I437" s="73"/>
      <c r="J437" s="73"/>
      <c r="K437" s="73"/>
      <c r="L437" s="73"/>
      <c r="M437" s="73"/>
      <c r="N437" s="73"/>
      <c r="O437" s="74"/>
      <c r="P437" s="73"/>
      <c r="Q437" s="73"/>
      <c r="R437" s="73"/>
      <c r="S437" s="73"/>
      <c r="T437" s="73"/>
      <c r="U437" s="73"/>
      <c r="V437" s="73"/>
      <c r="W437" s="3"/>
      <c r="X437" s="74"/>
      <c r="Y437" s="3"/>
      <c r="Z437" s="3"/>
      <c r="AA437" s="3"/>
      <c r="AB437" s="3"/>
      <c r="AC437" s="3"/>
    </row>
    <row r="438" ht="12.75" customHeight="1">
      <c r="A438" s="160"/>
      <c r="B438" s="3"/>
      <c r="C438" s="166"/>
      <c r="D438" s="71"/>
      <c r="E438" s="71"/>
      <c r="F438" s="3"/>
      <c r="G438" s="3"/>
      <c r="H438" s="17"/>
      <c r="I438" s="73"/>
      <c r="J438" s="73"/>
      <c r="K438" s="73"/>
      <c r="L438" s="73"/>
      <c r="M438" s="73"/>
      <c r="N438" s="73"/>
      <c r="O438" s="74"/>
      <c r="P438" s="73"/>
      <c r="Q438" s="73"/>
      <c r="R438" s="73"/>
      <c r="S438" s="73"/>
      <c r="T438" s="73"/>
      <c r="U438" s="73"/>
      <c r="V438" s="73"/>
      <c r="W438" s="3"/>
      <c r="X438" s="74"/>
      <c r="Y438" s="3"/>
      <c r="Z438" s="3"/>
      <c r="AA438" s="3"/>
      <c r="AB438" s="3"/>
      <c r="AC438" s="3"/>
    </row>
    <row r="439" ht="12.75" customHeight="1">
      <c r="A439" s="160"/>
      <c r="B439" s="3"/>
      <c r="C439" s="166"/>
      <c r="D439" s="71"/>
      <c r="E439" s="71"/>
      <c r="F439" s="3"/>
      <c r="G439" s="3"/>
      <c r="H439" s="17"/>
      <c r="I439" s="73"/>
      <c r="J439" s="73"/>
      <c r="K439" s="73"/>
      <c r="L439" s="73"/>
      <c r="M439" s="73"/>
      <c r="N439" s="73"/>
      <c r="O439" s="74"/>
      <c r="P439" s="73"/>
      <c r="Q439" s="73"/>
      <c r="R439" s="73"/>
      <c r="S439" s="73"/>
      <c r="T439" s="73"/>
      <c r="U439" s="73"/>
      <c r="V439" s="73"/>
      <c r="W439" s="3"/>
      <c r="X439" s="74"/>
      <c r="Y439" s="3"/>
      <c r="Z439" s="3"/>
      <c r="AA439" s="3"/>
      <c r="AB439" s="3"/>
      <c r="AC439" s="3"/>
    </row>
    <row r="440" ht="12.75" customHeight="1">
      <c r="A440" s="160"/>
      <c r="B440" s="3"/>
      <c r="C440" s="166"/>
      <c r="D440" s="71"/>
      <c r="E440" s="71"/>
      <c r="F440" s="3"/>
      <c r="G440" s="3"/>
      <c r="H440" s="17"/>
      <c r="I440" s="73"/>
      <c r="J440" s="73"/>
      <c r="K440" s="73"/>
      <c r="L440" s="73"/>
      <c r="M440" s="73"/>
      <c r="N440" s="73"/>
      <c r="O440" s="74"/>
      <c r="P440" s="73"/>
      <c r="Q440" s="73"/>
      <c r="R440" s="73"/>
      <c r="S440" s="73"/>
      <c r="T440" s="73"/>
      <c r="U440" s="73"/>
      <c r="V440" s="73"/>
      <c r="W440" s="3"/>
      <c r="X440" s="74"/>
      <c r="Y440" s="3"/>
      <c r="Z440" s="3"/>
      <c r="AA440" s="3"/>
      <c r="AB440" s="3"/>
      <c r="AC440" s="3"/>
    </row>
    <row r="441" ht="12.75" customHeight="1">
      <c r="A441" s="160"/>
      <c r="B441" s="3"/>
      <c r="C441" s="166"/>
      <c r="D441" s="71"/>
      <c r="E441" s="71"/>
      <c r="F441" s="3"/>
      <c r="G441" s="3"/>
      <c r="H441" s="17"/>
      <c r="I441" s="73"/>
      <c r="J441" s="73"/>
      <c r="K441" s="73"/>
      <c r="L441" s="73"/>
      <c r="M441" s="73"/>
      <c r="N441" s="73"/>
      <c r="O441" s="74"/>
      <c r="P441" s="73"/>
      <c r="Q441" s="73"/>
      <c r="R441" s="73"/>
      <c r="S441" s="73"/>
      <c r="T441" s="73"/>
      <c r="U441" s="73"/>
      <c r="V441" s="73"/>
      <c r="W441" s="3"/>
      <c r="X441" s="74"/>
      <c r="Y441" s="3"/>
      <c r="Z441" s="3"/>
      <c r="AA441" s="3"/>
      <c r="AB441" s="3"/>
      <c r="AC441" s="3"/>
    </row>
    <row r="442" ht="12.75" customHeight="1">
      <c r="A442" s="160"/>
      <c r="B442" s="3"/>
      <c r="C442" s="166"/>
      <c r="D442" s="71"/>
      <c r="E442" s="71"/>
      <c r="F442" s="3"/>
      <c r="G442" s="3"/>
      <c r="H442" s="17"/>
      <c r="I442" s="73"/>
      <c r="J442" s="73"/>
      <c r="K442" s="73"/>
      <c r="L442" s="73"/>
      <c r="M442" s="73"/>
      <c r="N442" s="73"/>
      <c r="O442" s="74"/>
      <c r="P442" s="73"/>
      <c r="Q442" s="73"/>
      <c r="R442" s="73"/>
      <c r="S442" s="73"/>
      <c r="T442" s="73"/>
      <c r="U442" s="73"/>
      <c r="V442" s="73"/>
      <c r="W442" s="3"/>
      <c r="X442" s="74"/>
      <c r="Y442" s="3"/>
      <c r="Z442" s="3"/>
      <c r="AA442" s="3"/>
      <c r="AB442" s="3"/>
      <c r="AC442" s="3"/>
    </row>
    <row r="443" ht="12.75" customHeight="1">
      <c r="A443" s="160"/>
      <c r="B443" s="3"/>
      <c r="C443" s="166"/>
      <c r="D443" s="71"/>
      <c r="E443" s="71"/>
      <c r="F443" s="3"/>
      <c r="G443" s="3"/>
      <c r="H443" s="17"/>
      <c r="I443" s="73"/>
      <c r="J443" s="73"/>
      <c r="K443" s="73"/>
      <c r="L443" s="73"/>
      <c r="M443" s="73"/>
      <c r="N443" s="73"/>
      <c r="O443" s="74"/>
      <c r="P443" s="73"/>
      <c r="Q443" s="73"/>
      <c r="R443" s="73"/>
      <c r="S443" s="73"/>
      <c r="T443" s="73"/>
      <c r="U443" s="73"/>
      <c r="V443" s="73"/>
      <c r="W443" s="3"/>
      <c r="X443" s="74"/>
      <c r="Y443" s="3"/>
      <c r="Z443" s="3"/>
      <c r="AA443" s="3"/>
      <c r="AB443" s="3"/>
      <c r="AC443" s="3"/>
    </row>
    <row r="444" ht="12.75" customHeight="1">
      <c r="A444" s="160"/>
      <c r="B444" s="3"/>
      <c r="C444" s="166"/>
      <c r="D444" s="71"/>
      <c r="E444" s="71"/>
      <c r="F444" s="3"/>
      <c r="G444" s="3"/>
      <c r="H444" s="17"/>
      <c r="I444" s="73"/>
      <c r="J444" s="73"/>
      <c r="K444" s="73"/>
      <c r="L444" s="73"/>
      <c r="M444" s="73"/>
      <c r="N444" s="73"/>
      <c r="O444" s="74"/>
      <c r="P444" s="73"/>
      <c r="Q444" s="73"/>
      <c r="R444" s="73"/>
      <c r="S444" s="73"/>
      <c r="T444" s="73"/>
      <c r="U444" s="73"/>
      <c r="V444" s="73"/>
      <c r="W444" s="3"/>
      <c r="X444" s="74"/>
      <c r="Y444" s="3"/>
      <c r="Z444" s="3"/>
      <c r="AA444" s="3"/>
      <c r="AB444" s="3"/>
      <c r="AC444" s="3"/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Y1:Z1"/>
    <mergeCell ref="Y2:Z5"/>
    <mergeCell ref="R3:X17"/>
    <mergeCell ref="T18:U18"/>
    <mergeCell ref="R20:X20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32:X32"/>
    <mergeCell ref="R33:X33"/>
    <mergeCell ref="R34:X34"/>
    <mergeCell ref="R35:X35"/>
    <mergeCell ref="R36:X36"/>
    <mergeCell ref="R37:X37"/>
    <mergeCell ref="R38:S38"/>
    <mergeCell ref="T38:U38"/>
    <mergeCell ref="R39:S39"/>
    <mergeCell ref="T39:U39"/>
    <mergeCell ref="R40:S40"/>
    <mergeCell ref="T40:U40"/>
    <mergeCell ref="R44:S44"/>
    <mergeCell ref="I69:J69"/>
    <mergeCell ref="K69:M69"/>
    <mergeCell ref="N69:O69"/>
    <mergeCell ref="P69:V69"/>
    <mergeCell ref="W69:X69"/>
    <mergeCell ref="I233:J233"/>
    <mergeCell ref="K233:M233"/>
    <mergeCell ref="N233:O233"/>
    <mergeCell ref="P233:V233"/>
    <mergeCell ref="W233:X233"/>
    <mergeCell ref="R41:S41"/>
    <mergeCell ref="T41:U41"/>
    <mergeCell ref="R42:S42"/>
    <mergeCell ref="T42:U42"/>
    <mergeCell ref="R43:S43"/>
    <mergeCell ref="T43:U43"/>
    <mergeCell ref="T44:U44"/>
  </mergeCells>
  <dataValidations>
    <dataValidation type="date" allowBlank="1" showInputMessage="1" showErrorMessage="1" prompt="Invalid Date - The date must fall within this week." sqref="C32 B35:B36">
      <formula1>TODAY()-5</formula1>
      <formula2>TODAY()</formula2>
    </dataValidation>
    <dataValidation type="list" allowBlank="1" showErrorMessage="1" sqref="H4 P4">
      <formula1>"1,2,3,4,5,N/A"</formula1>
    </dataValidation>
    <dataValidation type="list" allowBlank="1" showErrorMessage="1" sqref="P6:P16">
      <formula1>"Yes,No,Varies"</formula1>
    </dataValidation>
    <dataValidation type="list" allowBlank="1" showErrorMessage="1" sqref="B33">
      <formula1>"Gift Card,Monthly Concession,One-Time Concession,None"</formula1>
    </dataValidation>
    <dataValidation type="decimal" allowBlank="1" showErrorMessage="1" sqref="I71:N229">
      <formula1>0.0</formula1>
      <formula2>3000000.0</formula2>
    </dataValidation>
    <dataValidation type="decimal" allowBlank="1" showErrorMessage="1" sqref="B29:B30 B32 I230:N230">
      <formula1>0.0</formula1>
      <formula2>3000.0</formula2>
    </dataValidation>
    <dataValidation type="decimal" operator="greaterThanOrEqual" allowBlank="1" showErrorMessage="1" sqref="B34 B39 B42 B46:B47 B50:B51 B53:B54 B56:B66 O67">
      <formula1>0.0</formula1>
    </dataValidation>
    <dataValidation type="list" allowBlank="1" showErrorMessage="1" sqref="A71:A229">
      <formula1>"Studio,1 Bedroom,2 Bedroom,3 Bedroom,4 Bedroom,5 Bedroom,6 Bedroom"</formula1>
    </dataValidation>
    <dataValidation type="list" allowBlank="1" showErrorMessage="1" sqref="AC17 P18 S18 AC19 P23 H5:H35 L34:N36 B38 B41 L38:L42 F39:G43 H71:H229">
      <formula1>"Yes,No"</formula1>
    </dataValidation>
    <dataValidation type="list" allowBlank="1" showErrorMessage="1" sqref="R38:R44">
      <formula1>"Monday,Tuesday,Wednesday,Thursday,Friday,Saturday,Sunday"</formula1>
    </dataValidation>
    <dataValidation type="list" allowBlank="1" showErrorMessage="1" sqref="B14">
      <formula1>"High-Rise,Mid-Rise,Wrap,Garden,Cottage,SFR"</formula1>
    </dataValidation>
    <dataValidation type="list" allowBlank="1" showErrorMessage="1" sqref="U45">
      <formula1>"10:00-5:00 PM,10:00-6:00 PM,9:00-6:00 PM,9:00-5:00 PM,12:00-5:00 PM"</formula1>
    </dataValidation>
    <dataValidation type="list" allowBlank="1" showErrorMessage="1" sqref="B22">
      <formula1>"Saturday-Friday,Sunday-Monday,Monday-Sunday"</formula1>
    </dataValidation>
    <dataValidation type="list" allowBlank="1" showErrorMessage="1" sqref="B15">
      <formula1>"1,2,3,4,5"</formula1>
    </dataValidation>
    <dataValidation type="decimal" allowBlank="1" showErrorMessage="1" sqref="B25 B27">
      <formula1>0.0</formula1>
      <formula2>1.2</formula2>
    </dataValidation>
    <dataValidation type="list" allowBlank="1" showErrorMessage="1" sqref="B16">
      <formula1>"Subject Property,Tier 1,Tier 2"</formula1>
    </dataValidation>
    <dataValidation type="list" allowBlank="1" showErrorMessage="1" sqref="B12">
      <formula1>"Student,Conventional,Affordable,Innovative"</formula1>
    </dataValidation>
    <dataValidation type="list" allowBlank="1" showErrorMessage="1" sqref="C46:C58">
      <formula1>"Monthly,Annual"</formula1>
    </dataValidation>
    <dataValidation type="list" allowBlank="1" showErrorMessage="1" sqref="P34:P36 P38:P42">
      <formula1>"Per Bed,Per Unit"</formula1>
    </dataValidation>
    <dataValidation type="decimal" allowBlank="1" showErrorMessage="1" sqref="T18 M38:M42">
      <formula1>0.0</formula1>
      <formula2>1000.0</formula2>
    </dataValidation>
    <dataValidation type="list" allowBlank="1" showErrorMessage="1" sqref="B13">
      <formula1>"New Construction,Operational,Undergoing Renovations"</formula1>
    </dataValidation>
    <dataValidation type="list" allowBlank="1" showErrorMessage="1" sqref="B48">
      <formula1>"App Fee Waived-Admin Due,Admin Fee Waived-App Due,Both Fees Waived,Both Fees Due"</formula1>
    </dataValidation>
  </dataValidations>
  <printOptions/>
  <pageMargins bottom="0.75" footer="0.0" header="0.0" left="0.25" right="0.25" top="0.75"/>
  <pageSetup fitToHeight="0" paperSize="7" orientation="portrait"/>
  <drawing r:id="rId1"/>
</worksheet>
</file>